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codeName="ThisWorkbook"/>
  <mc:AlternateContent xmlns:mc="http://schemas.openxmlformats.org/markup-compatibility/2006">
    <mc:Choice Requires="x15">
      <x15ac:absPath xmlns:x15ac="http://schemas.microsoft.com/office/spreadsheetml/2010/11/ac" url="M:\CMAT OEM stuff\Cary test House low level HP\Leroy paper\Reduced Data\"/>
    </mc:Choice>
  </mc:AlternateContent>
  <bookViews>
    <workbookView xWindow="0" yWindow="0" windowWidth="15360" windowHeight="9300"/>
  </bookViews>
  <sheets>
    <sheet name="summary" sheetId="2" r:id="rId1"/>
    <sheet name="raw data" sheetId="1" state="hidden" r:id="rId2"/>
    <sheet name="BI info" sheetId="3" state="hidden" r:id="rId3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26" i="2" l="1"/>
  <c r="S28" i="2"/>
  <c r="S59" i="2" l="1"/>
  <c r="S56" i="2"/>
  <c r="S53" i="2"/>
  <c r="S50" i="2"/>
  <c r="S47" i="2"/>
  <c r="S44" i="2"/>
  <c r="S41" i="2"/>
  <c r="S38" i="2"/>
  <c r="S35" i="2"/>
  <c r="S32" i="2"/>
  <c r="S29" i="2"/>
  <c r="S23" i="2"/>
  <c r="S20" i="2"/>
  <c r="S17" i="2"/>
  <c r="S14" i="2"/>
  <c r="S11" i="2"/>
  <c r="S8" i="2"/>
  <c r="S5" i="2"/>
  <c r="D513" i="1"/>
  <c r="D512" i="1"/>
  <c r="D511" i="1"/>
  <c r="D510" i="1"/>
  <c r="D509" i="1"/>
  <c r="D508" i="1"/>
  <c r="D507" i="1"/>
  <c r="D506" i="1"/>
  <c r="D505" i="1"/>
  <c r="D504" i="1"/>
  <c r="D503" i="1"/>
  <c r="D502" i="1"/>
  <c r="AH1160" i="1" l="1"/>
  <c r="AH1159" i="1"/>
  <c r="AM1158" i="1"/>
  <c r="AL1158" i="1"/>
  <c r="AO1158" i="1" s="1"/>
  <c r="AH1161" i="1" s="1"/>
  <c r="AH1158" i="1"/>
  <c r="AH1156" i="1"/>
  <c r="AH1155" i="1"/>
  <c r="AM1154" i="1"/>
  <c r="AL1154" i="1"/>
  <c r="AO1154" i="1" s="1"/>
  <c r="AH1157" i="1" s="1"/>
  <c r="AH1154" i="1"/>
  <c r="AH1152" i="1"/>
  <c r="AH1151" i="1"/>
  <c r="AM1150" i="1"/>
  <c r="AL1150" i="1"/>
  <c r="AO1150" i="1" s="1"/>
  <c r="AH1153" i="1" s="1"/>
  <c r="AH1150" i="1"/>
  <c r="AH1148" i="1"/>
  <c r="AH1147" i="1"/>
  <c r="AM1146" i="1"/>
  <c r="AL1146" i="1"/>
  <c r="AH1146" i="1"/>
  <c r="AH1144" i="1"/>
  <c r="AH1143" i="1"/>
  <c r="AM1142" i="1"/>
  <c r="AL1142" i="1"/>
  <c r="AO1142" i="1" s="1"/>
  <c r="AH1145" i="1" s="1"/>
  <c r="AH1142" i="1"/>
  <c r="AH1140" i="1"/>
  <c r="AH1139" i="1"/>
  <c r="AM1138" i="1"/>
  <c r="AL1138" i="1"/>
  <c r="AO1138" i="1" s="1"/>
  <c r="AH1141" i="1" s="1"/>
  <c r="AH1138" i="1"/>
  <c r="AH1136" i="1"/>
  <c r="AH1135" i="1"/>
  <c r="AM1134" i="1"/>
  <c r="AL1134" i="1"/>
  <c r="AO1134" i="1" s="1"/>
  <c r="AH1137" i="1" s="1"/>
  <c r="AH1134" i="1"/>
  <c r="AH1132" i="1"/>
  <c r="AH1131" i="1"/>
  <c r="AM1130" i="1"/>
  <c r="AL1130" i="1"/>
  <c r="AH1130" i="1"/>
  <c r="AH1128" i="1"/>
  <c r="AH1127" i="1"/>
  <c r="AM1126" i="1"/>
  <c r="AL1126" i="1"/>
  <c r="AO1126" i="1" s="1"/>
  <c r="AH1129" i="1" s="1"/>
  <c r="AH1126" i="1"/>
  <c r="AH1124" i="1"/>
  <c r="AH1123" i="1"/>
  <c r="AM1122" i="1"/>
  <c r="AL1122" i="1"/>
  <c r="AO1122" i="1" s="1"/>
  <c r="AH1125" i="1" s="1"/>
  <c r="AH1122" i="1"/>
  <c r="AH1120" i="1"/>
  <c r="AH1119" i="1"/>
  <c r="AM1118" i="1"/>
  <c r="AL1118" i="1"/>
  <c r="AO1118" i="1" s="1"/>
  <c r="AH1121" i="1" s="1"/>
  <c r="AH1118" i="1"/>
  <c r="AH1116" i="1"/>
  <c r="AH1115" i="1"/>
  <c r="AM1114" i="1"/>
  <c r="AL1114" i="1"/>
  <c r="AH1114" i="1"/>
  <c r="AH1112" i="1"/>
  <c r="AH1111" i="1"/>
  <c r="AM1110" i="1"/>
  <c r="AL1110" i="1"/>
  <c r="AO1110" i="1" s="1"/>
  <c r="AH1113" i="1" s="1"/>
  <c r="AH1110" i="1"/>
  <c r="AH1108" i="1"/>
  <c r="AH1107" i="1"/>
  <c r="AM1106" i="1"/>
  <c r="AO1106" i="1" s="1"/>
  <c r="AH1109" i="1" s="1"/>
  <c r="AL1106" i="1"/>
  <c r="AH1106" i="1"/>
  <c r="AH1104" i="1"/>
  <c r="AH1103" i="1"/>
  <c r="AM1102" i="1"/>
  <c r="AO1102" i="1" s="1"/>
  <c r="AH1105" i="1" s="1"/>
  <c r="AL1102" i="1"/>
  <c r="AH1102" i="1"/>
  <c r="AH1100" i="1"/>
  <c r="AH1099" i="1"/>
  <c r="AM1098" i="1"/>
  <c r="AL1098" i="1"/>
  <c r="AO1098" i="1" s="1"/>
  <c r="AH1101" i="1" s="1"/>
  <c r="AH1098" i="1"/>
  <c r="AH1096" i="1"/>
  <c r="AH1095" i="1"/>
  <c r="AM1094" i="1"/>
  <c r="AL1094" i="1"/>
  <c r="AO1094" i="1" s="1"/>
  <c r="AH1097" i="1" s="1"/>
  <c r="AH1094" i="1"/>
  <c r="AH1092" i="1"/>
  <c r="AH1091" i="1"/>
  <c r="AM1090" i="1"/>
  <c r="AO1090" i="1" s="1"/>
  <c r="AH1093" i="1" s="1"/>
  <c r="AL1090" i="1"/>
  <c r="AH1090" i="1"/>
  <c r="AH1088" i="1"/>
  <c r="AH1087" i="1"/>
  <c r="AM1086" i="1"/>
  <c r="AL1086" i="1"/>
  <c r="AO1086" i="1" s="1"/>
  <c r="AH1089" i="1" s="1"/>
  <c r="AH1086" i="1"/>
  <c r="AH1084" i="1"/>
  <c r="AH1083" i="1"/>
  <c r="AM1082" i="1"/>
  <c r="AL1082" i="1"/>
  <c r="AH1082" i="1"/>
  <c r="AH1080" i="1"/>
  <c r="AH1079" i="1"/>
  <c r="AM1078" i="1"/>
  <c r="AL1078" i="1"/>
  <c r="AH1078" i="1"/>
  <c r="AH1076" i="1"/>
  <c r="AH1075" i="1"/>
  <c r="AM1074" i="1"/>
  <c r="AL1074" i="1"/>
  <c r="AO1074" i="1" s="1"/>
  <c r="AH1077" i="1" s="1"/>
  <c r="AH1074" i="1"/>
  <c r="AH1072" i="1"/>
  <c r="AH1071" i="1"/>
  <c r="AM1070" i="1"/>
  <c r="AL1070" i="1"/>
  <c r="AO1070" i="1" s="1"/>
  <c r="AH1073" i="1" s="1"/>
  <c r="AH1070" i="1"/>
  <c r="AH1068" i="1"/>
  <c r="AH1067" i="1"/>
  <c r="AM1066" i="1"/>
  <c r="AL1066" i="1"/>
  <c r="AO1066" i="1" s="1"/>
  <c r="AH1069" i="1" s="1"/>
  <c r="AH1066" i="1"/>
  <c r="AH1064" i="1"/>
  <c r="AH1063" i="1"/>
  <c r="AM1062" i="1"/>
  <c r="AL1062" i="1"/>
  <c r="AO1062" i="1" s="1"/>
  <c r="AH1065" i="1" s="1"/>
  <c r="AH1062" i="1"/>
  <c r="AH1060" i="1"/>
  <c r="AH1059" i="1"/>
  <c r="AM1058" i="1"/>
  <c r="AL1058" i="1"/>
  <c r="AO1058" i="1" s="1"/>
  <c r="AH1061" i="1" s="1"/>
  <c r="AH1058" i="1"/>
  <c r="AH1056" i="1"/>
  <c r="AH1055" i="1"/>
  <c r="AM1054" i="1"/>
  <c r="AL1054" i="1"/>
  <c r="AO1054" i="1" s="1"/>
  <c r="AH1057" i="1" s="1"/>
  <c r="AH1054" i="1"/>
  <c r="AH1052" i="1"/>
  <c r="AH1051" i="1"/>
  <c r="AM1050" i="1"/>
  <c r="AL1050" i="1"/>
  <c r="AH1050" i="1"/>
  <c r="AH1048" i="1"/>
  <c r="AH1047" i="1"/>
  <c r="AM1046" i="1"/>
  <c r="AL1046" i="1"/>
  <c r="AO1046" i="1" s="1"/>
  <c r="AH1049" i="1" s="1"/>
  <c r="AH1046" i="1"/>
  <c r="AH1044" i="1"/>
  <c r="AH1043" i="1"/>
  <c r="AO1042" i="1"/>
  <c r="AH1045" i="1" s="1"/>
  <c r="AM1042" i="1"/>
  <c r="AL1042" i="1"/>
  <c r="AH1042" i="1"/>
  <c r="AH1040" i="1"/>
  <c r="AH1039" i="1"/>
  <c r="AM1038" i="1"/>
  <c r="AL1038" i="1"/>
  <c r="AO1038" i="1" s="1"/>
  <c r="AH1041" i="1" s="1"/>
  <c r="AH1038" i="1"/>
  <c r="AH1036" i="1"/>
  <c r="AH1035" i="1"/>
  <c r="AM1034" i="1"/>
  <c r="AL1034" i="1"/>
  <c r="AO1034" i="1" s="1"/>
  <c r="AH1037" i="1" s="1"/>
  <c r="AH1034" i="1"/>
  <c r="AH1032" i="1"/>
  <c r="AH1031" i="1"/>
  <c r="AM1030" i="1"/>
  <c r="AL1030" i="1"/>
  <c r="AO1030" i="1" s="1"/>
  <c r="AH1033" i="1" s="1"/>
  <c r="AH1030" i="1"/>
  <c r="AH1028" i="1"/>
  <c r="AH1027" i="1"/>
  <c r="AM1026" i="1"/>
  <c r="AL1026" i="1"/>
  <c r="AO1026" i="1" s="1"/>
  <c r="AH1029" i="1" s="1"/>
  <c r="AH1026" i="1"/>
  <c r="AH1024" i="1"/>
  <c r="AH1023" i="1"/>
  <c r="AM1022" i="1"/>
  <c r="AL1022" i="1"/>
  <c r="AO1022" i="1" s="1"/>
  <c r="AH1025" i="1" s="1"/>
  <c r="AH1022" i="1"/>
  <c r="AH1020" i="1"/>
  <c r="AH1019" i="1"/>
  <c r="AM1018" i="1"/>
  <c r="AO1018" i="1" s="1"/>
  <c r="AH1021" i="1" s="1"/>
  <c r="AL1018" i="1"/>
  <c r="AH1018" i="1"/>
  <c r="AH1016" i="1"/>
  <c r="AH1015" i="1"/>
  <c r="AM1014" i="1"/>
  <c r="AL1014" i="1"/>
  <c r="AO1014" i="1" s="1"/>
  <c r="AH1017" i="1" s="1"/>
  <c r="AH1014" i="1"/>
  <c r="AH1012" i="1"/>
  <c r="AH1011" i="1"/>
  <c r="AM1010" i="1"/>
  <c r="AL1010" i="1"/>
  <c r="AO1010" i="1" s="1"/>
  <c r="AH1013" i="1" s="1"/>
  <c r="AH1010" i="1"/>
  <c r="AH1008" i="1"/>
  <c r="AH1007" i="1"/>
  <c r="AM1006" i="1"/>
  <c r="AL1006" i="1"/>
  <c r="AO1006" i="1" s="1"/>
  <c r="AH1009" i="1" s="1"/>
  <c r="AH1006" i="1"/>
  <c r="AH1004" i="1"/>
  <c r="AH1003" i="1"/>
  <c r="AM1002" i="1"/>
  <c r="AL1002" i="1"/>
  <c r="AO1002" i="1" s="1"/>
  <c r="AH1005" i="1" s="1"/>
  <c r="AH1002" i="1"/>
  <c r="AH1000" i="1"/>
  <c r="AH999" i="1"/>
  <c r="AM998" i="1"/>
  <c r="AL998" i="1"/>
  <c r="AO998" i="1" s="1"/>
  <c r="AH1001" i="1" s="1"/>
  <c r="AH998" i="1"/>
  <c r="AH996" i="1"/>
  <c r="AH995" i="1"/>
  <c r="AM994" i="1"/>
  <c r="AL994" i="1"/>
  <c r="AH994" i="1"/>
  <c r="AH992" i="1"/>
  <c r="AH991" i="1"/>
  <c r="AM990" i="1"/>
  <c r="AL990" i="1"/>
  <c r="AO990" i="1" s="1"/>
  <c r="AH993" i="1" s="1"/>
  <c r="AH990" i="1"/>
  <c r="AH988" i="1"/>
  <c r="AH987" i="1"/>
  <c r="AM986" i="1"/>
  <c r="AO986" i="1" s="1"/>
  <c r="AH989" i="1" s="1"/>
  <c r="AL986" i="1"/>
  <c r="AH986" i="1"/>
  <c r="AH984" i="1"/>
  <c r="AH983" i="1"/>
  <c r="AM982" i="1"/>
  <c r="AL982" i="1"/>
  <c r="AH982" i="1"/>
  <c r="AH980" i="1"/>
  <c r="AH979" i="1"/>
  <c r="AM978" i="1"/>
  <c r="AL978" i="1"/>
  <c r="AO978" i="1" s="1"/>
  <c r="AH981" i="1" s="1"/>
  <c r="AH978" i="1"/>
  <c r="AH976" i="1"/>
  <c r="AH975" i="1"/>
  <c r="AM974" i="1"/>
  <c r="AL974" i="1"/>
  <c r="AO974" i="1" s="1"/>
  <c r="AH977" i="1" s="1"/>
  <c r="AH974" i="1"/>
  <c r="AH972" i="1"/>
  <c r="AH971" i="1"/>
  <c r="AM970" i="1"/>
  <c r="AL970" i="1"/>
  <c r="AH970" i="1"/>
  <c r="AH968" i="1"/>
  <c r="AH967" i="1"/>
  <c r="AM966" i="1"/>
  <c r="AL966" i="1"/>
  <c r="AO966" i="1" s="1"/>
  <c r="AH969" i="1" s="1"/>
  <c r="AH966" i="1"/>
  <c r="AH964" i="1"/>
  <c r="AH963" i="1"/>
  <c r="AM962" i="1"/>
  <c r="AL962" i="1"/>
  <c r="AO962" i="1" s="1"/>
  <c r="AH965" i="1" s="1"/>
  <c r="AH962" i="1"/>
  <c r="AH960" i="1"/>
  <c r="AH959" i="1"/>
  <c r="AM958" i="1"/>
  <c r="AL958" i="1"/>
  <c r="AH958" i="1"/>
  <c r="AH956" i="1"/>
  <c r="AH955" i="1"/>
  <c r="AM954" i="1"/>
  <c r="AL954" i="1"/>
  <c r="AH954" i="1"/>
  <c r="AH952" i="1"/>
  <c r="AH951" i="1"/>
  <c r="AM950" i="1"/>
  <c r="AL950" i="1"/>
  <c r="AO950" i="1" s="1"/>
  <c r="AH953" i="1" s="1"/>
  <c r="AH950" i="1"/>
  <c r="AH948" i="1"/>
  <c r="AH947" i="1"/>
  <c r="AM946" i="1"/>
  <c r="AL946" i="1"/>
  <c r="AO946" i="1" s="1"/>
  <c r="AH949" i="1" s="1"/>
  <c r="AH946" i="1"/>
  <c r="AH944" i="1"/>
  <c r="AH943" i="1"/>
  <c r="AM942" i="1"/>
  <c r="AL942" i="1"/>
  <c r="AO942" i="1" s="1"/>
  <c r="AH945" i="1" s="1"/>
  <c r="AH942" i="1"/>
  <c r="AH940" i="1"/>
  <c r="AH939" i="1"/>
  <c r="AM938" i="1"/>
  <c r="AL938" i="1"/>
  <c r="AH938" i="1"/>
  <c r="AH936" i="1"/>
  <c r="AH935" i="1"/>
  <c r="AM934" i="1"/>
  <c r="AL934" i="1"/>
  <c r="AO934" i="1" s="1"/>
  <c r="AH937" i="1" s="1"/>
  <c r="AH934" i="1"/>
  <c r="AH932" i="1"/>
  <c r="AH931" i="1"/>
  <c r="AM930" i="1"/>
  <c r="AL930" i="1"/>
  <c r="AO930" i="1" s="1"/>
  <c r="AH933" i="1" s="1"/>
  <c r="AH930" i="1"/>
  <c r="AH928" i="1"/>
  <c r="AH927" i="1"/>
  <c r="AM926" i="1"/>
  <c r="AL926" i="1"/>
  <c r="AO926" i="1" s="1"/>
  <c r="AH929" i="1" s="1"/>
  <c r="AH926" i="1"/>
  <c r="AH924" i="1"/>
  <c r="AH923" i="1"/>
  <c r="AM922" i="1"/>
  <c r="AL922" i="1"/>
  <c r="AH922" i="1"/>
  <c r="AH920" i="1"/>
  <c r="AH919" i="1"/>
  <c r="AM918" i="1"/>
  <c r="AL918" i="1"/>
  <c r="AH918" i="1"/>
  <c r="AH916" i="1"/>
  <c r="AH915" i="1"/>
  <c r="AM914" i="1"/>
  <c r="AL914" i="1"/>
  <c r="AO914" i="1" s="1"/>
  <c r="AH917" i="1" s="1"/>
  <c r="AH914" i="1"/>
  <c r="AH912" i="1"/>
  <c r="AH911" i="1"/>
  <c r="AM910" i="1"/>
  <c r="AL910" i="1"/>
  <c r="AO910" i="1" s="1"/>
  <c r="AH913" i="1" s="1"/>
  <c r="AH910" i="1"/>
  <c r="AH908" i="1"/>
  <c r="AH907" i="1"/>
  <c r="AM906" i="1"/>
  <c r="AL906" i="1"/>
  <c r="AO906" i="1" s="1"/>
  <c r="AH909" i="1" s="1"/>
  <c r="AH906" i="1"/>
  <c r="AH904" i="1"/>
  <c r="AH903" i="1"/>
  <c r="AM902" i="1"/>
  <c r="AL902" i="1"/>
  <c r="AO902" i="1" s="1"/>
  <c r="AH905" i="1" s="1"/>
  <c r="AH902" i="1"/>
  <c r="AH900" i="1"/>
  <c r="AH899" i="1"/>
  <c r="AM898" i="1"/>
  <c r="AL898" i="1"/>
  <c r="AO898" i="1" s="1"/>
  <c r="AH901" i="1" s="1"/>
  <c r="AH898" i="1"/>
  <c r="AH896" i="1"/>
  <c r="AH895" i="1"/>
  <c r="AM894" i="1"/>
  <c r="AL894" i="1"/>
  <c r="AO894" i="1" s="1"/>
  <c r="AH897" i="1" s="1"/>
  <c r="AH894" i="1"/>
  <c r="AH892" i="1"/>
  <c r="AH891" i="1"/>
  <c r="AM890" i="1"/>
  <c r="AL890" i="1"/>
  <c r="AO890" i="1" s="1"/>
  <c r="AH893" i="1" s="1"/>
  <c r="AH890" i="1"/>
  <c r="AH888" i="1"/>
  <c r="AH887" i="1"/>
  <c r="AM886" i="1"/>
  <c r="AL886" i="1"/>
  <c r="AO886" i="1" s="1"/>
  <c r="AH889" i="1" s="1"/>
  <c r="AH886" i="1"/>
  <c r="AH884" i="1"/>
  <c r="AH883" i="1"/>
  <c r="AM882" i="1"/>
  <c r="AL882" i="1"/>
  <c r="AO882" i="1" s="1"/>
  <c r="AH885" i="1" s="1"/>
  <c r="AH882" i="1"/>
  <c r="AH880" i="1"/>
  <c r="AH879" i="1"/>
  <c r="AM878" i="1"/>
  <c r="AL878" i="1"/>
  <c r="AO878" i="1" s="1"/>
  <c r="AH881" i="1" s="1"/>
  <c r="AH878" i="1"/>
  <c r="AH876" i="1"/>
  <c r="AH875" i="1"/>
  <c r="AM874" i="1"/>
  <c r="AL874" i="1"/>
  <c r="AO874" i="1" s="1"/>
  <c r="AH877" i="1" s="1"/>
  <c r="AH874" i="1"/>
  <c r="AH872" i="1"/>
  <c r="AH871" i="1"/>
  <c r="AM870" i="1"/>
  <c r="AL870" i="1"/>
  <c r="AO870" i="1" s="1"/>
  <c r="AH873" i="1" s="1"/>
  <c r="AH870" i="1"/>
  <c r="AH868" i="1"/>
  <c r="AH867" i="1"/>
  <c r="AM866" i="1"/>
  <c r="AL866" i="1"/>
  <c r="AO866" i="1" s="1"/>
  <c r="AH869" i="1" s="1"/>
  <c r="AH866" i="1"/>
  <c r="AH864" i="1"/>
  <c r="AH863" i="1"/>
  <c r="AM862" i="1"/>
  <c r="AL862" i="1"/>
  <c r="AO862" i="1" s="1"/>
  <c r="AH865" i="1" s="1"/>
  <c r="AH862" i="1"/>
  <c r="AH860" i="1"/>
  <c r="AH859" i="1"/>
  <c r="AM858" i="1"/>
  <c r="AL858" i="1"/>
  <c r="AO858" i="1" s="1"/>
  <c r="AH861" i="1" s="1"/>
  <c r="AH858" i="1"/>
  <c r="AH856" i="1"/>
  <c r="AH855" i="1"/>
  <c r="AM854" i="1"/>
  <c r="AL854" i="1"/>
  <c r="AO854" i="1" s="1"/>
  <c r="AH857" i="1" s="1"/>
  <c r="AH854" i="1"/>
  <c r="AH852" i="1"/>
  <c r="AH851" i="1"/>
  <c r="AM850" i="1"/>
  <c r="AL850" i="1"/>
  <c r="AO850" i="1" s="1"/>
  <c r="AH853" i="1" s="1"/>
  <c r="AH850" i="1"/>
  <c r="AH848" i="1"/>
  <c r="AH847" i="1"/>
  <c r="AM846" i="1"/>
  <c r="AL846" i="1"/>
  <c r="AO846" i="1" s="1"/>
  <c r="AH849" i="1" s="1"/>
  <c r="AH846" i="1"/>
  <c r="AH844" i="1"/>
  <c r="AH843" i="1"/>
  <c r="AO842" i="1"/>
  <c r="AH845" i="1" s="1"/>
  <c r="AM842" i="1"/>
  <c r="AL842" i="1"/>
  <c r="AH842" i="1"/>
  <c r="AH840" i="1"/>
  <c r="AH839" i="1"/>
  <c r="AM838" i="1"/>
  <c r="AL838" i="1"/>
  <c r="AH838" i="1"/>
  <c r="AH836" i="1"/>
  <c r="AH835" i="1"/>
  <c r="AM834" i="1"/>
  <c r="AL834" i="1"/>
  <c r="AO834" i="1" s="1"/>
  <c r="AH837" i="1" s="1"/>
  <c r="AH834" i="1"/>
  <c r="AH832" i="1"/>
  <c r="AH831" i="1"/>
  <c r="AM830" i="1"/>
  <c r="AL830" i="1"/>
  <c r="AO830" i="1" s="1"/>
  <c r="AH833" i="1" s="1"/>
  <c r="AH830" i="1"/>
  <c r="AH828" i="1"/>
  <c r="AH827" i="1"/>
  <c r="AM826" i="1"/>
  <c r="AL826" i="1"/>
  <c r="AO826" i="1" s="1"/>
  <c r="AH829" i="1" s="1"/>
  <c r="AH826" i="1"/>
  <c r="AH824" i="1"/>
  <c r="AH823" i="1"/>
  <c r="AM822" i="1"/>
  <c r="AL822" i="1"/>
  <c r="AH822" i="1"/>
  <c r="AH820" i="1"/>
  <c r="AH819" i="1"/>
  <c r="AO818" i="1"/>
  <c r="AH821" i="1" s="1"/>
  <c r="AM818" i="1"/>
  <c r="AL818" i="1"/>
  <c r="AH818" i="1"/>
  <c r="AH816" i="1"/>
  <c r="AH815" i="1"/>
  <c r="AO814" i="1"/>
  <c r="AH817" i="1" s="1"/>
  <c r="AM814" i="1"/>
  <c r="AL814" i="1"/>
  <c r="AH814" i="1"/>
  <c r="AH812" i="1"/>
  <c r="AH811" i="1"/>
  <c r="AM810" i="1"/>
  <c r="AL810" i="1"/>
  <c r="AO810" i="1" s="1"/>
  <c r="AH813" i="1" s="1"/>
  <c r="AH810" i="1"/>
  <c r="AH808" i="1"/>
  <c r="AH807" i="1"/>
  <c r="AM806" i="1"/>
  <c r="AL806" i="1"/>
  <c r="AO806" i="1" s="1"/>
  <c r="AH809" i="1" s="1"/>
  <c r="AH806" i="1"/>
  <c r="AH804" i="1"/>
  <c r="AH803" i="1"/>
  <c r="AM802" i="1"/>
  <c r="AL802" i="1"/>
  <c r="AH802" i="1"/>
  <c r="AH800" i="1"/>
  <c r="AH799" i="1"/>
  <c r="AM798" i="1"/>
  <c r="AL798" i="1"/>
  <c r="AO798" i="1" s="1"/>
  <c r="AH801" i="1" s="1"/>
  <c r="AH798" i="1"/>
  <c r="AH796" i="1"/>
  <c r="AH795" i="1"/>
  <c r="AM794" i="1"/>
  <c r="AL794" i="1"/>
  <c r="AO794" i="1" s="1"/>
  <c r="AH797" i="1" s="1"/>
  <c r="AH794" i="1"/>
  <c r="AH792" i="1"/>
  <c r="AH791" i="1"/>
  <c r="AM790" i="1"/>
  <c r="AL790" i="1"/>
  <c r="AO790" i="1" s="1"/>
  <c r="AH793" i="1" s="1"/>
  <c r="AH790" i="1"/>
  <c r="AH788" i="1"/>
  <c r="AH787" i="1"/>
  <c r="AM786" i="1"/>
  <c r="AL786" i="1"/>
  <c r="AO786" i="1" s="1"/>
  <c r="AH789" i="1" s="1"/>
  <c r="AH786" i="1"/>
  <c r="AH784" i="1"/>
  <c r="AH783" i="1"/>
  <c r="AM782" i="1"/>
  <c r="AL782" i="1"/>
  <c r="AO782" i="1" s="1"/>
  <c r="AH785" i="1" s="1"/>
  <c r="AH782" i="1"/>
  <c r="AH780" i="1"/>
  <c r="AH779" i="1"/>
  <c r="AM778" i="1"/>
  <c r="AO778" i="1" s="1"/>
  <c r="AH781" i="1" s="1"/>
  <c r="AL778" i="1"/>
  <c r="AH778" i="1"/>
  <c r="AH776" i="1"/>
  <c r="AH775" i="1"/>
  <c r="AM774" i="1"/>
  <c r="AL774" i="1"/>
  <c r="AO774" i="1" s="1"/>
  <c r="AH777" i="1" s="1"/>
  <c r="AH774" i="1"/>
  <c r="AH772" i="1"/>
  <c r="AH771" i="1"/>
  <c r="AM770" i="1"/>
  <c r="AL770" i="1"/>
  <c r="AO770" i="1" s="1"/>
  <c r="AH773" i="1" s="1"/>
  <c r="AH770" i="1"/>
  <c r="AH768" i="1"/>
  <c r="AH767" i="1"/>
  <c r="AM766" i="1"/>
  <c r="AL766" i="1"/>
  <c r="AO766" i="1" s="1"/>
  <c r="AH769" i="1" s="1"/>
  <c r="AH766" i="1"/>
  <c r="AH764" i="1"/>
  <c r="AH763" i="1"/>
  <c r="AM762" i="1"/>
  <c r="AL762" i="1"/>
  <c r="AO762" i="1" s="1"/>
  <c r="AH765" i="1" s="1"/>
  <c r="AH762" i="1"/>
  <c r="AH760" i="1"/>
  <c r="AH759" i="1"/>
  <c r="AM758" i="1"/>
  <c r="AL758" i="1"/>
  <c r="AO758" i="1" s="1"/>
  <c r="AH761" i="1" s="1"/>
  <c r="AH758" i="1"/>
  <c r="AH756" i="1"/>
  <c r="AH755" i="1"/>
  <c r="AM754" i="1"/>
  <c r="AL754" i="1"/>
  <c r="AO754" i="1" s="1"/>
  <c r="AH757" i="1" s="1"/>
  <c r="AH754" i="1"/>
  <c r="AH752" i="1"/>
  <c r="AH751" i="1"/>
  <c r="AM750" i="1"/>
  <c r="AL750" i="1"/>
  <c r="AO750" i="1" s="1"/>
  <c r="AH753" i="1" s="1"/>
  <c r="AH750" i="1"/>
  <c r="AH748" i="1"/>
  <c r="AH747" i="1"/>
  <c r="AM746" i="1"/>
  <c r="AL746" i="1"/>
  <c r="AO746" i="1" s="1"/>
  <c r="AH749" i="1" s="1"/>
  <c r="AH746" i="1"/>
  <c r="AH744" i="1"/>
  <c r="AH743" i="1"/>
  <c r="AM742" i="1"/>
  <c r="AL742" i="1"/>
  <c r="AO742" i="1" s="1"/>
  <c r="AH745" i="1" s="1"/>
  <c r="AH742" i="1"/>
  <c r="AH740" i="1"/>
  <c r="AH739" i="1"/>
  <c r="AM738" i="1"/>
  <c r="AL738" i="1"/>
  <c r="AO738" i="1" s="1"/>
  <c r="AH741" i="1" s="1"/>
  <c r="AH738" i="1"/>
  <c r="AH736" i="1"/>
  <c r="AH735" i="1"/>
  <c r="AM734" i="1"/>
  <c r="AL734" i="1"/>
  <c r="AO734" i="1" s="1"/>
  <c r="AH737" i="1" s="1"/>
  <c r="AH734" i="1"/>
  <c r="AH732" i="1"/>
  <c r="AH731" i="1"/>
  <c r="AO730" i="1"/>
  <c r="AH733" i="1" s="1"/>
  <c r="AM730" i="1"/>
  <c r="AL730" i="1"/>
  <c r="AH730" i="1"/>
  <c r="AH728" i="1"/>
  <c r="AH727" i="1"/>
  <c r="AM726" i="1"/>
  <c r="AL726" i="1"/>
  <c r="AO726" i="1" s="1"/>
  <c r="AH729" i="1" s="1"/>
  <c r="AH726" i="1"/>
  <c r="AH724" i="1"/>
  <c r="AH723" i="1"/>
  <c r="AM722" i="1"/>
  <c r="AL722" i="1"/>
  <c r="AO722" i="1" s="1"/>
  <c r="AH725" i="1" s="1"/>
  <c r="AH722" i="1"/>
  <c r="AH720" i="1"/>
  <c r="AH719" i="1"/>
  <c r="AM718" i="1"/>
  <c r="AL718" i="1"/>
  <c r="AO718" i="1" s="1"/>
  <c r="AH721" i="1" s="1"/>
  <c r="AH718" i="1"/>
  <c r="AH716" i="1"/>
  <c r="AH715" i="1"/>
  <c r="AM714" i="1"/>
  <c r="AL714" i="1"/>
  <c r="AO714" i="1" s="1"/>
  <c r="AH717" i="1" s="1"/>
  <c r="AH714" i="1"/>
  <c r="AH712" i="1"/>
  <c r="AH711" i="1"/>
  <c r="AM710" i="1"/>
  <c r="AL710" i="1"/>
  <c r="AO710" i="1" s="1"/>
  <c r="AH713" i="1" s="1"/>
  <c r="AH710" i="1"/>
  <c r="AH708" i="1"/>
  <c r="AH707" i="1"/>
  <c r="AM706" i="1"/>
  <c r="AL706" i="1"/>
  <c r="AO706" i="1" s="1"/>
  <c r="AH709" i="1" s="1"/>
  <c r="AH706" i="1"/>
  <c r="AH704" i="1"/>
  <c r="AH703" i="1"/>
  <c r="AM702" i="1"/>
  <c r="AL702" i="1"/>
  <c r="AO702" i="1" s="1"/>
  <c r="AH705" i="1" s="1"/>
  <c r="AH702" i="1"/>
  <c r="AH700" i="1"/>
  <c r="AH699" i="1"/>
  <c r="AM698" i="1"/>
  <c r="AL698" i="1"/>
  <c r="AH698" i="1"/>
  <c r="AH696" i="1"/>
  <c r="AH695" i="1"/>
  <c r="AM694" i="1"/>
  <c r="AL694" i="1"/>
  <c r="AO694" i="1" s="1"/>
  <c r="AH697" i="1" s="1"/>
  <c r="AH694" i="1"/>
  <c r="AH692" i="1"/>
  <c r="AH691" i="1"/>
  <c r="AM690" i="1"/>
  <c r="AL690" i="1"/>
  <c r="AO690" i="1" s="1"/>
  <c r="AH693" i="1" s="1"/>
  <c r="AH690" i="1"/>
  <c r="AH688" i="1"/>
  <c r="AH687" i="1"/>
  <c r="AM686" i="1"/>
  <c r="AL686" i="1"/>
  <c r="AO686" i="1" s="1"/>
  <c r="AH689" i="1" s="1"/>
  <c r="AH686" i="1"/>
  <c r="AH684" i="1"/>
  <c r="AH683" i="1"/>
  <c r="AO682" i="1"/>
  <c r="AH685" i="1" s="1"/>
  <c r="AM682" i="1"/>
  <c r="AL682" i="1"/>
  <c r="AH682" i="1"/>
  <c r="AH680" i="1"/>
  <c r="AH679" i="1"/>
  <c r="AM678" i="1"/>
  <c r="AL678" i="1"/>
  <c r="AO678" i="1" s="1"/>
  <c r="AH681" i="1" s="1"/>
  <c r="AH678" i="1"/>
  <c r="AH676" i="1"/>
  <c r="AH675" i="1"/>
  <c r="AM674" i="1"/>
  <c r="AL674" i="1"/>
  <c r="AO674" i="1" s="1"/>
  <c r="AH677" i="1" s="1"/>
  <c r="AH674" i="1"/>
  <c r="AH672" i="1"/>
  <c r="AH671" i="1"/>
  <c r="AM670" i="1"/>
  <c r="AL670" i="1"/>
  <c r="AO670" i="1" s="1"/>
  <c r="AH673" i="1" s="1"/>
  <c r="AH670" i="1"/>
  <c r="AH668" i="1"/>
  <c r="AH667" i="1"/>
  <c r="AM666" i="1"/>
  <c r="AL666" i="1"/>
  <c r="AO666" i="1" s="1"/>
  <c r="AH669" i="1" s="1"/>
  <c r="AH666" i="1"/>
  <c r="AH664" i="1"/>
  <c r="AH663" i="1"/>
  <c r="AM662" i="1"/>
  <c r="AL662" i="1"/>
  <c r="AO662" i="1" s="1"/>
  <c r="AH665" i="1" s="1"/>
  <c r="AH662" i="1"/>
  <c r="AH660" i="1"/>
  <c r="AH659" i="1"/>
  <c r="AO658" i="1"/>
  <c r="AH661" i="1" s="1"/>
  <c r="AM658" i="1"/>
  <c r="AL658" i="1"/>
  <c r="AH658" i="1"/>
  <c r="AH656" i="1"/>
  <c r="AH655" i="1"/>
  <c r="AM654" i="1"/>
  <c r="AL654" i="1"/>
  <c r="AO654" i="1" s="1"/>
  <c r="AH657" i="1" s="1"/>
  <c r="AH654" i="1"/>
  <c r="AH652" i="1"/>
  <c r="AH651" i="1"/>
  <c r="AM650" i="1"/>
  <c r="AL650" i="1"/>
  <c r="AO650" i="1" s="1"/>
  <c r="AH653" i="1" s="1"/>
  <c r="AH650" i="1"/>
  <c r="AH648" i="1"/>
  <c r="AH647" i="1"/>
  <c r="AM646" i="1"/>
  <c r="AL646" i="1"/>
  <c r="AO646" i="1" s="1"/>
  <c r="AH649" i="1" s="1"/>
  <c r="AH646" i="1"/>
  <c r="AH644" i="1"/>
  <c r="AH643" i="1"/>
  <c r="AM642" i="1"/>
  <c r="AL642" i="1"/>
  <c r="AO642" i="1" s="1"/>
  <c r="AH645" i="1" s="1"/>
  <c r="AH642" i="1"/>
  <c r="AH640" i="1"/>
  <c r="AH639" i="1"/>
  <c r="AM638" i="1"/>
  <c r="AL638" i="1"/>
  <c r="AO638" i="1" s="1"/>
  <c r="AH641" i="1" s="1"/>
  <c r="AH638" i="1"/>
  <c r="AH636" i="1"/>
  <c r="AH635" i="1"/>
  <c r="AM634" i="1"/>
  <c r="AL634" i="1"/>
  <c r="AH634" i="1"/>
  <c r="AH632" i="1"/>
  <c r="AH631" i="1"/>
  <c r="AO630" i="1"/>
  <c r="AH633" i="1" s="1"/>
  <c r="AM630" i="1"/>
  <c r="AL630" i="1"/>
  <c r="AH630" i="1"/>
  <c r="AH628" i="1"/>
  <c r="AH627" i="1"/>
  <c r="AM626" i="1"/>
  <c r="AL626" i="1"/>
  <c r="AH626" i="1"/>
  <c r="AH624" i="1"/>
  <c r="AH623" i="1"/>
  <c r="AM622" i="1"/>
  <c r="AL622" i="1"/>
  <c r="AO622" i="1" s="1"/>
  <c r="AH625" i="1" s="1"/>
  <c r="AH622" i="1"/>
  <c r="AH620" i="1"/>
  <c r="AH619" i="1"/>
  <c r="AM618" i="1"/>
  <c r="AL618" i="1"/>
  <c r="AO618" i="1" s="1"/>
  <c r="AH621" i="1" s="1"/>
  <c r="AH618" i="1"/>
  <c r="AH616" i="1"/>
  <c r="AH615" i="1"/>
  <c r="AM614" i="1"/>
  <c r="AL614" i="1"/>
  <c r="AO614" i="1" s="1"/>
  <c r="AH617" i="1" s="1"/>
  <c r="AH614" i="1"/>
  <c r="AH612" i="1"/>
  <c r="AH611" i="1"/>
  <c r="AM610" i="1"/>
  <c r="AO610" i="1" s="1"/>
  <c r="AH613" i="1" s="1"/>
  <c r="AL610" i="1"/>
  <c r="AH610" i="1"/>
  <c r="AH608" i="1"/>
  <c r="AH607" i="1"/>
  <c r="AO606" i="1"/>
  <c r="AH609" i="1" s="1"/>
  <c r="AM606" i="1"/>
  <c r="AL606" i="1"/>
  <c r="AH606" i="1"/>
  <c r="AH604" i="1"/>
  <c r="AH603" i="1"/>
  <c r="AM602" i="1"/>
  <c r="AL602" i="1"/>
  <c r="AH602" i="1"/>
  <c r="AH600" i="1"/>
  <c r="AH599" i="1"/>
  <c r="AM598" i="1"/>
  <c r="AL598" i="1"/>
  <c r="AO598" i="1" s="1"/>
  <c r="AH601" i="1" s="1"/>
  <c r="AH598" i="1"/>
  <c r="AH596" i="1"/>
  <c r="AH595" i="1"/>
  <c r="AM594" i="1"/>
  <c r="AL594" i="1"/>
  <c r="AO594" i="1" s="1"/>
  <c r="AH597" i="1" s="1"/>
  <c r="AH594" i="1"/>
  <c r="AH592" i="1"/>
  <c r="AH591" i="1"/>
  <c r="AM590" i="1"/>
  <c r="AL590" i="1"/>
  <c r="AO590" i="1" s="1"/>
  <c r="AH593" i="1" s="1"/>
  <c r="AH590" i="1"/>
  <c r="AH588" i="1"/>
  <c r="AH587" i="1"/>
  <c r="AM586" i="1"/>
  <c r="AL586" i="1"/>
  <c r="AO586" i="1" s="1"/>
  <c r="AH589" i="1" s="1"/>
  <c r="AH586" i="1"/>
  <c r="AH584" i="1"/>
  <c r="AH583" i="1"/>
  <c r="AM582" i="1"/>
  <c r="AL582" i="1"/>
  <c r="AO582" i="1" s="1"/>
  <c r="AH585" i="1" s="1"/>
  <c r="AH582" i="1"/>
  <c r="AH580" i="1"/>
  <c r="AH579" i="1"/>
  <c r="AM578" i="1"/>
  <c r="AL578" i="1"/>
  <c r="AO578" i="1" s="1"/>
  <c r="AH581" i="1" s="1"/>
  <c r="AH578" i="1"/>
  <c r="AH576" i="1"/>
  <c r="AH575" i="1"/>
  <c r="AM574" i="1"/>
  <c r="AL574" i="1"/>
  <c r="AO574" i="1" s="1"/>
  <c r="AH577" i="1" s="1"/>
  <c r="AH574" i="1"/>
  <c r="AH572" i="1"/>
  <c r="AH571" i="1"/>
  <c r="AM570" i="1"/>
  <c r="AL570" i="1"/>
  <c r="AO570" i="1" s="1"/>
  <c r="AH573" i="1" s="1"/>
  <c r="AH570" i="1"/>
  <c r="C49" i="3"/>
  <c r="C34" i="3"/>
  <c r="AO922" i="1" l="1"/>
  <c r="AH925" i="1" s="1"/>
  <c r="AO626" i="1"/>
  <c r="AH629" i="1" s="1"/>
  <c r="AO838" i="1"/>
  <c r="AH841" i="1" s="1"/>
  <c r="AO958" i="1"/>
  <c r="AH961" i="1" s="1"/>
  <c r="AO982" i="1"/>
  <c r="AH985" i="1" s="1"/>
  <c r="AO1078" i="1"/>
  <c r="AH1081" i="1" s="1"/>
  <c r="AO938" i="1"/>
  <c r="AH941" i="1" s="1"/>
  <c r="AO698" i="1"/>
  <c r="AH701" i="1" s="1"/>
  <c r="AO954" i="1"/>
  <c r="AH957" i="1" s="1"/>
  <c r="AO822" i="1"/>
  <c r="AH825" i="1" s="1"/>
  <c r="AO918" i="1"/>
  <c r="AH921" i="1" s="1"/>
  <c r="AO1050" i="1"/>
  <c r="AH1053" i="1" s="1"/>
  <c r="AO802" i="1"/>
  <c r="AH805" i="1" s="1"/>
  <c r="AO970" i="1"/>
  <c r="AH973" i="1" s="1"/>
  <c r="AO994" i="1"/>
  <c r="AH997" i="1" s="1"/>
  <c r="AO602" i="1"/>
  <c r="AH605" i="1" s="1"/>
  <c r="AO1146" i="1"/>
  <c r="AH1149" i="1" s="1"/>
  <c r="AO634" i="1"/>
  <c r="AH637" i="1" s="1"/>
  <c r="AO1130" i="1"/>
  <c r="AH1133" i="1" s="1"/>
  <c r="AO1082" i="1"/>
  <c r="AH1085" i="1" s="1"/>
  <c r="AO1114" i="1"/>
  <c r="AH1117" i="1" s="1"/>
  <c r="AH568" i="1"/>
  <c r="AH567" i="1"/>
  <c r="AM566" i="1"/>
  <c r="AL566" i="1"/>
  <c r="AO566" i="1" s="1"/>
  <c r="AH569" i="1" s="1"/>
  <c r="AH566" i="1"/>
  <c r="AH564" i="1"/>
  <c r="AH563" i="1"/>
  <c r="AM562" i="1"/>
  <c r="AL562" i="1"/>
  <c r="AO562" i="1" s="1"/>
  <c r="AH565" i="1" s="1"/>
  <c r="AH562" i="1"/>
  <c r="AH560" i="1"/>
  <c r="AH559" i="1"/>
  <c r="AM558" i="1"/>
  <c r="AL558" i="1"/>
  <c r="AH558" i="1"/>
  <c r="AH556" i="1"/>
  <c r="AH555" i="1"/>
  <c r="AM554" i="1"/>
  <c r="AL554" i="1"/>
  <c r="AH554" i="1"/>
  <c r="AH552" i="1"/>
  <c r="AH551" i="1"/>
  <c r="AM550" i="1"/>
  <c r="AO550" i="1" s="1"/>
  <c r="AH553" i="1" s="1"/>
  <c r="AL550" i="1"/>
  <c r="AH550" i="1"/>
  <c r="AH548" i="1"/>
  <c r="AH547" i="1"/>
  <c r="AM546" i="1"/>
  <c r="AL546" i="1"/>
  <c r="AO546" i="1" s="1"/>
  <c r="AH549" i="1" s="1"/>
  <c r="AH546" i="1"/>
  <c r="AH544" i="1"/>
  <c r="AH543" i="1"/>
  <c r="AM542" i="1"/>
  <c r="AL542" i="1"/>
  <c r="AH542" i="1"/>
  <c r="AH540" i="1"/>
  <c r="AH539" i="1"/>
  <c r="AM538" i="1"/>
  <c r="AL538" i="1"/>
  <c r="AO538" i="1" s="1"/>
  <c r="AH541" i="1" s="1"/>
  <c r="AH538" i="1"/>
  <c r="AH536" i="1"/>
  <c r="AH535" i="1"/>
  <c r="AM534" i="1"/>
  <c r="AL534" i="1"/>
  <c r="AO534" i="1" s="1"/>
  <c r="AH537" i="1" s="1"/>
  <c r="AH534" i="1"/>
  <c r="AH532" i="1"/>
  <c r="AH531" i="1"/>
  <c r="AM530" i="1"/>
  <c r="AL530" i="1"/>
  <c r="AO530" i="1" s="1"/>
  <c r="AH533" i="1" s="1"/>
  <c r="AH530" i="1"/>
  <c r="AH528" i="1"/>
  <c r="AH527" i="1"/>
  <c r="AM526" i="1"/>
  <c r="AL526" i="1"/>
  <c r="AH526" i="1"/>
  <c r="AH524" i="1"/>
  <c r="AH523" i="1"/>
  <c r="AM522" i="1"/>
  <c r="AL522" i="1"/>
  <c r="AH522" i="1"/>
  <c r="AH520" i="1"/>
  <c r="AH519" i="1"/>
  <c r="AM518" i="1"/>
  <c r="AL518" i="1"/>
  <c r="AO518" i="1" s="1"/>
  <c r="AH521" i="1" s="1"/>
  <c r="AH518" i="1"/>
  <c r="AH516" i="1"/>
  <c r="AH515" i="1"/>
  <c r="AO514" i="1"/>
  <c r="AH517" i="1" s="1"/>
  <c r="AM514" i="1"/>
  <c r="AL514" i="1"/>
  <c r="AH514" i="1"/>
  <c r="AH512" i="1"/>
  <c r="AH511" i="1"/>
  <c r="AM510" i="1"/>
  <c r="AL510" i="1"/>
  <c r="AO510" i="1" s="1"/>
  <c r="AH513" i="1" s="1"/>
  <c r="AH510" i="1"/>
  <c r="AH508" i="1"/>
  <c r="AH507" i="1"/>
  <c r="AM506" i="1"/>
  <c r="AL506" i="1"/>
  <c r="AO506" i="1" s="1"/>
  <c r="AH509" i="1" s="1"/>
  <c r="AH506" i="1"/>
  <c r="AH504" i="1"/>
  <c r="AH503" i="1"/>
  <c r="AM502" i="1"/>
  <c r="AL502" i="1"/>
  <c r="AO502" i="1" s="1"/>
  <c r="AH505" i="1" s="1"/>
  <c r="AH502" i="1"/>
  <c r="AH500" i="1"/>
  <c r="AH499" i="1"/>
  <c r="AM498" i="1"/>
  <c r="AL498" i="1"/>
  <c r="AH498" i="1"/>
  <c r="AH496" i="1"/>
  <c r="AH495" i="1"/>
  <c r="AM494" i="1"/>
  <c r="AL494" i="1"/>
  <c r="AO494" i="1" s="1"/>
  <c r="AH497" i="1" s="1"/>
  <c r="AH494" i="1"/>
  <c r="AH492" i="1"/>
  <c r="AH491" i="1"/>
  <c r="AM490" i="1"/>
  <c r="AL490" i="1"/>
  <c r="AO490" i="1" s="1"/>
  <c r="AH493" i="1" s="1"/>
  <c r="AH490" i="1"/>
  <c r="AH488" i="1"/>
  <c r="AH487" i="1"/>
  <c r="AM486" i="1"/>
  <c r="AL486" i="1"/>
  <c r="AH486" i="1"/>
  <c r="AH484" i="1"/>
  <c r="AH483" i="1"/>
  <c r="AM482" i="1"/>
  <c r="AL482" i="1"/>
  <c r="AH482" i="1"/>
  <c r="AH480" i="1"/>
  <c r="AH479" i="1"/>
  <c r="AM478" i="1"/>
  <c r="AL478" i="1"/>
  <c r="AO478" i="1" s="1"/>
  <c r="AH481" i="1" s="1"/>
  <c r="AH478" i="1"/>
  <c r="AH476" i="1"/>
  <c r="AH475" i="1"/>
  <c r="AM474" i="1"/>
  <c r="AL474" i="1"/>
  <c r="AO474" i="1" s="1"/>
  <c r="AH477" i="1" s="1"/>
  <c r="AH474" i="1"/>
  <c r="AH472" i="1"/>
  <c r="AH471" i="1"/>
  <c r="AM470" i="1"/>
  <c r="AL470" i="1"/>
  <c r="AH470" i="1"/>
  <c r="AH468" i="1"/>
  <c r="AH467" i="1"/>
  <c r="AM466" i="1"/>
  <c r="AL466" i="1"/>
  <c r="AH466" i="1"/>
  <c r="AH464" i="1"/>
  <c r="AH463" i="1"/>
  <c r="AM462" i="1"/>
  <c r="AL462" i="1"/>
  <c r="AO462" i="1" s="1"/>
  <c r="AH465" i="1" s="1"/>
  <c r="AH462" i="1"/>
  <c r="AH460" i="1"/>
  <c r="AH459" i="1"/>
  <c r="AM458" i="1"/>
  <c r="AL458" i="1"/>
  <c r="AO458" i="1" s="1"/>
  <c r="AH461" i="1" s="1"/>
  <c r="AH458" i="1"/>
  <c r="AH456" i="1"/>
  <c r="AH455" i="1"/>
  <c r="AM454" i="1"/>
  <c r="AL454" i="1"/>
  <c r="AO454" i="1" s="1"/>
  <c r="AH457" i="1" s="1"/>
  <c r="AH454" i="1"/>
  <c r="AH452" i="1"/>
  <c r="AH451" i="1"/>
  <c r="AM450" i="1"/>
  <c r="AL450" i="1"/>
  <c r="AO450" i="1" s="1"/>
  <c r="AH453" i="1" s="1"/>
  <c r="AH450" i="1"/>
  <c r="AH448" i="1"/>
  <c r="AH447" i="1"/>
  <c r="AM446" i="1"/>
  <c r="AL446" i="1"/>
  <c r="AO446" i="1" s="1"/>
  <c r="AH449" i="1" s="1"/>
  <c r="AH446" i="1"/>
  <c r="AH444" i="1"/>
  <c r="AH443" i="1"/>
  <c r="AM442" i="1"/>
  <c r="AL442" i="1"/>
  <c r="AO442" i="1" s="1"/>
  <c r="AH445" i="1" s="1"/>
  <c r="AH442" i="1"/>
  <c r="AH440" i="1"/>
  <c r="AH439" i="1"/>
  <c r="AM438" i="1"/>
  <c r="AL438" i="1"/>
  <c r="AH438" i="1"/>
  <c r="AH436" i="1"/>
  <c r="AH435" i="1"/>
  <c r="AM434" i="1"/>
  <c r="AL434" i="1"/>
  <c r="AO434" i="1" s="1"/>
  <c r="AH437" i="1" s="1"/>
  <c r="AH434" i="1"/>
  <c r="AH432" i="1"/>
  <c r="AH431" i="1"/>
  <c r="AM430" i="1"/>
  <c r="AL430" i="1"/>
  <c r="AO430" i="1" s="1"/>
  <c r="AH433" i="1" s="1"/>
  <c r="AH430" i="1"/>
  <c r="AH428" i="1"/>
  <c r="AH427" i="1"/>
  <c r="AM426" i="1"/>
  <c r="AL426" i="1"/>
  <c r="AO426" i="1" s="1"/>
  <c r="AH429" i="1" s="1"/>
  <c r="AH426" i="1"/>
  <c r="AH424" i="1"/>
  <c r="AH423" i="1"/>
  <c r="AM422" i="1"/>
  <c r="AL422" i="1"/>
  <c r="AO422" i="1" s="1"/>
  <c r="AH425" i="1" s="1"/>
  <c r="AH422" i="1"/>
  <c r="AH420" i="1"/>
  <c r="AH419" i="1"/>
  <c r="AM418" i="1"/>
  <c r="AL418" i="1"/>
  <c r="AO418" i="1" s="1"/>
  <c r="AH421" i="1" s="1"/>
  <c r="AH418" i="1"/>
  <c r="AH416" i="1"/>
  <c r="AH415" i="1"/>
  <c r="AM414" i="1"/>
  <c r="AL414" i="1"/>
  <c r="AH414" i="1"/>
  <c r="AH412" i="1"/>
  <c r="AH411" i="1"/>
  <c r="AM410" i="1"/>
  <c r="AL410" i="1"/>
  <c r="AO410" i="1" s="1"/>
  <c r="AH413" i="1" s="1"/>
  <c r="AH410" i="1"/>
  <c r="AH408" i="1"/>
  <c r="AH407" i="1"/>
  <c r="AM406" i="1"/>
  <c r="AL406" i="1"/>
  <c r="AH406" i="1"/>
  <c r="AH404" i="1"/>
  <c r="AH403" i="1"/>
  <c r="AM402" i="1"/>
  <c r="AL402" i="1"/>
  <c r="AO402" i="1" s="1"/>
  <c r="AH405" i="1" s="1"/>
  <c r="AH402" i="1"/>
  <c r="AH400" i="1"/>
  <c r="AH399" i="1"/>
  <c r="AM398" i="1"/>
  <c r="AL398" i="1"/>
  <c r="AH398" i="1"/>
  <c r="AH396" i="1"/>
  <c r="AH395" i="1"/>
  <c r="AM394" i="1"/>
  <c r="AL394" i="1"/>
  <c r="AO394" i="1" s="1"/>
  <c r="AH397" i="1" s="1"/>
  <c r="AH394" i="1"/>
  <c r="AH392" i="1"/>
  <c r="AH391" i="1"/>
  <c r="AM390" i="1"/>
  <c r="AL390" i="1"/>
  <c r="AH390" i="1"/>
  <c r="AH388" i="1"/>
  <c r="AH387" i="1"/>
  <c r="AM386" i="1"/>
  <c r="AL386" i="1"/>
  <c r="AH386" i="1"/>
  <c r="AH384" i="1"/>
  <c r="AH383" i="1"/>
  <c r="AM382" i="1"/>
  <c r="AL382" i="1"/>
  <c r="AH382" i="1"/>
  <c r="AH380" i="1"/>
  <c r="AH379" i="1"/>
  <c r="AM378" i="1"/>
  <c r="AL378" i="1"/>
  <c r="AO378" i="1" s="1"/>
  <c r="AH381" i="1" s="1"/>
  <c r="AH378" i="1"/>
  <c r="AH376" i="1"/>
  <c r="AH375" i="1"/>
  <c r="AM374" i="1"/>
  <c r="AL374" i="1"/>
  <c r="AH374" i="1"/>
  <c r="AH372" i="1"/>
  <c r="AH371" i="1"/>
  <c r="AM370" i="1"/>
  <c r="AL370" i="1"/>
  <c r="AH370" i="1"/>
  <c r="AH368" i="1"/>
  <c r="AH367" i="1"/>
  <c r="AM366" i="1"/>
  <c r="AL366" i="1"/>
  <c r="AO366" i="1" s="1"/>
  <c r="AH369" i="1" s="1"/>
  <c r="AH366" i="1"/>
  <c r="AH364" i="1"/>
  <c r="AH363" i="1"/>
  <c r="AM362" i="1"/>
  <c r="AL362" i="1"/>
  <c r="AO362" i="1" s="1"/>
  <c r="AH365" i="1" s="1"/>
  <c r="AH362" i="1"/>
  <c r="AH360" i="1"/>
  <c r="AH359" i="1"/>
  <c r="AM358" i="1"/>
  <c r="AL358" i="1"/>
  <c r="AH358" i="1"/>
  <c r="AH356" i="1"/>
  <c r="AH355" i="1"/>
  <c r="AM354" i="1"/>
  <c r="AL354" i="1"/>
  <c r="AO354" i="1" s="1"/>
  <c r="AH357" i="1" s="1"/>
  <c r="AH354" i="1"/>
  <c r="AH352" i="1"/>
  <c r="AH351" i="1"/>
  <c r="AM350" i="1"/>
  <c r="AL350" i="1"/>
  <c r="AO350" i="1" s="1"/>
  <c r="AH353" i="1" s="1"/>
  <c r="AH350" i="1"/>
  <c r="AH348" i="1"/>
  <c r="AH347" i="1"/>
  <c r="AM346" i="1"/>
  <c r="AL346" i="1"/>
  <c r="AO346" i="1" s="1"/>
  <c r="AH349" i="1" s="1"/>
  <c r="AH346" i="1"/>
  <c r="AH344" i="1"/>
  <c r="AH343" i="1"/>
  <c r="AM342" i="1"/>
  <c r="AL342" i="1"/>
  <c r="AH342" i="1"/>
  <c r="AH340" i="1"/>
  <c r="AH339" i="1"/>
  <c r="AM338" i="1"/>
  <c r="AL338" i="1"/>
  <c r="AH338" i="1"/>
  <c r="AH336" i="1"/>
  <c r="AH335" i="1"/>
  <c r="AM334" i="1"/>
  <c r="AL334" i="1"/>
  <c r="AO334" i="1" s="1"/>
  <c r="AH337" i="1" s="1"/>
  <c r="AH334" i="1"/>
  <c r="AH332" i="1"/>
  <c r="AH331" i="1"/>
  <c r="AM330" i="1"/>
  <c r="AL330" i="1"/>
  <c r="AO330" i="1" s="1"/>
  <c r="AH333" i="1" s="1"/>
  <c r="AH330" i="1"/>
  <c r="AH328" i="1"/>
  <c r="AH327" i="1"/>
  <c r="AM326" i="1"/>
  <c r="AL326" i="1"/>
  <c r="AH326" i="1"/>
  <c r="AH324" i="1"/>
  <c r="AH323" i="1"/>
  <c r="AM322" i="1"/>
  <c r="AL322" i="1"/>
  <c r="AO322" i="1" s="1"/>
  <c r="AH325" i="1" s="1"/>
  <c r="AH322" i="1"/>
  <c r="AH320" i="1"/>
  <c r="AH319" i="1"/>
  <c r="AM318" i="1"/>
  <c r="AL318" i="1"/>
  <c r="AO318" i="1" s="1"/>
  <c r="AH321" i="1" s="1"/>
  <c r="AH318" i="1"/>
  <c r="AH316" i="1"/>
  <c r="AH315" i="1"/>
  <c r="AM314" i="1"/>
  <c r="AL314" i="1"/>
  <c r="AO314" i="1" s="1"/>
  <c r="AH317" i="1" s="1"/>
  <c r="AH314" i="1"/>
  <c r="AH312" i="1"/>
  <c r="AH311" i="1"/>
  <c r="AM310" i="1"/>
  <c r="AL310" i="1"/>
  <c r="AH310" i="1"/>
  <c r="AH308" i="1"/>
  <c r="AH307" i="1"/>
  <c r="AM306" i="1"/>
  <c r="AL306" i="1"/>
  <c r="AO306" i="1" s="1"/>
  <c r="AH309" i="1" s="1"/>
  <c r="AH306" i="1"/>
  <c r="AH304" i="1"/>
  <c r="AH303" i="1"/>
  <c r="AM302" i="1"/>
  <c r="AL302" i="1"/>
  <c r="AO302" i="1" s="1"/>
  <c r="AH305" i="1" s="1"/>
  <c r="AH302" i="1"/>
  <c r="AH300" i="1"/>
  <c r="AH299" i="1"/>
  <c r="AM298" i="1"/>
  <c r="AL298" i="1"/>
  <c r="AO298" i="1" s="1"/>
  <c r="AH301" i="1" s="1"/>
  <c r="AH298" i="1"/>
  <c r="AH296" i="1"/>
  <c r="AH295" i="1"/>
  <c r="AM294" i="1"/>
  <c r="AL294" i="1"/>
  <c r="AO294" i="1" s="1"/>
  <c r="AH297" i="1" s="1"/>
  <c r="AH294" i="1"/>
  <c r="AH292" i="1"/>
  <c r="AH291" i="1"/>
  <c r="AM290" i="1"/>
  <c r="AL290" i="1"/>
  <c r="AO290" i="1" s="1"/>
  <c r="AH293" i="1" s="1"/>
  <c r="AH290" i="1"/>
  <c r="AH288" i="1"/>
  <c r="AH287" i="1"/>
  <c r="AM286" i="1"/>
  <c r="AL286" i="1"/>
  <c r="AH286" i="1"/>
  <c r="AH284" i="1"/>
  <c r="AH283" i="1"/>
  <c r="AM282" i="1"/>
  <c r="AL282" i="1"/>
  <c r="AO282" i="1" s="1"/>
  <c r="AH285" i="1" s="1"/>
  <c r="AH282" i="1"/>
  <c r="AH280" i="1"/>
  <c r="AH279" i="1"/>
  <c r="AM278" i="1"/>
  <c r="AL278" i="1"/>
  <c r="AH278" i="1"/>
  <c r="AH276" i="1"/>
  <c r="AH275" i="1"/>
  <c r="AM274" i="1"/>
  <c r="AL274" i="1"/>
  <c r="AO274" i="1" s="1"/>
  <c r="AH277" i="1" s="1"/>
  <c r="AH274" i="1"/>
  <c r="AH272" i="1"/>
  <c r="AH271" i="1"/>
  <c r="AM270" i="1"/>
  <c r="AL270" i="1"/>
  <c r="AH270" i="1"/>
  <c r="AH268" i="1"/>
  <c r="AH267" i="1"/>
  <c r="AM266" i="1"/>
  <c r="AL266" i="1"/>
  <c r="AO266" i="1" s="1"/>
  <c r="AH269" i="1" s="1"/>
  <c r="AH266" i="1"/>
  <c r="AH264" i="1"/>
  <c r="AH263" i="1"/>
  <c r="AM262" i="1"/>
  <c r="AL262" i="1"/>
  <c r="AH262" i="1"/>
  <c r="AH260" i="1"/>
  <c r="AH259" i="1"/>
  <c r="AM258" i="1"/>
  <c r="AL258" i="1"/>
  <c r="AH258" i="1"/>
  <c r="AH256" i="1"/>
  <c r="AH255" i="1"/>
  <c r="AM254" i="1"/>
  <c r="AL254" i="1"/>
  <c r="AO254" i="1" s="1"/>
  <c r="AH257" i="1" s="1"/>
  <c r="AH254" i="1"/>
  <c r="AH252" i="1"/>
  <c r="AH251" i="1"/>
  <c r="AM250" i="1"/>
  <c r="AL250" i="1"/>
  <c r="AO250" i="1" s="1"/>
  <c r="AH253" i="1" s="1"/>
  <c r="AH250" i="1"/>
  <c r="AH248" i="1"/>
  <c r="AH247" i="1"/>
  <c r="AM246" i="1"/>
  <c r="AL246" i="1"/>
  <c r="AH246" i="1"/>
  <c r="AH244" i="1"/>
  <c r="AH243" i="1"/>
  <c r="AM242" i="1"/>
  <c r="AL242" i="1"/>
  <c r="AH242" i="1"/>
  <c r="AH240" i="1"/>
  <c r="AH239" i="1"/>
  <c r="AM238" i="1"/>
  <c r="AL238" i="1"/>
  <c r="AO238" i="1" s="1"/>
  <c r="AH241" i="1" s="1"/>
  <c r="AH238" i="1"/>
  <c r="AH236" i="1"/>
  <c r="AH235" i="1"/>
  <c r="AM234" i="1"/>
  <c r="AL234" i="1"/>
  <c r="AO234" i="1" s="1"/>
  <c r="AH237" i="1" s="1"/>
  <c r="AH234" i="1"/>
  <c r="AH232" i="1"/>
  <c r="AH231" i="1"/>
  <c r="AM230" i="1"/>
  <c r="AL230" i="1"/>
  <c r="AH230" i="1"/>
  <c r="AH228" i="1"/>
  <c r="AH227" i="1"/>
  <c r="AM226" i="1"/>
  <c r="AL226" i="1"/>
  <c r="AO226" i="1" s="1"/>
  <c r="AH229" i="1" s="1"/>
  <c r="AH226" i="1"/>
  <c r="AH224" i="1"/>
  <c r="AH223" i="1"/>
  <c r="AM222" i="1"/>
  <c r="AL222" i="1"/>
  <c r="AO222" i="1" s="1"/>
  <c r="AH225" i="1" s="1"/>
  <c r="AH222" i="1"/>
  <c r="AH220" i="1"/>
  <c r="AH219" i="1"/>
  <c r="AM218" i="1"/>
  <c r="AL218" i="1"/>
  <c r="AO218" i="1" s="1"/>
  <c r="AH221" i="1" s="1"/>
  <c r="AH218" i="1"/>
  <c r="AH216" i="1"/>
  <c r="AH215" i="1"/>
  <c r="AM214" i="1"/>
  <c r="AL214" i="1"/>
  <c r="AH214" i="1"/>
  <c r="AH212" i="1"/>
  <c r="AH211" i="1"/>
  <c r="AM210" i="1"/>
  <c r="AL210" i="1"/>
  <c r="AH210" i="1"/>
  <c r="AH208" i="1"/>
  <c r="AH207" i="1"/>
  <c r="AM206" i="1"/>
  <c r="AL206" i="1"/>
  <c r="AO206" i="1" s="1"/>
  <c r="AH209" i="1" s="1"/>
  <c r="AH206" i="1"/>
  <c r="AH204" i="1"/>
  <c r="AH203" i="1"/>
  <c r="AM202" i="1"/>
  <c r="AL202" i="1"/>
  <c r="AO202" i="1" s="1"/>
  <c r="AH205" i="1" s="1"/>
  <c r="AH202" i="1"/>
  <c r="AH200" i="1"/>
  <c r="AH199" i="1"/>
  <c r="AM198" i="1"/>
  <c r="AL198" i="1"/>
  <c r="AH198" i="1"/>
  <c r="AH196" i="1"/>
  <c r="AH195" i="1"/>
  <c r="AM194" i="1"/>
  <c r="AL194" i="1"/>
  <c r="AO194" i="1" s="1"/>
  <c r="AH197" i="1" s="1"/>
  <c r="AH194" i="1"/>
  <c r="AH192" i="1"/>
  <c r="AH191" i="1"/>
  <c r="AM190" i="1"/>
  <c r="AL190" i="1"/>
  <c r="AO190" i="1" s="1"/>
  <c r="AH193" i="1" s="1"/>
  <c r="AH190" i="1"/>
  <c r="AH188" i="1"/>
  <c r="AH187" i="1"/>
  <c r="AM186" i="1"/>
  <c r="AL186" i="1"/>
  <c r="AO186" i="1" s="1"/>
  <c r="AH189" i="1" s="1"/>
  <c r="AH186" i="1"/>
  <c r="AH184" i="1"/>
  <c r="AH183" i="1"/>
  <c r="AM182" i="1"/>
  <c r="AL182" i="1"/>
  <c r="AH182" i="1"/>
  <c r="AH180" i="1"/>
  <c r="AH179" i="1"/>
  <c r="AM178" i="1"/>
  <c r="AL178" i="1"/>
  <c r="AH178" i="1"/>
  <c r="AH176" i="1"/>
  <c r="AH175" i="1"/>
  <c r="AM174" i="1"/>
  <c r="AL174" i="1"/>
  <c r="AO174" i="1" s="1"/>
  <c r="AH177" i="1" s="1"/>
  <c r="AH174" i="1"/>
  <c r="AH172" i="1"/>
  <c r="AH171" i="1"/>
  <c r="AM170" i="1"/>
  <c r="AL170" i="1"/>
  <c r="AO170" i="1" s="1"/>
  <c r="AH173" i="1" s="1"/>
  <c r="AH170" i="1"/>
  <c r="AH168" i="1"/>
  <c r="AH167" i="1"/>
  <c r="AM166" i="1"/>
  <c r="AL166" i="1"/>
  <c r="AO166" i="1" s="1"/>
  <c r="AH169" i="1" s="1"/>
  <c r="AH166" i="1"/>
  <c r="AH164" i="1"/>
  <c r="AH163" i="1"/>
  <c r="AM162" i="1"/>
  <c r="AL162" i="1"/>
  <c r="AO162" i="1" s="1"/>
  <c r="AH165" i="1" s="1"/>
  <c r="AH162" i="1"/>
  <c r="AH160" i="1"/>
  <c r="AH159" i="1"/>
  <c r="AM158" i="1"/>
  <c r="AL158" i="1"/>
  <c r="AO158" i="1" s="1"/>
  <c r="AH161" i="1" s="1"/>
  <c r="AH158" i="1"/>
  <c r="AH156" i="1"/>
  <c r="AH155" i="1"/>
  <c r="AM154" i="1"/>
  <c r="AL154" i="1"/>
  <c r="AO154" i="1" s="1"/>
  <c r="AH157" i="1" s="1"/>
  <c r="AH154" i="1"/>
  <c r="AH152" i="1"/>
  <c r="AH151" i="1"/>
  <c r="AM150" i="1"/>
  <c r="AL150" i="1"/>
  <c r="AO150" i="1" s="1"/>
  <c r="AH153" i="1" s="1"/>
  <c r="AH150" i="1"/>
  <c r="AH148" i="1"/>
  <c r="AH147" i="1"/>
  <c r="AM146" i="1"/>
  <c r="AL146" i="1"/>
  <c r="AO146" i="1" s="1"/>
  <c r="AH149" i="1" s="1"/>
  <c r="AH146" i="1"/>
  <c r="AH144" i="1"/>
  <c r="AH143" i="1"/>
  <c r="AM142" i="1"/>
  <c r="AL142" i="1"/>
  <c r="AH142" i="1"/>
  <c r="AH140" i="1"/>
  <c r="AH139" i="1"/>
  <c r="AM138" i="1"/>
  <c r="AL138" i="1"/>
  <c r="AO138" i="1" s="1"/>
  <c r="AH141" i="1" s="1"/>
  <c r="AH138" i="1"/>
  <c r="AH136" i="1"/>
  <c r="AH135" i="1"/>
  <c r="AM134" i="1"/>
  <c r="AL134" i="1"/>
  <c r="AO134" i="1" s="1"/>
  <c r="AH137" i="1" s="1"/>
  <c r="AH134" i="1"/>
  <c r="AH132" i="1"/>
  <c r="AH131" i="1"/>
  <c r="AM130" i="1"/>
  <c r="AL130" i="1"/>
  <c r="AH130" i="1"/>
  <c r="AH128" i="1"/>
  <c r="AH127" i="1"/>
  <c r="AM126" i="1"/>
  <c r="AL126" i="1"/>
  <c r="AH126" i="1"/>
  <c r="AH124" i="1"/>
  <c r="AH123" i="1"/>
  <c r="AM122" i="1"/>
  <c r="AL122" i="1"/>
  <c r="AO122" i="1" s="1"/>
  <c r="AH125" i="1" s="1"/>
  <c r="AH122" i="1"/>
  <c r="AH120" i="1"/>
  <c r="AH119" i="1"/>
  <c r="AM118" i="1"/>
  <c r="AL118" i="1"/>
  <c r="AO118" i="1" s="1"/>
  <c r="AH121" i="1" s="1"/>
  <c r="AH118" i="1"/>
  <c r="AH116" i="1"/>
  <c r="AH115" i="1"/>
  <c r="AM114" i="1"/>
  <c r="AL114" i="1"/>
  <c r="AO114" i="1" s="1"/>
  <c r="AH117" i="1" s="1"/>
  <c r="AH114" i="1"/>
  <c r="AH112" i="1"/>
  <c r="AH111" i="1"/>
  <c r="AM110" i="1"/>
  <c r="AL110" i="1"/>
  <c r="AO110" i="1" s="1"/>
  <c r="AH113" i="1" s="1"/>
  <c r="AH110" i="1"/>
  <c r="AH108" i="1"/>
  <c r="AH107" i="1"/>
  <c r="AM106" i="1"/>
  <c r="AL106" i="1"/>
  <c r="AH106" i="1"/>
  <c r="AH104" i="1"/>
  <c r="AH103" i="1"/>
  <c r="AM102" i="1"/>
  <c r="AL102" i="1"/>
  <c r="AO102" i="1" s="1"/>
  <c r="AH105" i="1" s="1"/>
  <c r="AH102" i="1"/>
  <c r="AH100" i="1"/>
  <c r="AH99" i="1"/>
  <c r="AM98" i="1"/>
  <c r="AL98" i="1"/>
  <c r="AH98" i="1"/>
  <c r="AH96" i="1"/>
  <c r="AH95" i="1"/>
  <c r="AM94" i="1"/>
  <c r="AL94" i="1"/>
  <c r="AH94" i="1"/>
  <c r="AH92" i="1"/>
  <c r="AH91" i="1"/>
  <c r="AM90" i="1"/>
  <c r="AL90" i="1"/>
  <c r="AO90" i="1" s="1"/>
  <c r="AH93" i="1" s="1"/>
  <c r="AH90" i="1"/>
  <c r="AH88" i="1"/>
  <c r="AH87" i="1"/>
  <c r="AM86" i="1"/>
  <c r="AL86" i="1"/>
  <c r="AH86" i="1"/>
  <c r="AH84" i="1"/>
  <c r="AH83" i="1"/>
  <c r="AM82" i="1"/>
  <c r="AL82" i="1"/>
  <c r="AO82" i="1" s="1"/>
  <c r="AH85" i="1" s="1"/>
  <c r="AH82" i="1"/>
  <c r="AH80" i="1"/>
  <c r="AH79" i="1"/>
  <c r="AM78" i="1"/>
  <c r="AO78" i="1" s="1"/>
  <c r="AH81" i="1" s="1"/>
  <c r="AL78" i="1"/>
  <c r="AH78" i="1"/>
  <c r="AH76" i="1"/>
  <c r="AH75" i="1"/>
  <c r="AM74" i="1"/>
  <c r="AL74" i="1"/>
  <c r="AO74" i="1" s="1"/>
  <c r="AH77" i="1" s="1"/>
  <c r="AH74" i="1"/>
  <c r="AH72" i="1"/>
  <c r="AH71" i="1"/>
  <c r="AM70" i="1"/>
  <c r="AL70" i="1"/>
  <c r="AO70" i="1" s="1"/>
  <c r="AH73" i="1" s="1"/>
  <c r="AH70" i="1"/>
  <c r="AH68" i="1"/>
  <c r="AH67" i="1"/>
  <c r="AM66" i="1"/>
  <c r="AL66" i="1"/>
  <c r="AH66" i="1"/>
  <c r="AH64" i="1"/>
  <c r="AH63" i="1"/>
  <c r="AM62" i="1"/>
  <c r="AL62" i="1"/>
  <c r="AO62" i="1" s="1"/>
  <c r="AH65" i="1" s="1"/>
  <c r="AH62" i="1"/>
  <c r="AH60" i="1"/>
  <c r="AH59" i="1"/>
  <c r="AM58" i="1"/>
  <c r="AL58" i="1"/>
  <c r="AO58" i="1" s="1"/>
  <c r="AH61" i="1" s="1"/>
  <c r="AH58" i="1"/>
  <c r="AH56" i="1"/>
  <c r="AH55" i="1"/>
  <c r="AM54" i="1"/>
  <c r="AL54" i="1"/>
  <c r="AO54" i="1" s="1"/>
  <c r="AH57" i="1" s="1"/>
  <c r="AH54" i="1"/>
  <c r="AH52" i="1"/>
  <c r="AH51" i="1"/>
  <c r="AM50" i="1"/>
  <c r="AL50" i="1"/>
  <c r="AO50" i="1" s="1"/>
  <c r="AH53" i="1" s="1"/>
  <c r="AH50" i="1"/>
  <c r="AH48" i="1"/>
  <c r="AH47" i="1"/>
  <c r="AM46" i="1"/>
  <c r="AL46" i="1"/>
  <c r="AO46" i="1" s="1"/>
  <c r="AH49" i="1" s="1"/>
  <c r="AH46" i="1"/>
  <c r="AH44" i="1"/>
  <c r="AH43" i="1"/>
  <c r="AM42" i="1"/>
  <c r="AL42" i="1"/>
  <c r="AO42" i="1" s="1"/>
  <c r="AH45" i="1" s="1"/>
  <c r="AH42" i="1"/>
  <c r="AH40" i="1"/>
  <c r="AH39" i="1"/>
  <c r="AM38" i="1"/>
  <c r="AL38" i="1"/>
  <c r="AO38" i="1" s="1"/>
  <c r="AH41" i="1" s="1"/>
  <c r="AH38" i="1"/>
  <c r="AH36" i="1"/>
  <c r="AH35" i="1"/>
  <c r="AM34" i="1"/>
  <c r="AL34" i="1"/>
  <c r="AO34" i="1" s="1"/>
  <c r="AH37" i="1" s="1"/>
  <c r="AH34" i="1"/>
  <c r="AH32" i="1"/>
  <c r="AH31" i="1"/>
  <c r="AM30" i="1"/>
  <c r="AL30" i="1"/>
  <c r="AO30" i="1" s="1"/>
  <c r="AH33" i="1" s="1"/>
  <c r="AH30" i="1"/>
  <c r="AH28" i="1"/>
  <c r="AH27" i="1"/>
  <c r="AM26" i="1"/>
  <c r="AL26" i="1"/>
  <c r="AO26" i="1" s="1"/>
  <c r="AH29" i="1" s="1"/>
  <c r="AH26" i="1"/>
  <c r="AH24" i="1"/>
  <c r="AH23" i="1"/>
  <c r="AM22" i="1"/>
  <c r="AL22" i="1"/>
  <c r="AH22" i="1"/>
  <c r="AH20" i="1"/>
  <c r="AH19" i="1"/>
  <c r="AM18" i="1"/>
  <c r="AL18" i="1"/>
  <c r="AO18" i="1" s="1"/>
  <c r="AH21" i="1" s="1"/>
  <c r="AH18" i="1"/>
  <c r="AH16" i="1"/>
  <c r="AH15" i="1"/>
  <c r="AM14" i="1"/>
  <c r="AL14" i="1"/>
  <c r="AH14" i="1"/>
  <c r="AH12" i="1"/>
  <c r="AH11" i="1"/>
  <c r="AM10" i="1"/>
  <c r="AL10" i="1"/>
  <c r="AH10" i="1"/>
  <c r="AH8" i="1"/>
  <c r="AH7" i="1"/>
  <c r="AM6" i="1"/>
  <c r="AL6" i="1"/>
  <c r="AH6" i="1"/>
  <c r="AH4" i="1"/>
  <c r="AH3" i="1"/>
  <c r="AK1022" i="1" s="1"/>
  <c r="AM2" i="1"/>
  <c r="AL2" i="1"/>
  <c r="AH2" i="1"/>
  <c r="AO106" i="1" l="1"/>
  <c r="AH109" i="1" s="1"/>
  <c r="AO66" i="1"/>
  <c r="AH69" i="1" s="1"/>
  <c r="AO286" i="1"/>
  <c r="AH289" i="1" s="1"/>
  <c r="AO94" i="1"/>
  <c r="AH97" i="1" s="1"/>
  <c r="AO142" i="1"/>
  <c r="AH145" i="1" s="1"/>
  <c r="AO10" i="1"/>
  <c r="AH13" i="1" s="1"/>
  <c r="AO14" i="1"/>
  <c r="AH17" i="1" s="1"/>
  <c r="AO358" i="1"/>
  <c r="AH361" i="1" s="1"/>
  <c r="AO214" i="1"/>
  <c r="AH217" i="1" s="1"/>
  <c r="AO542" i="1"/>
  <c r="AH545" i="1" s="1"/>
  <c r="AO262" i="1"/>
  <c r="AH265" i="1" s="1"/>
  <c r="AO86" i="1"/>
  <c r="AH89" i="1" s="1"/>
  <c r="AO406" i="1"/>
  <c r="AH409" i="1" s="1"/>
  <c r="AO342" i="1"/>
  <c r="AH345" i="1" s="1"/>
  <c r="AO390" i="1"/>
  <c r="AH393" i="1" s="1"/>
  <c r="AO414" i="1"/>
  <c r="AH417" i="1" s="1"/>
  <c r="AO198" i="1"/>
  <c r="AH201" i="1" s="1"/>
  <c r="AO246" i="1"/>
  <c r="AH249" i="1" s="1"/>
  <c r="AO270" i="1"/>
  <c r="AH273" i="1" s="1"/>
  <c r="AO230" i="1"/>
  <c r="AH233" i="1" s="1"/>
  <c r="AO2" i="1"/>
  <c r="AH5" i="1" s="1"/>
  <c r="AO126" i="1"/>
  <c r="AH129" i="1" s="1"/>
  <c r="AO398" i="1"/>
  <c r="AH401" i="1" s="1"/>
  <c r="AO558" i="1"/>
  <c r="AH561" i="1" s="1"/>
  <c r="AO326" i="1"/>
  <c r="AH329" i="1" s="1"/>
  <c r="AO374" i="1"/>
  <c r="AH377" i="1" s="1"/>
  <c r="AO22" i="1"/>
  <c r="AH25" i="1" s="1"/>
  <c r="AO6" i="1"/>
  <c r="AH9" i="1" s="1"/>
  <c r="AO178" i="1"/>
  <c r="AH181" i="1" s="1"/>
  <c r="AK712" i="1"/>
  <c r="AK1060" i="1"/>
  <c r="AK798" i="1"/>
  <c r="AK1006" i="1"/>
  <c r="AK788" i="1"/>
  <c r="AK1094" i="1"/>
  <c r="AK1055" i="1"/>
  <c r="AK654" i="1"/>
  <c r="AK1076" i="1"/>
  <c r="AK1078" i="1"/>
  <c r="AK1012" i="1"/>
  <c r="AK964" i="1"/>
  <c r="AK1102" i="1"/>
  <c r="AK612" i="1"/>
  <c r="AK598" i="1"/>
  <c r="AK840" i="1"/>
  <c r="AK980" i="1"/>
  <c r="AK1040" i="1"/>
  <c r="AK875" i="1"/>
  <c r="AK950" i="1"/>
  <c r="AK642" i="1"/>
  <c r="AK992" i="1"/>
  <c r="AK743" i="1"/>
  <c r="AK866" i="1"/>
  <c r="AK996" i="1"/>
  <c r="AK675" i="1"/>
  <c r="AK15" i="1"/>
  <c r="AK170" i="1"/>
  <c r="AK392" i="1"/>
  <c r="AK704" i="1"/>
  <c r="AK1108" i="1"/>
  <c r="AK1054" i="1"/>
  <c r="AK1019" i="1"/>
  <c r="AK908" i="1"/>
  <c r="AK624" i="1"/>
  <c r="AK995" i="1"/>
  <c r="AK691" i="1"/>
  <c r="AK880" i="1"/>
  <c r="AK1008" i="1"/>
  <c r="AK988" i="1"/>
  <c r="AK867" i="1"/>
  <c r="AK615" i="1"/>
  <c r="AK886" i="1"/>
  <c r="AK966" i="1"/>
  <c r="AK815" i="1"/>
  <c r="AK736" i="1"/>
  <c r="AK606" i="1"/>
  <c r="AK927" i="1"/>
  <c r="AK756" i="1"/>
  <c r="AK616" i="1"/>
  <c r="AK855" i="1"/>
  <c r="AK930" i="1"/>
  <c r="AK650" i="1"/>
  <c r="AK727" i="1"/>
  <c r="AK576" i="1"/>
  <c r="AK862" i="1"/>
  <c r="AK603" i="1"/>
  <c r="AK912" i="1"/>
  <c r="AK674" i="1"/>
  <c r="AK786" i="1"/>
  <c r="AK820" i="1"/>
  <c r="AK594" i="1"/>
  <c r="AK834" i="1"/>
  <c r="AK916" i="1"/>
  <c r="AK591" i="1"/>
  <c r="AK934" i="1"/>
  <c r="AK990" i="1"/>
  <c r="AK643" i="1"/>
  <c r="AK1051" i="1"/>
  <c r="AK710" i="1"/>
  <c r="AK946" i="1"/>
  <c r="AK694" i="1"/>
  <c r="AK692" i="1"/>
  <c r="AK734" i="1"/>
  <c r="AK826" i="1"/>
  <c r="AK1091" i="1"/>
  <c r="AK754" i="1"/>
  <c r="AK928" i="1"/>
  <c r="AK1155" i="1"/>
  <c r="AK787" i="1"/>
  <c r="AK883" i="1"/>
  <c r="AK595" i="1"/>
  <c r="AK1151" i="1"/>
  <c r="AK1120" i="1"/>
  <c r="AK878" i="1"/>
  <c r="AK575" i="1"/>
  <c r="AK778" i="1"/>
  <c r="AK782" i="1"/>
  <c r="AK587" i="1"/>
  <c r="AK1150" i="1"/>
  <c r="AK832" i="1"/>
  <c r="AK579" i="1"/>
  <c r="AK915" i="1"/>
  <c r="AK983" i="1"/>
  <c r="AK634" i="1"/>
  <c r="AK868" i="1"/>
  <c r="AK699" i="1"/>
  <c r="AK935" i="1"/>
  <c r="AK668" i="1"/>
  <c r="AK631" i="1"/>
  <c r="AK1098" i="1"/>
  <c r="AK810" i="1"/>
  <c r="AK1023" i="1"/>
  <c r="AK706" i="1"/>
  <c r="AK911" i="1"/>
  <c r="AK812" i="1"/>
  <c r="AK748" i="1"/>
  <c r="AK844" i="1"/>
  <c r="AK858" i="1"/>
  <c r="AK1106" i="1"/>
  <c r="AK923" i="1"/>
  <c r="AK870" i="1"/>
  <c r="AK774" i="1"/>
  <c r="AK574" i="1"/>
  <c r="AK628" i="1"/>
  <c r="AK920" i="1"/>
  <c r="AK1092" i="1"/>
  <c r="AK1018" i="1"/>
  <c r="AK902" i="1"/>
  <c r="AK679" i="1"/>
  <c r="AK732" i="1"/>
  <c r="AK864" i="1"/>
  <c r="AK1058" i="1"/>
  <c r="AK1082" i="1"/>
  <c r="AK768" i="1"/>
  <c r="AK1127" i="1"/>
  <c r="AK1090" i="1"/>
  <c r="AK784" i="1"/>
  <c r="AK1047" i="1"/>
  <c r="AK1160" i="1"/>
  <c r="AK863" i="1"/>
  <c r="AK614" i="1"/>
  <c r="AK780" i="1"/>
  <c r="AK1103" i="1"/>
  <c r="AK910" i="1"/>
  <c r="AK602" i="1"/>
  <c r="AK583" i="1"/>
  <c r="AK1039" i="1"/>
  <c r="AK711" i="1"/>
  <c r="AK896" i="1"/>
  <c r="AK1156" i="1"/>
  <c r="AK823" i="1"/>
  <c r="AK758" i="1"/>
  <c r="AK744" i="1"/>
  <c r="AK747" i="1"/>
  <c r="AK651" i="1"/>
  <c r="AK959" i="1"/>
  <c r="AK607" i="1"/>
  <c r="AK1142" i="1"/>
  <c r="AK1140" i="1"/>
  <c r="AK790" i="1"/>
  <c r="AK879" i="1"/>
  <c r="AK660" i="1"/>
  <c r="AK618" i="1"/>
  <c r="AK803" i="1"/>
  <c r="AK626" i="1"/>
  <c r="AK802" i="1"/>
  <c r="AK794" i="1"/>
  <c r="AK708" i="1"/>
  <c r="AK770" i="1"/>
  <c r="AK1026" i="1"/>
  <c r="AK1075" i="1"/>
  <c r="AK726" i="1"/>
  <c r="AK1122" i="1"/>
  <c r="AK1024" i="1"/>
  <c r="AK759" i="1"/>
  <c r="AK1034" i="1"/>
  <c r="AK1143" i="1"/>
  <c r="AK850" i="1"/>
  <c r="AK1152" i="1"/>
  <c r="AK622" i="1"/>
  <c r="AK1072" i="1"/>
  <c r="AK890" i="1"/>
  <c r="AK584" i="1"/>
  <c r="AK610" i="1"/>
  <c r="AK971" i="1"/>
  <c r="AK658" i="1"/>
  <c r="AK887" i="1"/>
  <c r="AK1139" i="1"/>
  <c r="AK680" i="1"/>
  <c r="AK723" i="1"/>
  <c r="AK698" i="1"/>
  <c r="AK644" i="1"/>
  <c r="AK1100" i="1"/>
  <c r="AK871" i="1"/>
  <c r="AK891" i="1"/>
  <c r="AK1154" i="1"/>
  <c r="AK1107" i="1"/>
  <c r="AK898" i="1"/>
  <c r="AK852" i="1"/>
  <c r="AK627" i="1"/>
  <c r="AK1038" i="1"/>
  <c r="AK1104" i="1"/>
  <c r="AK722" i="1"/>
  <c r="AK1011" i="1"/>
  <c r="AK1044" i="1"/>
  <c r="AK672" i="1"/>
  <c r="AK1118" i="1"/>
  <c r="AK998" i="1"/>
  <c r="AK738" i="1"/>
  <c r="AK1015" i="1"/>
  <c r="AK1074" i="1"/>
  <c r="AK842" i="1"/>
  <c r="AK1124" i="1"/>
  <c r="AK611" i="1"/>
  <c r="AK1042" i="1"/>
  <c r="AK742" i="1"/>
  <c r="AK571" i="1"/>
  <c r="AK1116" i="1"/>
  <c r="AK943" i="1"/>
  <c r="AK638" i="1"/>
  <c r="AK808" i="1"/>
  <c r="AK1111" i="1"/>
  <c r="AK662" i="1"/>
  <c r="AK684" i="1"/>
  <c r="AK1027" i="1"/>
  <c r="AK906" i="1"/>
  <c r="AK1083" i="1"/>
  <c r="AK796" i="1"/>
  <c r="AK315" i="1"/>
  <c r="AK1128" i="1"/>
  <c r="AK1048" i="1"/>
  <c r="AK926" i="1"/>
  <c r="AK922" i="1"/>
  <c r="AK907" i="1"/>
  <c r="AK894" i="1"/>
  <c r="AK876" i="1"/>
  <c r="AK811" i="1"/>
  <c r="AK767" i="1"/>
  <c r="AK1146" i="1"/>
  <c r="AK1135" i="1"/>
  <c r="AK1099" i="1"/>
  <c r="AK1080" i="1"/>
  <c r="AK1052" i="1"/>
  <c r="AK1020" i="1"/>
  <c r="AK1016" i="1"/>
  <c r="AK947" i="1"/>
  <c r="AK872" i="1"/>
  <c r="AK828" i="1"/>
  <c r="AK819" i="1"/>
  <c r="AK807" i="1"/>
  <c r="AK772" i="1"/>
  <c r="AK763" i="1"/>
  <c r="AK1068" i="1"/>
  <c r="AK1036" i="1"/>
  <c r="AK1031" i="1"/>
  <c r="AK999" i="1"/>
  <c r="AK904" i="1"/>
  <c r="AK836" i="1"/>
  <c r="AK831" i="1"/>
  <c r="AK799" i="1"/>
  <c r="AK771" i="1"/>
  <c r="AK762" i="1"/>
  <c r="AK731" i="1"/>
  <c r="AK714" i="1"/>
  <c r="AK707" i="1"/>
  <c r="AK687" i="1"/>
  <c r="AK1147" i="1"/>
  <c r="AK1087" i="1"/>
  <c r="AK1067" i="1"/>
  <c r="AK987" i="1"/>
  <c r="AK892" i="1"/>
  <c r="AK888" i="1"/>
  <c r="AK847" i="1"/>
  <c r="AK735" i="1"/>
  <c r="AK647" i="1"/>
  <c r="AK600" i="1"/>
  <c r="AK860" i="1"/>
  <c r="AK730" i="1"/>
  <c r="AK751" i="1"/>
  <c r="AK1063" i="1"/>
  <c r="AK1007" i="1"/>
  <c r="AK1003" i="1"/>
  <c r="AK967" i="1"/>
  <c r="AK940" i="1"/>
  <c r="AK804" i="1"/>
  <c r="AK1071" i="1"/>
  <c r="AK975" i="1"/>
  <c r="AK919" i="1"/>
  <c r="AK835" i="1"/>
  <c r="AK775" i="1"/>
  <c r="AK740" i="1"/>
  <c r="AK702" i="1"/>
  <c r="AK667" i="1"/>
  <c r="AK619" i="1"/>
  <c r="AK1134" i="1"/>
  <c r="AK851" i="1"/>
  <c r="AK843" i="1"/>
  <c r="AK839" i="1"/>
  <c r="AK715" i="1"/>
  <c r="AK696" i="1"/>
  <c r="AK676" i="1"/>
  <c r="AK671" i="1"/>
  <c r="AK588" i="1"/>
  <c r="AK1096" i="1"/>
  <c r="AK739" i="1"/>
  <c r="AK719" i="1"/>
  <c r="AK700" i="1"/>
  <c r="AK604" i="1"/>
  <c r="AK640" i="1"/>
  <c r="AK1004" i="1"/>
  <c r="AK623" i="1"/>
  <c r="AK931" i="1"/>
  <c r="AK683" i="1"/>
  <c r="AK666" i="1"/>
  <c r="AK630" i="1"/>
  <c r="AK936" i="1"/>
  <c r="AK1115" i="1"/>
  <c r="AK1059" i="1"/>
  <c r="AK728" i="1"/>
  <c r="AK1064" i="1"/>
  <c r="AK795" i="1"/>
  <c r="AK963" i="1"/>
  <c r="AK670" i="1"/>
  <c r="AK968" i="1"/>
  <c r="AK472" i="1"/>
  <c r="AK1046" i="1"/>
  <c r="AK822" i="1"/>
  <c r="AK659" i="1"/>
  <c r="AK979" i="1"/>
  <c r="AK1136" i="1"/>
  <c r="AK948" i="1"/>
  <c r="AK720" i="1"/>
  <c r="AK582" i="1"/>
  <c r="AK1086" i="1"/>
  <c r="AK1062" i="1"/>
  <c r="AK884" i="1"/>
  <c r="AK690" i="1"/>
  <c r="AK1088" i="1"/>
  <c r="AK974" i="1"/>
  <c r="AK1138" i="1"/>
  <c r="AK978" i="1"/>
  <c r="AK806" i="1"/>
  <c r="AK596" i="1"/>
  <c r="AK1035" i="1"/>
  <c r="AK590" i="1"/>
  <c r="AK1148" i="1"/>
  <c r="AK976" i="1"/>
  <c r="AK854" i="1"/>
  <c r="AK664" i="1"/>
  <c r="AK944" i="1"/>
  <c r="AK856" i="1"/>
  <c r="AK646" i="1"/>
  <c r="AK939" i="1"/>
  <c r="AK764" i="1"/>
  <c r="AK1158" i="1"/>
  <c r="AK830" i="1"/>
  <c r="AK682" i="1"/>
  <c r="AK1050" i="1"/>
  <c r="AK752" i="1"/>
  <c r="AK986" i="1"/>
  <c r="AK984" i="1"/>
  <c r="AK639" i="1"/>
  <c r="AK1032" i="1"/>
  <c r="AK592" i="1"/>
  <c r="AK800" i="1"/>
  <c r="AK859" i="1"/>
  <c r="AK954" i="1"/>
  <c r="AK1000" i="1"/>
  <c r="AK1010" i="1"/>
  <c r="AK1014" i="1"/>
  <c r="AK816" i="1"/>
  <c r="AK608" i="1"/>
  <c r="AK962" i="1"/>
  <c r="AK1110" i="1"/>
  <c r="AK882" i="1"/>
  <c r="AK686" i="1"/>
  <c r="AK570" i="1"/>
  <c r="AK1043" i="1"/>
  <c r="AK1056" i="1"/>
  <c r="AK846" i="1"/>
  <c r="AK663" i="1"/>
  <c r="AK1079" i="1"/>
  <c r="AK970" i="1"/>
  <c r="AK1132" i="1"/>
  <c r="AK952" i="1"/>
  <c r="AK755" i="1"/>
  <c r="AK586" i="1"/>
  <c r="AK956" i="1"/>
  <c r="AK578" i="1"/>
  <c r="AK1131" i="1"/>
  <c r="AK958" i="1"/>
  <c r="AK848" i="1"/>
  <c r="AK648" i="1"/>
  <c r="AK760" i="1"/>
  <c r="AK655" i="1"/>
  <c r="AK1123" i="1"/>
  <c r="AK924" i="1"/>
  <c r="AK750" i="1"/>
  <c r="AK1130" i="1"/>
  <c r="AK824" i="1"/>
  <c r="AK656" i="1"/>
  <c r="AK1028" i="1"/>
  <c r="AK724" i="1"/>
  <c r="AK938" i="1"/>
  <c r="AK955" i="1"/>
  <c r="AK580" i="1"/>
  <c r="AK972" i="1"/>
  <c r="AK779" i="1"/>
  <c r="AK703" i="1"/>
  <c r="AK792" i="1"/>
  <c r="AK942" i="1"/>
  <c r="AK620" i="1"/>
  <c r="AK991" i="1"/>
  <c r="AK982" i="1"/>
  <c r="AK791" i="1"/>
  <c r="AK599" i="1"/>
  <c r="AK918" i="1"/>
  <c r="AK1095" i="1"/>
  <c r="AK874" i="1"/>
  <c r="AK678" i="1"/>
  <c r="AK1159" i="1"/>
  <c r="AK994" i="1"/>
  <c r="AK1030" i="1"/>
  <c r="AK838" i="1"/>
  <c r="AK652" i="1"/>
  <c r="AK1070" i="1"/>
  <c r="AK960" i="1"/>
  <c r="AK1084" i="1"/>
  <c r="AK899" i="1"/>
  <c r="AK718" i="1"/>
  <c r="AK572" i="1"/>
  <c r="AK903" i="1"/>
  <c r="AK1066" i="1"/>
  <c r="AK1126" i="1"/>
  <c r="AK951" i="1"/>
  <c r="AK776" i="1"/>
  <c r="AK632" i="1"/>
  <c r="AK716" i="1"/>
  <c r="AK635" i="1"/>
  <c r="AK1114" i="1"/>
  <c r="AK914" i="1"/>
  <c r="AK746" i="1"/>
  <c r="AK1112" i="1"/>
  <c r="AK814" i="1"/>
  <c r="AK636" i="1"/>
  <c r="AK1002" i="1"/>
  <c r="AK695" i="1"/>
  <c r="AK818" i="1"/>
  <c r="AK932" i="1"/>
  <c r="AK783" i="1"/>
  <c r="AK895" i="1"/>
  <c r="AK1144" i="1"/>
  <c r="AK766" i="1"/>
  <c r="AK688" i="1"/>
  <c r="AK900" i="1"/>
  <c r="AK1119" i="1"/>
  <c r="AK827" i="1"/>
  <c r="AK347" i="1"/>
  <c r="AK103" i="1"/>
  <c r="AK264" i="1"/>
  <c r="AK104" i="1"/>
  <c r="AK12" i="1"/>
  <c r="AK26" i="1"/>
  <c r="AK50" i="1"/>
  <c r="AK106" i="1"/>
  <c r="AK27" i="1"/>
  <c r="AK359" i="1"/>
  <c r="AK263" i="1"/>
  <c r="AK395" i="1"/>
  <c r="AK24" i="1"/>
  <c r="AK36" i="1"/>
  <c r="AK62" i="1"/>
  <c r="AK391" i="1"/>
  <c r="AK7" i="1"/>
  <c r="AK111" i="1"/>
  <c r="AK136" i="1"/>
  <c r="AK231" i="1"/>
  <c r="AK298" i="1"/>
  <c r="AK426" i="1"/>
  <c r="AK216" i="1"/>
  <c r="AK6" i="1"/>
  <c r="AK20" i="1"/>
  <c r="AK44" i="1"/>
  <c r="AK70" i="1"/>
  <c r="AK100" i="1"/>
  <c r="AK183" i="1"/>
  <c r="AK250" i="1"/>
  <c r="AK382" i="1"/>
  <c r="AK387" i="1"/>
  <c r="AK34" i="1"/>
  <c r="AK267" i="1"/>
  <c r="AK424" i="1"/>
  <c r="AK74" i="1"/>
  <c r="AK222" i="1"/>
  <c r="AK10" i="1"/>
  <c r="AK58" i="1"/>
  <c r="AK302" i="1"/>
  <c r="AK439" i="1"/>
  <c r="AK564" i="1"/>
  <c r="AK42" i="1"/>
  <c r="AK76" i="1"/>
  <c r="AK144" i="1"/>
  <c r="AK430" i="1"/>
  <c r="AK532" i="1"/>
  <c r="AK2" i="1"/>
  <c r="AK16" i="1"/>
  <c r="AK38" i="1"/>
  <c r="AK54" i="1"/>
  <c r="AK59" i="1"/>
  <c r="AK78" i="1"/>
  <c r="AK254" i="1"/>
  <c r="AK259" i="1"/>
  <c r="AK14" i="1"/>
  <c r="AK67" i="1"/>
  <c r="AK91" i="1"/>
  <c r="AK192" i="1"/>
  <c r="AK467" i="1"/>
  <c r="AK4" i="1"/>
  <c r="AK40" i="1"/>
  <c r="AK82" i="1"/>
  <c r="AK99" i="1"/>
  <c r="AK107" i="1"/>
  <c r="AK187" i="1"/>
  <c r="AK296" i="1"/>
  <c r="AK307" i="1"/>
  <c r="AK458" i="1"/>
  <c r="AK63" i="1"/>
  <c r="AK320" i="1"/>
  <c r="AK400" i="1"/>
  <c r="AK22" i="1"/>
  <c r="AK435" i="1"/>
  <c r="AK506" i="1"/>
  <c r="AK538" i="1"/>
  <c r="AK18" i="1"/>
  <c r="AK32" i="1"/>
  <c r="AK60" i="1"/>
  <c r="AK83" i="1"/>
  <c r="AK96" i="1"/>
  <c r="AK219" i="1"/>
  <c r="AK368" i="1"/>
  <c r="AK478" i="1"/>
  <c r="AK511" i="1"/>
  <c r="AK19" i="1"/>
  <c r="AK30" i="1"/>
  <c r="AK56" i="1"/>
  <c r="AK80" i="1"/>
  <c r="AK211" i="1"/>
  <c r="AK508" i="1"/>
  <c r="AK496" i="1"/>
  <c r="AK534" i="1"/>
  <c r="AK47" i="1"/>
  <c r="AK51" i="1"/>
  <c r="AK71" i="1"/>
  <c r="AK79" i="1"/>
  <c r="AK87" i="1"/>
  <c r="AK119" i="1"/>
  <c r="AK202" i="1"/>
  <c r="AO278" i="1"/>
  <c r="AH281" i="1" s="1"/>
  <c r="AO382" i="1"/>
  <c r="AH385" i="1" s="1"/>
  <c r="AK448" i="1"/>
  <c r="AK566" i="1"/>
  <c r="AK563" i="1"/>
  <c r="AK560" i="1"/>
  <c r="AK547" i="1"/>
  <c r="AK544" i="1"/>
  <c r="AK531" i="1"/>
  <c r="AK528" i="1"/>
  <c r="AK515" i="1"/>
  <c r="AK507" i="1"/>
  <c r="AK498" i="1"/>
  <c r="AK486" i="1"/>
  <c r="AK482" i="1"/>
  <c r="AK470" i="1"/>
  <c r="AK466" i="1"/>
  <c r="AK454" i="1"/>
  <c r="AK450" i="1"/>
  <c r="AK438" i="1"/>
  <c r="AK434" i="1"/>
  <c r="AK422" i="1"/>
  <c r="AK418" i="1"/>
  <c r="AK406" i="1"/>
  <c r="AK402" i="1"/>
  <c r="AK390" i="1"/>
  <c r="AK386" i="1"/>
  <c r="AK374" i="1"/>
  <c r="AK370" i="1"/>
  <c r="AK358" i="1"/>
  <c r="AK354" i="1"/>
  <c r="AK342" i="1"/>
  <c r="AK338" i="1"/>
  <c r="AK326" i="1"/>
  <c r="AK322" i="1"/>
  <c r="AK310" i="1"/>
  <c r="AK306" i="1"/>
  <c r="AK294" i="1"/>
  <c r="AK290" i="1"/>
  <c r="AK278" i="1"/>
  <c r="AK274" i="1"/>
  <c r="AK262" i="1"/>
  <c r="AK258" i="1"/>
  <c r="AK246" i="1"/>
  <c r="AK242" i="1"/>
  <c r="AK230" i="1"/>
  <c r="AK226" i="1"/>
  <c r="AK214" i="1"/>
  <c r="AK210" i="1"/>
  <c r="AK198" i="1"/>
  <c r="AK194" i="1"/>
  <c r="AK182" i="1"/>
  <c r="AK178" i="1"/>
  <c r="AK166" i="1"/>
  <c r="AK162" i="1"/>
  <c r="AK150" i="1"/>
  <c r="AK146" i="1"/>
  <c r="AK134" i="1"/>
  <c r="AK556" i="1"/>
  <c r="AK540" i="1"/>
  <c r="AK524" i="1"/>
  <c r="AK500" i="1"/>
  <c r="AK484" i="1"/>
  <c r="AK468" i="1"/>
  <c r="AK452" i="1"/>
  <c r="AK436" i="1"/>
  <c r="AK420" i="1"/>
  <c r="AK404" i="1"/>
  <c r="AK388" i="1"/>
  <c r="AK372" i="1"/>
  <c r="AK356" i="1"/>
  <c r="AK340" i="1"/>
  <c r="AK324" i="1"/>
  <c r="AK308" i="1"/>
  <c r="AK292" i="1"/>
  <c r="AK276" i="1"/>
  <c r="AK260" i="1"/>
  <c r="AK244" i="1"/>
  <c r="AK228" i="1"/>
  <c r="AK212" i="1"/>
  <c r="AK196" i="1"/>
  <c r="AK180" i="1"/>
  <c r="AK164" i="1"/>
  <c r="AK148" i="1"/>
  <c r="AK132" i="1"/>
  <c r="AK116" i="1"/>
  <c r="AK559" i="1"/>
  <c r="AK546" i="1"/>
  <c r="AK542" i="1"/>
  <c r="AK527" i="1"/>
  <c r="AK514" i="1"/>
  <c r="AK471" i="1"/>
  <c r="AK427" i="1"/>
  <c r="AK410" i="1"/>
  <c r="AK376" i="1"/>
  <c r="AK343" i="1"/>
  <c r="AK299" i="1"/>
  <c r="AK282" i="1"/>
  <c r="AK248" i="1"/>
  <c r="AK215" i="1"/>
  <c r="AK171" i="1"/>
  <c r="AK154" i="1"/>
  <c r="AK122" i="1"/>
  <c r="AK118" i="1"/>
  <c r="AK90" i="1"/>
  <c r="AK75" i="1"/>
  <c r="AK72" i="1"/>
  <c r="AK55" i="1"/>
  <c r="AK52" i="1"/>
  <c r="AK35" i="1"/>
  <c r="AK28" i="1"/>
  <c r="AK11" i="1"/>
  <c r="AK8" i="1"/>
  <c r="AK490" i="1"/>
  <c r="AK456" i="1"/>
  <c r="AK423" i="1"/>
  <c r="AK379" i="1"/>
  <c r="AK362" i="1"/>
  <c r="AK328" i="1"/>
  <c r="AK295" i="1"/>
  <c r="AK251" i="1"/>
  <c r="AK234" i="1"/>
  <c r="AK200" i="1"/>
  <c r="AK167" i="1"/>
  <c r="AK130" i="1"/>
  <c r="AK86" i="1"/>
  <c r="AK554" i="1"/>
  <c r="AK522" i="1"/>
  <c r="AK459" i="1"/>
  <c r="AK442" i="1"/>
  <c r="AK408" i="1"/>
  <c r="AK375" i="1"/>
  <c r="AK331" i="1"/>
  <c r="AK314" i="1"/>
  <c r="AK280" i="1"/>
  <c r="AK247" i="1"/>
  <c r="AK203" i="1"/>
  <c r="AK186" i="1"/>
  <c r="AK152" i="1"/>
  <c r="AK488" i="1"/>
  <c r="AK455" i="1"/>
  <c r="AK411" i="1"/>
  <c r="AK394" i="1"/>
  <c r="AK360" i="1"/>
  <c r="AK327" i="1"/>
  <c r="AK283" i="1"/>
  <c r="AK266" i="1"/>
  <c r="AK232" i="1"/>
  <c r="AK199" i="1"/>
  <c r="AK155" i="1"/>
  <c r="AK138" i="1"/>
  <c r="AK123" i="1"/>
  <c r="AK95" i="1"/>
  <c r="AK562" i="1"/>
  <c r="AK543" i="1"/>
  <c r="AK530" i="1"/>
  <c r="AK491" i="1"/>
  <c r="AK474" i="1"/>
  <c r="AK440" i="1"/>
  <c r="AK407" i="1"/>
  <c r="AK363" i="1"/>
  <c r="AK346" i="1"/>
  <c r="AK312" i="1"/>
  <c r="AK279" i="1"/>
  <c r="AK235" i="1"/>
  <c r="AK218" i="1"/>
  <c r="AK184" i="1"/>
  <c r="AK151" i="1"/>
  <c r="AK31" i="1"/>
  <c r="AK39" i="1"/>
  <c r="AK43" i="1"/>
  <c r="AK48" i="1"/>
  <c r="AK64" i="1"/>
  <c r="AK68" i="1"/>
  <c r="AK92" i="1"/>
  <c r="AK98" i="1"/>
  <c r="AK115" i="1"/>
  <c r="AK135" i="1"/>
  <c r="AK139" i="1"/>
  <c r="AK168" i="1"/>
  <c r="AK174" i="1"/>
  <c r="AK179" i="1"/>
  <c r="AK272" i="1"/>
  <c r="AK311" i="1"/>
  <c r="AK339" i="1"/>
  <c r="AK344" i="1"/>
  <c r="AK350" i="1"/>
  <c r="AK378" i="1"/>
  <c r="AK475" i="1"/>
  <c r="AK558" i="1"/>
  <c r="AK3" i="1"/>
  <c r="AK23" i="1"/>
  <c r="AK66" i="1"/>
  <c r="AK84" i="1"/>
  <c r="AO98" i="1"/>
  <c r="AH101" i="1" s="1"/>
  <c r="AK120" i="1"/>
  <c r="AK131" i="1"/>
  <c r="AK240" i="1"/>
  <c r="AK330" i="1"/>
  <c r="AK443" i="1"/>
  <c r="AO482" i="1"/>
  <c r="AH485" i="1" s="1"/>
  <c r="AK487" i="1"/>
  <c r="AK503" i="1"/>
  <c r="AK526" i="1"/>
  <c r="AK142" i="1"/>
  <c r="AK160" i="1"/>
  <c r="AK227" i="1"/>
  <c r="AK270" i="1"/>
  <c r="AK288" i="1"/>
  <c r="AK355" i="1"/>
  <c r="AK398" i="1"/>
  <c r="AK416" i="1"/>
  <c r="AK483" i="1"/>
  <c r="AK512" i="1"/>
  <c r="AK88" i="1"/>
  <c r="AK128" i="1"/>
  <c r="AK147" i="1"/>
  <c r="AK190" i="1"/>
  <c r="AK208" i="1"/>
  <c r="AO242" i="1"/>
  <c r="AH245" i="1" s="1"/>
  <c r="AK275" i="1"/>
  <c r="AK318" i="1"/>
  <c r="AK336" i="1"/>
  <c r="AO370" i="1"/>
  <c r="AH373" i="1" s="1"/>
  <c r="AK403" i="1"/>
  <c r="AK446" i="1"/>
  <c r="AK464" i="1"/>
  <c r="AO470" i="1"/>
  <c r="AH473" i="1" s="1"/>
  <c r="AO498" i="1"/>
  <c r="AH501" i="1" s="1"/>
  <c r="AK510" i="1"/>
  <c r="AK516" i="1"/>
  <c r="AO526" i="1"/>
  <c r="AH529" i="1" s="1"/>
  <c r="AK548" i="1"/>
  <c r="AK195" i="1"/>
  <c r="AK238" i="1"/>
  <c r="AK256" i="1"/>
  <c r="AK323" i="1"/>
  <c r="AK366" i="1"/>
  <c r="AK384" i="1"/>
  <c r="AK451" i="1"/>
  <c r="AK494" i="1"/>
  <c r="AK108" i="1"/>
  <c r="AK158" i="1"/>
  <c r="AK176" i="1"/>
  <c r="AO182" i="1"/>
  <c r="AH185" i="1" s="1"/>
  <c r="AO210" i="1"/>
  <c r="AH213" i="1" s="1"/>
  <c r="AK243" i="1"/>
  <c r="AK286" i="1"/>
  <c r="AK304" i="1"/>
  <c r="AO310" i="1"/>
  <c r="AH313" i="1" s="1"/>
  <c r="AO338" i="1"/>
  <c r="AH341" i="1" s="1"/>
  <c r="AK371" i="1"/>
  <c r="AK414" i="1"/>
  <c r="AK432" i="1"/>
  <c r="AO438" i="1"/>
  <c r="AH441" i="1" s="1"/>
  <c r="AO466" i="1"/>
  <c r="AH469" i="1" s="1"/>
  <c r="AK499" i="1"/>
  <c r="AK518" i="1"/>
  <c r="AO522" i="1"/>
  <c r="AH525" i="1" s="1"/>
  <c r="AK550" i="1"/>
  <c r="AO554" i="1"/>
  <c r="AH557" i="1" s="1"/>
  <c r="AK46" i="1"/>
  <c r="AK94" i="1"/>
  <c r="AK102" i="1"/>
  <c r="AK114" i="1"/>
  <c r="AK126" i="1"/>
  <c r="AO130" i="1"/>
  <c r="AH133" i="1" s="1"/>
  <c r="AK163" i="1"/>
  <c r="AK206" i="1"/>
  <c r="AK224" i="1"/>
  <c r="AO258" i="1"/>
  <c r="AH261" i="1" s="1"/>
  <c r="AK291" i="1"/>
  <c r="AK334" i="1"/>
  <c r="AK352" i="1"/>
  <c r="AO386" i="1"/>
  <c r="AH389" i="1" s="1"/>
  <c r="AK419" i="1"/>
  <c r="AK462" i="1"/>
  <c r="AK480" i="1"/>
  <c r="AO486" i="1"/>
  <c r="AH489" i="1" s="1"/>
  <c r="AK504" i="1"/>
  <c r="AK112" i="1"/>
  <c r="AK127" i="1"/>
  <c r="AK143" i="1"/>
  <c r="AK159" i="1"/>
  <c r="AK175" i="1"/>
  <c r="AK191" i="1"/>
  <c r="AK207" i="1"/>
  <c r="AK223" i="1"/>
  <c r="AK239" i="1"/>
  <c r="AK255" i="1"/>
  <c r="AK271" i="1"/>
  <c r="AK287" i="1"/>
  <c r="AK303" i="1"/>
  <c r="AK319" i="1"/>
  <c r="AK335" i="1"/>
  <c r="AK351" i="1"/>
  <c r="AK367" i="1"/>
  <c r="AK383" i="1"/>
  <c r="AK399" i="1"/>
  <c r="AK415" i="1"/>
  <c r="AK431" i="1"/>
  <c r="AK447" i="1"/>
  <c r="AK463" i="1"/>
  <c r="AK479" i="1"/>
  <c r="AK495" i="1"/>
  <c r="AK523" i="1"/>
  <c r="AK539" i="1"/>
  <c r="AK555" i="1"/>
  <c r="AK110" i="1"/>
  <c r="AK124" i="1"/>
  <c r="AK140" i="1"/>
  <c r="AK156" i="1"/>
  <c r="AK172" i="1"/>
  <c r="AK188" i="1"/>
  <c r="AK204" i="1"/>
  <c r="AK220" i="1"/>
  <c r="AK236" i="1"/>
  <c r="AK252" i="1"/>
  <c r="AK268" i="1"/>
  <c r="AK284" i="1"/>
  <c r="AK300" i="1"/>
  <c r="AK316" i="1"/>
  <c r="AK332" i="1"/>
  <c r="AK348" i="1"/>
  <c r="AK364" i="1"/>
  <c r="AK380" i="1"/>
  <c r="AK396" i="1"/>
  <c r="AK412" i="1"/>
  <c r="AK428" i="1"/>
  <c r="AK444" i="1"/>
  <c r="AK460" i="1"/>
  <c r="AK476" i="1"/>
  <c r="AK492" i="1"/>
  <c r="AK519" i="1"/>
  <c r="AK535" i="1"/>
  <c r="AK551" i="1"/>
  <c r="AK567" i="1"/>
  <c r="AK502" i="1"/>
  <c r="AK520" i="1"/>
  <c r="AK536" i="1"/>
  <c r="AK552" i="1"/>
  <c r="AK568" i="1"/>
  <c r="E61" i="2"/>
  <c r="D61" i="2"/>
  <c r="C61" i="2"/>
  <c r="E60" i="2"/>
  <c r="D60" i="2"/>
  <c r="C60" i="2"/>
  <c r="E59" i="2"/>
  <c r="D59" i="2"/>
  <c r="C59" i="2"/>
  <c r="E58" i="2"/>
  <c r="D58" i="2"/>
  <c r="C58" i="2"/>
  <c r="E57" i="2"/>
  <c r="D57" i="2"/>
  <c r="C57" i="2"/>
  <c r="E56" i="2"/>
  <c r="D56" i="2"/>
  <c r="C56" i="2"/>
  <c r="E55" i="2"/>
  <c r="D55" i="2"/>
  <c r="C55" i="2"/>
  <c r="E54" i="2"/>
  <c r="D54" i="2"/>
  <c r="C54" i="2"/>
  <c r="E53" i="2"/>
  <c r="D53" i="2"/>
  <c r="C53" i="2"/>
  <c r="E52" i="2"/>
  <c r="D52" i="2"/>
  <c r="C52" i="2"/>
  <c r="E51" i="2"/>
  <c r="D51" i="2"/>
  <c r="C51" i="2"/>
  <c r="E50" i="2"/>
  <c r="D50" i="2"/>
  <c r="C50" i="2"/>
  <c r="E72" i="2"/>
  <c r="D72" i="2"/>
  <c r="C72" i="2"/>
  <c r="E71" i="2"/>
  <c r="D71" i="2"/>
  <c r="C71" i="2"/>
  <c r="E69" i="2"/>
  <c r="D69" i="2"/>
  <c r="C69" i="2"/>
  <c r="E68" i="2"/>
  <c r="D68" i="2"/>
  <c r="C68" i="2"/>
  <c r="E66" i="2"/>
  <c r="D66" i="2"/>
  <c r="E65" i="2"/>
  <c r="D65" i="2"/>
  <c r="C66" i="2"/>
  <c r="C65" i="2"/>
  <c r="I56" i="2"/>
  <c r="H65" i="2"/>
  <c r="K71" i="2"/>
  <c r="K57" i="2"/>
  <c r="J66" i="2"/>
  <c r="K50" i="2"/>
  <c r="I54" i="2"/>
  <c r="K68" i="2"/>
  <c r="K65" i="2"/>
  <c r="J65" i="2"/>
  <c r="I72" i="2"/>
  <c r="J53" i="2"/>
  <c r="I51" i="2"/>
  <c r="J51" i="2"/>
  <c r="J59" i="2"/>
  <c r="I69" i="2"/>
  <c r="K54" i="2"/>
  <c r="H71" i="2"/>
  <c r="H54" i="2"/>
  <c r="H69" i="2"/>
  <c r="J60" i="2"/>
  <c r="K72" i="2"/>
  <c r="K60" i="2"/>
  <c r="K53" i="2"/>
  <c r="I71" i="2"/>
  <c r="H53" i="2"/>
  <c r="I57" i="2"/>
  <c r="H50" i="2"/>
  <c r="J57" i="2"/>
  <c r="I66" i="2"/>
  <c r="J71" i="2"/>
  <c r="K51" i="2"/>
  <c r="I53" i="2"/>
  <c r="I59" i="2"/>
  <c r="K66" i="2"/>
  <c r="H57" i="2"/>
  <c r="J56" i="2"/>
  <c r="I65" i="2"/>
  <c r="I50" i="2"/>
  <c r="H59" i="2"/>
  <c r="K56" i="2"/>
  <c r="J68" i="2"/>
  <c r="J54" i="2"/>
  <c r="K69" i="2"/>
  <c r="H68" i="2"/>
  <c r="J50" i="2"/>
  <c r="I60" i="2"/>
  <c r="J72" i="2"/>
  <c r="H56" i="2"/>
  <c r="H60" i="2"/>
  <c r="I68" i="2"/>
  <c r="K59" i="2"/>
  <c r="H66" i="2"/>
  <c r="J69" i="2"/>
  <c r="H72" i="2"/>
  <c r="H51" i="2"/>
  <c r="B35" i="3" l="1"/>
  <c r="C35" i="3"/>
  <c r="B36" i="3" l="1"/>
  <c r="B14" i="2"/>
  <c r="B15" i="2"/>
  <c r="B17" i="2"/>
  <c r="B18" i="2"/>
  <c r="B20" i="2"/>
  <c r="B21" i="2"/>
  <c r="B23" i="2"/>
  <c r="B24" i="2"/>
  <c r="B26" i="2"/>
  <c r="B27" i="2"/>
  <c r="B29" i="2"/>
  <c r="B30" i="2"/>
  <c r="B32" i="2"/>
  <c r="B33" i="2"/>
  <c r="B35" i="2"/>
  <c r="B36" i="2"/>
  <c r="B38" i="2"/>
  <c r="B39" i="2"/>
  <c r="B41" i="2"/>
  <c r="B42" i="2"/>
  <c r="B44" i="2"/>
  <c r="B45" i="2"/>
  <c r="B47" i="2"/>
  <c r="B48" i="2"/>
  <c r="B12" i="2"/>
  <c r="B11" i="2"/>
  <c r="B9" i="2"/>
  <c r="B8" i="2"/>
  <c r="B6" i="2"/>
  <c r="B5" i="2"/>
  <c r="C63" i="2"/>
  <c r="D63" i="2"/>
  <c r="E63" i="2"/>
  <c r="C62" i="2"/>
  <c r="D62" i="2"/>
  <c r="E62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6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7" i="2"/>
  <c r="C6" i="2"/>
  <c r="E5" i="2"/>
  <c r="D5" i="2"/>
  <c r="C5" i="2"/>
  <c r="I41" i="2"/>
  <c r="J36" i="2"/>
  <c r="J24" i="2"/>
  <c r="H20" i="2"/>
  <c r="H6" i="2"/>
  <c r="I29" i="2"/>
  <c r="H48" i="2"/>
  <c r="K33" i="2"/>
  <c r="K11" i="2"/>
  <c r="J5" i="2"/>
  <c r="I38" i="2"/>
  <c r="H44" i="2"/>
  <c r="I5" i="2"/>
  <c r="J23" i="2"/>
  <c r="K36" i="2"/>
  <c r="H47" i="2"/>
  <c r="I12" i="2"/>
  <c r="J6" i="2"/>
  <c r="I17" i="2"/>
  <c r="K15" i="2"/>
  <c r="J35" i="2"/>
  <c r="I8" i="2"/>
  <c r="J8" i="2"/>
  <c r="H63" i="2"/>
  <c r="J44" i="2"/>
  <c r="H21" i="2"/>
  <c r="K29" i="2"/>
  <c r="K14" i="2"/>
  <c r="I27" i="2"/>
  <c r="K39" i="2"/>
  <c r="J18" i="2"/>
  <c r="H62" i="2"/>
  <c r="J39" i="2"/>
  <c r="K45" i="2"/>
  <c r="J41" i="2"/>
  <c r="K62" i="2"/>
  <c r="J20" i="2"/>
  <c r="H45" i="2"/>
  <c r="H11" i="2"/>
  <c r="K63" i="2"/>
  <c r="J9" i="2"/>
  <c r="K8" i="2"/>
  <c r="H24" i="2"/>
  <c r="K24" i="2"/>
  <c r="I6" i="2"/>
  <c r="J30" i="2"/>
  <c r="H9" i="2"/>
  <c r="J38" i="2"/>
  <c r="H18" i="2"/>
  <c r="I18" i="2"/>
  <c r="K6" i="2"/>
  <c r="H33" i="2"/>
  <c r="H41" i="2"/>
  <c r="K5" i="2"/>
  <c r="I23" i="2"/>
  <c r="J32" i="2"/>
  <c r="I14" i="2"/>
  <c r="H27" i="2"/>
  <c r="J29" i="2"/>
  <c r="K12" i="2"/>
  <c r="H38" i="2"/>
  <c r="H39" i="2"/>
  <c r="J63" i="2"/>
  <c r="J12" i="2"/>
  <c r="I45" i="2"/>
  <c r="I21" i="2"/>
  <c r="H26" i="2"/>
  <c r="H23" i="2"/>
  <c r="H15" i="2"/>
  <c r="I9" i="2"/>
  <c r="K30" i="2"/>
  <c r="J15" i="2"/>
  <c r="I32" i="2"/>
  <c r="H12" i="2"/>
  <c r="H35" i="2"/>
  <c r="I30" i="2"/>
  <c r="K18" i="2"/>
  <c r="K27" i="2"/>
  <c r="I62" i="2"/>
  <c r="K26" i="2"/>
  <c r="K9" i="2"/>
  <c r="I15" i="2"/>
  <c r="I44" i="2"/>
  <c r="K32" i="2"/>
  <c r="K21" i="2"/>
  <c r="H29" i="2"/>
  <c r="H8" i="2"/>
  <c r="K47" i="2"/>
  <c r="H17" i="2"/>
  <c r="K17" i="2"/>
  <c r="J17" i="2"/>
  <c r="K41" i="2"/>
  <c r="I63" i="2"/>
  <c r="H36" i="2"/>
  <c r="I42" i="2"/>
  <c r="J48" i="2"/>
  <c r="J42" i="2"/>
  <c r="I26" i="2"/>
  <c r="H14" i="2"/>
  <c r="H5" i="2"/>
  <c r="K42" i="2"/>
  <c r="K44" i="2"/>
  <c r="J45" i="2"/>
  <c r="K20" i="2"/>
  <c r="I11" i="2"/>
  <c r="I35" i="2"/>
  <c r="K48" i="2"/>
  <c r="J11" i="2"/>
  <c r="J26" i="2"/>
  <c r="K35" i="2"/>
  <c r="I33" i="2"/>
  <c r="K23" i="2"/>
  <c r="J14" i="2"/>
  <c r="I36" i="2"/>
  <c r="J27" i="2"/>
  <c r="J47" i="2"/>
  <c r="J62" i="2"/>
  <c r="J21" i="2"/>
  <c r="I24" i="2"/>
  <c r="H30" i="2"/>
  <c r="I20" i="2"/>
  <c r="H42" i="2"/>
  <c r="K38" i="2"/>
  <c r="I47" i="2"/>
  <c r="J33" i="2"/>
  <c r="H32" i="2"/>
  <c r="I39" i="2"/>
  <c r="I48" i="2"/>
  <c r="M5" i="2" l="1"/>
  <c r="M17" i="2"/>
  <c r="M8" i="2"/>
  <c r="M20" i="2"/>
  <c r="M11" i="2"/>
  <c r="M23" i="2"/>
  <c r="M14" i="2"/>
  <c r="M6" i="2"/>
  <c r="M18" i="2"/>
  <c r="M9" i="2"/>
  <c r="M21" i="2"/>
  <c r="M24" i="2"/>
  <c r="M15" i="2"/>
  <c r="M12" i="2"/>
  <c r="B37" i="3"/>
  <c r="L48" i="2"/>
  <c r="M48" i="2"/>
  <c r="N47" i="2"/>
  <c r="N48" i="2"/>
  <c r="M47" i="2"/>
  <c r="L47" i="2"/>
  <c r="N44" i="2"/>
  <c r="N45" i="2"/>
  <c r="M44" i="2"/>
  <c r="L45" i="2"/>
  <c r="M45" i="2"/>
  <c r="L44" i="2"/>
  <c r="N39" i="2"/>
  <c r="L41" i="2"/>
  <c r="M41" i="2"/>
  <c r="M38" i="2"/>
  <c r="M39" i="2"/>
  <c r="L42" i="2"/>
  <c r="N38" i="2"/>
  <c r="N42" i="2"/>
  <c r="N41" i="2"/>
  <c r="L38" i="2"/>
  <c r="M42" i="2"/>
  <c r="L39" i="2"/>
  <c r="N35" i="2"/>
  <c r="N36" i="2"/>
  <c r="L36" i="2"/>
  <c r="M35" i="2"/>
  <c r="M36" i="2"/>
  <c r="L35" i="2"/>
  <c r="L32" i="2"/>
  <c r="N32" i="2"/>
  <c r="M32" i="2"/>
  <c r="L33" i="2"/>
  <c r="N33" i="2"/>
  <c r="M33" i="2"/>
  <c r="N30" i="2"/>
  <c r="L30" i="2"/>
  <c r="M30" i="2"/>
  <c r="M29" i="2"/>
  <c r="N29" i="2"/>
  <c r="L29" i="2"/>
  <c r="M27" i="2"/>
  <c r="N27" i="2"/>
  <c r="L27" i="2"/>
  <c r="M26" i="2"/>
  <c r="N26" i="2"/>
  <c r="L26" i="2"/>
  <c r="N23" i="2"/>
  <c r="L23" i="2"/>
  <c r="L24" i="2"/>
  <c r="N24" i="2"/>
  <c r="L20" i="2"/>
  <c r="N21" i="2"/>
  <c r="N20" i="2"/>
  <c r="L21" i="2"/>
  <c r="N17" i="2"/>
  <c r="L17" i="2"/>
  <c r="L18" i="2"/>
  <c r="N18" i="2"/>
  <c r="N15" i="2"/>
  <c r="N14" i="2"/>
  <c r="L15" i="2"/>
  <c r="L14" i="2"/>
  <c r="N11" i="2"/>
  <c r="N12" i="2"/>
  <c r="L11" i="2"/>
  <c r="L12" i="2"/>
  <c r="L9" i="2"/>
  <c r="N8" i="2"/>
  <c r="L8" i="2"/>
  <c r="N9" i="2"/>
  <c r="N6" i="2"/>
  <c r="N5" i="2"/>
  <c r="L6" i="2"/>
  <c r="L5" i="2"/>
  <c r="L51" i="2"/>
  <c r="N57" i="2"/>
  <c r="M51" i="2"/>
  <c r="M54" i="2"/>
  <c r="N54" i="2"/>
  <c r="N51" i="2"/>
  <c r="L54" i="2"/>
  <c r="L57" i="2"/>
  <c r="M57" i="2"/>
  <c r="M60" i="2"/>
  <c r="N60" i="2"/>
  <c r="L60" i="2"/>
  <c r="M53" i="2"/>
  <c r="N53" i="2"/>
  <c r="M56" i="2"/>
  <c r="L59" i="2"/>
  <c r="L50" i="2"/>
  <c r="N59" i="2"/>
  <c r="L56" i="2"/>
  <c r="N50" i="2"/>
  <c r="L53" i="2"/>
  <c r="M50" i="2"/>
  <c r="N56" i="2"/>
  <c r="M59" i="2"/>
  <c r="C36" i="3"/>
  <c r="B38" i="3" l="1"/>
  <c r="P56" i="2"/>
  <c r="O56" i="2"/>
  <c r="B19" i="3" s="1"/>
  <c r="P50" i="2"/>
  <c r="O50" i="2"/>
  <c r="B17" i="3" s="1"/>
  <c r="P53" i="2"/>
  <c r="O53" i="2"/>
  <c r="B18" i="3" s="1"/>
  <c r="P51" i="2"/>
  <c r="O51" i="2"/>
  <c r="O60" i="2"/>
  <c r="C20" i="3" s="1"/>
  <c r="P60" i="2"/>
  <c r="O59" i="2"/>
  <c r="B20" i="3" s="1"/>
  <c r="P59" i="2"/>
  <c r="P54" i="2"/>
  <c r="O54" i="2"/>
  <c r="C18" i="3" s="1"/>
  <c r="P57" i="2"/>
  <c r="O57" i="2"/>
  <c r="C19" i="3" s="1"/>
  <c r="P6" i="2"/>
  <c r="P48" i="2"/>
  <c r="O48" i="2"/>
  <c r="P47" i="2"/>
  <c r="O47" i="2"/>
  <c r="B16" i="3" s="1"/>
  <c r="P45" i="2"/>
  <c r="O45" i="2"/>
  <c r="C15" i="3" s="1"/>
  <c r="O44" i="2"/>
  <c r="B15" i="3" s="1"/>
  <c r="P44" i="2"/>
  <c r="P42" i="2"/>
  <c r="O42" i="2"/>
  <c r="C14" i="3" s="1"/>
  <c r="P41" i="2"/>
  <c r="O41" i="2"/>
  <c r="B14" i="3" s="1"/>
  <c r="P39" i="2"/>
  <c r="O39" i="2"/>
  <c r="C13" i="3" s="1"/>
  <c r="P38" i="2"/>
  <c r="O38" i="2"/>
  <c r="B13" i="3" s="1"/>
  <c r="P36" i="2"/>
  <c r="O36" i="2"/>
  <c r="C12" i="3" s="1"/>
  <c r="P35" i="2"/>
  <c r="O35" i="2"/>
  <c r="B12" i="3" s="1"/>
  <c r="P32" i="2"/>
  <c r="O32" i="2"/>
  <c r="B11" i="3" s="1"/>
  <c r="P33" i="2"/>
  <c r="O33" i="2"/>
  <c r="C11" i="3" s="1"/>
  <c r="P30" i="2"/>
  <c r="O30" i="2"/>
  <c r="C10" i="3" s="1"/>
  <c r="O29" i="2"/>
  <c r="B10" i="3" s="1"/>
  <c r="P29" i="2"/>
  <c r="O26" i="2"/>
  <c r="B9" i="3" s="1"/>
  <c r="P26" i="2"/>
  <c r="P27" i="2"/>
  <c r="O27" i="2"/>
  <c r="C9" i="3" s="1"/>
  <c r="P24" i="2"/>
  <c r="O24" i="2"/>
  <c r="C8" i="3" s="1"/>
  <c r="P23" i="2"/>
  <c r="O23" i="2"/>
  <c r="B8" i="3" s="1"/>
  <c r="P20" i="2"/>
  <c r="O20" i="2"/>
  <c r="B7" i="3" s="1"/>
  <c r="P21" i="2"/>
  <c r="O21" i="2"/>
  <c r="C7" i="3" s="1"/>
  <c r="P17" i="2"/>
  <c r="O17" i="2"/>
  <c r="B6" i="3" s="1"/>
  <c r="P18" i="2"/>
  <c r="O18" i="2"/>
  <c r="C6" i="3" s="1"/>
  <c r="P15" i="2"/>
  <c r="O15" i="2"/>
  <c r="C5" i="3" s="1"/>
  <c r="O14" i="2"/>
  <c r="B5" i="3" s="1"/>
  <c r="P14" i="2"/>
  <c r="P11" i="2"/>
  <c r="O11" i="2"/>
  <c r="B4" i="3" s="1"/>
  <c r="P12" i="2"/>
  <c r="O12" i="2"/>
  <c r="P9" i="2"/>
  <c r="O9" i="2"/>
  <c r="P8" i="2"/>
  <c r="O8" i="2"/>
  <c r="B3" i="3" s="1"/>
  <c r="O6" i="2"/>
  <c r="C2" i="3" s="1"/>
  <c r="C37" i="3"/>
  <c r="B39" i="3" l="1"/>
  <c r="C17" i="3"/>
  <c r="C16" i="3"/>
  <c r="C4" i="3"/>
  <c r="C3" i="3"/>
  <c r="O5" i="2"/>
  <c r="B2" i="3" s="1"/>
  <c r="P5" i="2"/>
  <c r="C38" i="3"/>
  <c r="B40" i="3" l="1"/>
  <c r="C39" i="3"/>
  <c r="B41" i="3" l="1"/>
  <c r="C40" i="3"/>
  <c r="B42" i="3" l="1"/>
  <c r="C41" i="3"/>
  <c r="B43" i="3" l="1"/>
  <c r="C42" i="3"/>
  <c r="B44" i="3" l="1"/>
  <c r="C43" i="3"/>
  <c r="B45" i="3" l="1"/>
  <c r="C44" i="3"/>
  <c r="B46" i="3" l="1"/>
  <c r="C45" i="3"/>
  <c r="B47" i="3" l="1"/>
  <c r="C46" i="3"/>
  <c r="B48" i="3" l="1"/>
  <c r="C48" i="3"/>
  <c r="C47" i="3"/>
</calcChain>
</file>

<file path=xl/comments1.xml><?xml version="1.0" encoding="utf-8"?>
<comments xmlns="http://schemas.openxmlformats.org/spreadsheetml/2006/main">
  <authors>
    <author>Delafield, Rob</author>
  </authors>
  <commentList>
    <comment ref="D502" authorId="0" shapeId="0">
      <text>
        <r>
          <rPr>
            <b/>
            <sz val="9"/>
            <color indexed="81"/>
            <rFont val="Tahoma"/>
            <family val="2"/>
          </rPr>
          <t>Delafield, Rob:</t>
        </r>
        <r>
          <rPr>
            <sz val="9"/>
            <color indexed="81"/>
            <rFont val="Tahoma"/>
            <family val="2"/>
          </rPr>
          <t xml:space="preserve">
plated at E-2 but reported at the zero dilution; multiplied reported values by 100 to correct.</t>
        </r>
      </text>
    </comment>
  </commentList>
</comments>
</file>

<file path=xl/sharedStrings.xml><?xml version="1.0" encoding="utf-8"?>
<sst xmlns="http://schemas.openxmlformats.org/spreadsheetml/2006/main" count="5899" uniqueCount="698">
  <si>
    <t>Plate No</t>
  </si>
  <si>
    <t>Plate ID</t>
  </si>
  <si>
    <t>Dilution</t>
  </si>
  <si>
    <t>Total Count</t>
  </si>
  <si>
    <t>Count Used</t>
  </si>
  <si>
    <t>Flag</t>
  </si>
  <si>
    <t>Red</t>
  </si>
  <si>
    <t>Blue</t>
  </si>
  <si>
    <t>Violet</t>
  </si>
  <si>
    <t>White</t>
  </si>
  <si>
    <t>Yellow</t>
  </si>
  <si>
    <t>Green</t>
  </si>
  <si>
    <t>Other</t>
  </si>
  <si>
    <t>Avg Diam</t>
  </si>
  <si>
    <t>User ID</t>
  </si>
  <si>
    <t>Date/Time</t>
  </si>
  <si>
    <t>Source</t>
  </si>
  <si>
    <t>Input</t>
  </si>
  <si>
    <t>Min Size</t>
  </si>
  <si>
    <t>Max Size</t>
  </si>
  <si>
    <t>Plater</t>
  </si>
  <si>
    <t>Mode</t>
  </si>
  <si>
    <t>Shutter</t>
  </si>
  <si>
    <t>Light</t>
  </si>
  <si>
    <t>Light Col</t>
  </si>
  <si>
    <t>Reduced Rgn</t>
  </si>
  <si>
    <t>Plate Size</t>
  </si>
  <si>
    <t>Grid</t>
  </si>
  <si>
    <t>Grid Area</t>
  </si>
  <si>
    <t>Samp Volume</t>
  </si>
  <si>
    <t>Area Mult</t>
  </si>
  <si>
    <t>Low Count</t>
  </si>
  <si>
    <t>High Count</t>
  </si>
  <si>
    <t>CFU per Sample</t>
  </si>
  <si>
    <t>150-1-C-A-1</t>
  </si>
  <si>
    <t>Admin</t>
  </si>
  <si>
    <t>Fri Oct 30 2015 08:49:05</t>
  </si>
  <si>
    <t>Spiral</t>
  </si>
  <si>
    <t>Video</t>
  </si>
  <si>
    <t>Autoplate</t>
  </si>
  <si>
    <t>50 Exponential</t>
  </si>
  <si>
    <t xml:space="preserve">2151 </t>
  </si>
  <si>
    <t>Top</t>
  </si>
  <si>
    <t>True</t>
  </si>
  <si>
    <t>False</t>
  </si>
  <si>
    <t>100 mm</t>
  </si>
  <si>
    <t>Fri Oct 30 2015 08:49:20</t>
  </si>
  <si>
    <t>Fri Oct 30 2015 08:49:40</t>
  </si>
  <si>
    <t>MEAN:</t>
  </si>
  <si>
    <t>C.V.%:</t>
  </si>
  <si>
    <t>-1.#IO</t>
  </si>
  <si>
    <t>150-1-C-A-2</t>
  </si>
  <si>
    <t>Fri Oct 30 2015 08:50:00</t>
  </si>
  <si>
    <t>Fri Oct 30 2015 08:50:13</t>
  </si>
  <si>
    <t>Fri Oct 30 2015 08:50:27</t>
  </si>
  <si>
    <t>150-1-C-A-3</t>
  </si>
  <si>
    <t>Fri Oct 30 2015 08:50:48</t>
  </si>
  <si>
    <t>Fri Oct 30 2015 08:50:58</t>
  </si>
  <si>
    <t>Fri Oct 30 2015 08:51:09</t>
  </si>
  <si>
    <t>150-1-C-B-1</t>
  </si>
  <si>
    <t>Fri Oct 30 2015 08:52:24</t>
  </si>
  <si>
    <t>Fri Oct 30 2015 08:52:39</t>
  </si>
  <si>
    <t>Fri Oct 30 2015 08:52:50</t>
  </si>
  <si>
    <t>150-1-C-B-2</t>
  </si>
  <si>
    <t>Fri Oct 30 2015 08:53:37</t>
  </si>
  <si>
    <t>Fri Oct 30 2015 08:53:49</t>
  </si>
  <si>
    <t>Fri Oct 30 2015 08:54:01</t>
  </si>
  <si>
    <t>150-1-C-B-3</t>
  </si>
  <si>
    <t>Fri Oct 30 2015 08:54:30</t>
  </si>
  <si>
    <t>Fri Oct 30 2015 08:54:39</t>
  </si>
  <si>
    <t>Fri Oct 30 2015 08:54:52</t>
  </si>
  <si>
    <t>150-1-C-C-1</t>
  </si>
  <si>
    <t>Fri Oct 30 2015 08:55:34</t>
  </si>
  <si>
    <t>Fri Oct 30 2015 08:55:45</t>
  </si>
  <si>
    <t>Fri Oct 30 2015 08:55:56</t>
  </si>
  <si>
    <t>150-1-C-C-2</t>
  </si>
  <si>
    <t>Fri Oct 30 2015 08:56:12</t>
  </si>
  <si>
    <t>Fri Oct 30 2015 08:56:24</t>
  </si>
  <si>
    <t>Fri Oct 30 2015 08:56:40</t>
  </si>
  <si>
    <t>Fri Oct 30 2015 09:04:48</t>
  </si>
  <si>
    <t>Fri Oct 30 2015 09:05:05</t>
  </si>
  <si>
    <t>Fri Oct 30 2015 09:05:18</t>
  </si>
  <si>
    <t>150-1-C-D-1</t>
  </si>
  <si>
    <t>Fri Oct 30 2015 09:07:10</t>
  </si>
  <si>
    <t>Fri Oct 30 2015 09:07:26</t>
  </si>
  <si>
    <t>Fri Oct 30 2015 09:07:40</t>
  </si>
  <si>
    <t>150-1-C-D-2</t>
  </si>
  <si>
    <t>Fri Oct 30 2015 09:07:59</t>
  </si>
  <si>
    <t>Fri Oct 30 2015 09:08:10</t>
  </si>
  <si>
    <t>Fri Oct 30 2015 09:08:23</t>
  </si>
  <si>
    <t>150-1-C-D-3</t>
  </si>
  <si>
    <t>Fri Oct 30 2015 09:08:44</t>
  </si>
  <si>
    <t>Fri Oct 30 2015 09:08:58</t>
  </si>
  <si>
    <t>Fri Oct 30 2015 09:09:11</t>
  </si>
  <si>
    <t>150-1-C-E-1</t>
  </si>
  <si>
    <t>Fri Oct 30 2015 09:09:56</t>
  </si>
  <si>
    <t>Fri Oct 30 2015 09:10:09</t>
  </si>
  <si>
    <t>Fri Oct 30 2015 09:10:21</t>
  </si>
  <si>
    <t>150-1-C-E-2</t>
  </si>
  <si>
    <t>Fri Oct 30 2015 09:12:47</t>
  </si>
  <si>
    <t>Fri Oct 30 2015 09:12:58</t>
  </si>
  <si>
    <t>Fri Oct 30 2015 09:13:10</t>
  </si>
  <si>
    <t>150-1-C-E-3</t>
  </si>
  <si>
    <t>Fri Oct 30 2015 09:13:24</t>
  </si>
  <si>
    <t>Fri Oct 30 2015 09:13:34</t>
  </si>
  <si>
    <t>Fri Oct 30 2015 09:13:45</t>
  </si>
  <si>
    <t>150-1-C-F-1</t>
  </si>
  <si>
    <t>Fri Oct 30 2015 09:14:21</t>
  </si>
  <si>
    <t>Fri Oct 30 2015 09:14:31</t>
  </si>
  <si>
    <t>Fri Oct 30 2015 09:14:43</t>
  </si>
  <si>
    <t>150-1-C-F-2</t>
  </si>
  <si>
    <t>Fri Oct 30 2015 09:15:00</t>
  </si>
  <si>
    <t>Fri Oct 30 2015 09:15:16</t>
  </si>
  <si>
    <t>Fri Oct 30 2015 09:15:28</t>
  </si>
  <si>
    <t>150-1-C-F-3</t>
  </si>
  <si>
    <t>Fri Oct 30 2015 09:15:48</t>
  </si>
  <si>
    <t>Fri Oct 30 2015 09:16:01</t>
  </si>
  <si>
    <t>Fri Oct 30 2015 09:16:12</t>
  </si>
  <si>
    <t>150-1-C-G-1</t>
  </si>
  <si>
    <t>Fri Oct 30 2015 09:33:14</t>
  </si>
  <si>
    <t>Fri Oct 30 2015 09:33:26</t>
  </si>
  <si>
    <t>Fri Oct 30 2015 09:33:38</t>
  </si>
  <si>
    <t>150-1-C-G-2</t>
  </si>
  <si>
    <t>Fri Oct 30 2015 09:33:56</t>
  </si>
  <si>
    <t>Fri Oct 30 2015 09:34:07</t>
  </si>
  <si>
    <t>Fri Oct 30 2015 09:34:18</t>
  </si>
  <si>
    <t>150-1-C-G-3</t>
  </si>
  <si>
    <t>Fri Oct 30 2015 09:34:41</t>
  </si>
  <si>
    <t>Fri Oct 30 2015 09:34:52</t>
  </si>
  <si>
    <t>Fri Oct 30 2015 09:35:04</t>
  </si>
  <si>
    <t>150-1-C-H-1</t>
  </si>
  <si>
    <t>Fri Oct 30 2015 09:35:39</t>
  </si>
  <si>
    <t>Fri Oct 30 2015 09:35:53</t>
  </si>
  <si>
    <t>Fri Oct 30 2015 09:36:05</t>
  </si>
  <si>
    <t>150-1-C-H-2</t>
  </si>
  <si>
    <t>Fri Oct 30 2015 09:36:25</t>
  </si>
  <si>
    <t>Fri Oct 30 2015 09:36:40</t>
  </si>
  <si>
    <t>Fri Oct 30 2015 09:36:57</t>
  </si>
  <si>
    <t>150-1-C-H-3</t>
  </si>
  <si>
    <t>Fri Oct 30 2015 09:37:19</t>
  </si>
  <si>
    <t>Fri Oct 30 2015 09:37:31</t>
  </si>
  <si>
    <t>Fri Oct 30 2015 09:37:43</t>
  </si>
  <si>
    <t>150-1-C-I-1</t>
  </si>
  <si>
    <t>Fri Oct 30 2015 09:38:11</t>
  </si>
  <si>
    <t>Fri Oct 30 2015 09:38:24</t>
  </si>
  <si>
    <t>Fri Oct 30 2015 09:38:56</t>
  </si>
  <si>
    <t>150-1-C-I-2</t>
  </si>
  <si>
    <t>Fri Oct 30 2015 09:39:31</t>
  </si>
  <si>
    <t>Fri Oct 30 2015 09:39:42</t>
  </si>
  <si>
    <t>Fri Oct 30 2015 09:39:56</t>
  </si>
  <si>
    <t>150-1-C-I-3</t>
  </si>
  <si>
    <t>Fri Oct 30 2015 09:40:21</t>
  </si>
  <si>
    <t>Fri Oct 30 2015 09:40:32</t>
  </si>
  <si>
    <t>Fri Oct 30 2015 09:40:42</t>
  </si>
  <si>
    <t>150-1-C-J-1</t>
  </si>
  <si>
    <t>Fri Oct 30 2015 09:44:35</t>
  </si>
  <si>
    <t>Fri Oct 30 2015 09:44:49</t>
  </si>
  <si>
    <t>Fri Oct 30 2015 09:45:02</t>
  </si>
  <si>
    <t>150-1-C-J-2</t>
  </si>
  <si>
    <t>Fri Oct 30 2015 09:45:23</t>
  </si>
  <si>
    <t>Fri Oct 30 2015 09:45:33</t>
  </si>
  <si>
    <t>Fri Oct 30 2015 09:45:45</t>
  </si>
  <si>
    <t>150-1-C-J-3</t>
  </si>
  <si>
    <t>Fri Oct 30 2015 09:46:02</t>
  </si>
  <si>
    <t>Fri Oct 30 2015 09:46:15</t>
  </si>
  <si>
    <t>Fri Oct 30 2015 09:46:28</t>
  </si>
  <si>
    <t>150-1-C-K-1</t>
  </si>
  <si>
    <t>Fri Oct 30 2015 09:46:59</t>
  </si>
  <si>
    <t>Fri Oct 30 2015 09:47:16</t>
  </si>
  <si>
    <t>Fri Oct 30 2015 09:47:29</t>
  </si>
  <si>
    <t>150-1-C-K-2</t>
  </si>
  <si>
    <t>Fri Oct 30 2015 09:47:45</t>
  </si>
  <si>
    <t>Fri Oct 30 2015 09:47:56</t>
  </si>
  <si>
    <t>Fri Oct 30 2015 09:48:12</t>
  </si>
  <si>
    <t>150-1-C-K-3</t>
  </si>
  <si>
    <t>Fri Oct 30 2015 09:48:29</t>
  </si>
  <si>
    <t>Fri Oct 30 2015 09:48:41</t>
  </si>
  <si>
    <t>Fri Oct 30 2015 09:48:52</t>
  </si>
  <si>
    <t>150-1-C-L-1</t>
  </si>
  <si>
    <t>Fri Oct 30 2015 09:49:44</t>
  </si>
  <si>
    <t>Fri Oct 30 2015 09:49:55</t>
  </si>
  <si>
    <t>Fri Oct 30 2015 09:50:06</t>
  </si>
  <si>
    <t>150-1-C-L-2</t>
  </si>
  <si>
    <t>Fri Oct 30 2015 09:50:24</t>
  </si>
  <si>
    <t>Fri Oct 30 2015 09:50:36</t>
  </si>
  <si>
    <t>Fri Oct 30 2015 09:50:46</t>
  </si>
  <si>
    <t>150-1-C-L-3</t>
  </si>
  <si>
    <t>Fri Oct 30 2015 09:51:02</t>
  </si>
  <si>
    <t>Fri Oct 30 2015 09:51:13</t>
  </si>
  <si>
    <t>Fri Oct 30 2015 09:51:25</t>
  </si>
  <si>
    <t>150-1-C-M-1</t>
  </si>
  <si>
    <t>Fri Oct 30 2015 09:54:53</t>
  </si>
  <si>
    <t>Fri Oct 30 2015 09:55:11</t>
  </si>
  <si>
    <t>Fri Oct 30 2015 09:55:22</t>
  </si>
  <si>
    <t>150-1-C-M-2</t>
  </si>
  <si>
    <t>Fri Oct 30 2015 09:55:37</t>
  </si>
  <si>
    <t>Fri Oct 30 2015 09:55:49</t>
  </si>
  <si>
    <t>Fri Oct 30 2015 09:56:01</t>
  </si>
  <si>
    <t>150-1-C-M-3</t>
  </si>
  <si>
    <t>Fri Oct 30 2015 09:56:25</t>
  </si>
  <si>
    <t>Fri Oct 30 2015 09:56:34</t>
  </si>
  <si>
    <t>Fri Oct 30 2015 09:56:54</t>
  </si>
  <si>
    <t>150-1-C-N-1</t>
  </si>
  <si>
    <t>Fri Oct 30 2015 09:58:09</t>
  </si>
  <si>
    <t>Fri Oct 30 2015 09:58:18</t>
  </si>
  <si>
    <t>Fri Oct 30 2015 09:58:31</t>
  </si>
  <si>
    <t>150-1-C-N-2</t>
  </si>
  <si>
    <t>Fri Oct 30 2015 09:58:51</t>
  </si>
  <si>
    <t>Fri Oct 30 2015 09:59:01</t>
  </si>
  <si>
    <t>Fri Oct 30 2015 09:59:11</t>
  </si>
  <si>
    <t>150-1-C-N-3</t>
  </si>
  <si>
    <t>Fri Oct 30 2015 09:59:28</t>
  </si>
  <si>
    <t>Fri Oct 30 2015 09:59:39</t>
  </si>
  <si>
    <t>Fri Oct 30 2015 09:59:50</t>
  </si>
  <si>
    <t>150-1-C-O-1</t>
  </si>
  <si>
    <t>Fri Oct 30 2015 10:02:02</t>
  </si>
  <si>
    <t>Fri Oct 30 2015 10:02:13</t>
  </si>
  <si>
    <t>Fri Oct 30 2015 10:02:24</t>
  </si>
  <si>
    <t>150-1-C-O-2</t>
  </si>
  <si>
    <t>Fri Oct 30 2015 10:02:42</t>
  </si>
  <si>
    <t>Fri Oct 30 2015 10:02:51</t>
  </si>
  <si>
    <t>Fri Oct 30 2015 10:03:01</t>
  </si>
  <si>
    <t>150-1-C-O-3</t>
  </si>
  <si>
    <t>Fri Oct 30 2015 10:03:18</t>
  </si>
  <si>
    <t>Fri Oct 30 2015 10:03:29</t>
  </si>
  <si>
    <t>Fri Oct 30 2015 10:03:40</t>
  </si>
  <si>
    <t>150-1-Z-O-1</t>
  </si>
  <si>
    <t>Fri Oct 30 2015 10:06:05</t>
  </si>
  <si>
    <t>Fri Oct 30 2015 10:06:15</t>
  </si>
  <si>
    <t>Fri Oct 30 2015 10:06:28</t>
  </si>
  <si>
    <t>150-1-Z-O-2</t>
  </si>
  <si>
    <t>Fri Oct 30 2015 10:06:45</t>
  </si>
  <si>
    <t>Fri Oct 30 2015 10:06:56</t>
  </si>
  <si>
    <t>Fri Oct 30 2015 10:07:09</t>
  </si>
  <si>
    <t>150-1-Z-O-3</t>
  </si>
  <si>
    <t>Fri Oct 30 2015 10:08:05</t>
  </si>
  <si>
    <t>Fri Oct 30 2015 10:08:21</t>
  </si>
  <si>
    <t>Fri Oct 30 2015 10:08:31</t>
  </si>
  <si>
    <t>150-1-Z-A-1</t>
  </si>
  <si>
    <t>Fri Oct 30 2015 10:09:06</t>
  </si>
  <si>
    <t>Fri Oct 30 2015 10:09:16</t>
  </si>
  <si>
    <t>Fri Oct 30 2015 10:09:27</t>
  </si>
  <si>
    <t>150-1-Z-A-2</t>
  </si>
  <si>
    <t>Fri Oct 30 2015 10:09:42</t>
  </si>
  <si>
    <t>Fri Oct 30 2015 10:09:52</t>
  </si>
  <si>
    <t>Fri Oct 30 2015 10:10:03</t>
  </si>
  <si>
    <t>150-1-Z-A-3</t>
  </si>
  <si>
    <t>Fri Oct 30 2015 10:10:19</t>
  </si>
  <si>
    <t>Fri Oct 30 2015 10:10:29</t>
  </si>
  <si>
    <t>Fri Oct 30 2015 10:10:40</t>
  </si>
  <si>
    <t>150-1-Z-B-1</t>
  </si>
  <si>
    <t>Fri Oct 30 2015 10:11:13</t>
  </si>
  <si>
    <t>Fri Oct 30 2015 10:11:25</t>
  </si>
  <si>
    <t>Fri Oct 30 2015 10:11:35</t>
  </si>
  <si>
    <t>150-1-Z-B-2</t>
  </si>
  <si>
    <t>Fri Oct 30 2015 10:11:50</t>
  </si>
  <si>
    <t>Fri Oct 30 2015 10:12:01</t>
  </si>
  <si>
    <t>Fri Oct 30 2015 10:12:12</t>
  </si>
  <si>
    <t>150-1-Z-B-3</t>
  </si>
  <si>
    <t>Fri Oct 30 2015 10:12:28</t>
  </si>
  <si>
    <t>Fri Oct 30 2015 10:12:40</t>
  </si>
  <si>
    <t>Fri Oct 30 2015 10:12:52</t>
  </si>
  <si>
    <t>150-1-Z-C-1</t>
  </si>
  <si>
    <t>Fri Oct 30 2015 10:15:40</t>
  </si>
  <si>
    <t>Fri Oct 30 2015 10:15:53</t>
  </si>
  <si>
    <t>Fri Oct 30 2015 10:16:04</t>
  </si>
  <si>
    <t>150-1-Z-C-2</t>
  </si>
  <si>
    <t>Fri Oct 30 2015 10:16:20</t>
  </si>
  <si>
    <t>Fri Oct 30 2015 10:16:30</t>
  </si>
  <si>
    <t>Fri Oct 30 2015 10:16:41</t>
  </si>
  <si>
    <t>150-1-Z-C-3</t>
  </si>
  <si>
    <t>Fri Oct 30 2015 10:16:55</t>
  </si>
  <si>
    <t>Fri Oct 30 2015 10:17:05</t>
  </si>
  <si>
    <t>Fri Oct 30 2015 10:17:17</t>
  </si>
  <si>
    <t>150-1-Z-D-1</t>
  </si>
  <si>
    <t>Fri Oct 30 2015 10:17:53</t>
  </si>
  <si>
    <t>Fri Oct 30 2015 10:18:05</t>
  </si>
  <si>
    <t>Fri Oct 30 2015 10:18:17</t>
  </si>
  <si>
    <t>150-1-Z-D-2</t>
  </si>
  <si>
    <t>Fri Oct 30 2015 10:18:34</t>
  </si>
  <si>
    <t>Fri Oct 30 2015 10:18:45</t>
  </si>
  <si>
    <t>Fri Oct 30 2015 10:18:55</t>
  </si>
  <si>
    <t>150-1-Z-D-3</t>
  </si>
  <si>
    <t>Fri Oct 30 2015 10:19:12</t>
  </si>
  <si>
    <t>Fri Oct 30 2015 10:19:22</t>
  </si>
  <si>
    <t>Fri Oct 30 2015 10:19:33</t>
  </si>
  <si>
    <t>150-1-Z-E-1</t>
  </si>
  <si>
    <t>Fri Oct 30 2015 10:20:03</t>
  </si>
  <si>
    <t>Fri Oct 30 2015 10:20:14</t>
  </si>
  <si>
    <t>Fri Oct 30 2015 10:20:27</t>
  </si>
  <si>
    <t>150-1-Z-E-2</t>
  </si>
  <si>
    <t>Fri Oct 30 2015 10:20:47</t>
  </si>
  <si>
    <t>Fri Oct 30 2015 10:20:58</t>
  </si>
  <si>
    <t>Fri Oct 30 2015 10:21:10</t>
  </si>
  <si>
    <t>150-1-Z-E-3</t>
  </si>
  <si>
    <t>Fri Oct 30 2015 10:21:29</t>
  </si>
  <si>
    <t>Fri Oct 30 2015 10:21:39</t>
  </si>
  <si>
    <t>Fri Oct 30 2015 10:21:50</t>
  </si>
  <si>
    <t>150-1-Z-F-1</t>
  </si>
  <si>
    <t>Fri Oct 30 2015 10:22:25</t>
  </si>
  <si>
    <t>Fri Oct 30 2015 10:22:36</t>
  </si>
  <si>
    <t>Fri Oct 30 2015 10:22:48</t>
  </si>
  <si>
    <t>150-1-Z-F-2</t>
  </si>
  <si>
    <t>Fri Oct 30 2015 10:23:05</t>
  </si>
  <si>
    <t>Fri Oct 30 2015 10:23:19</t>
  </si>
  <si>
    <t>Fri Oct 30 2015 10:23:32</t>
  </si>
  <si>
    <t>150-1-Z-F-3</t>
  </si>
  <si>
    <t>Fri Oct 30 2015 10:25:17</t>
  </si>
  <si>
    <t>Fri Oct 30 2015 10:25:27</t>
  </si>
  <si>
    <t>Fri Oct 30 2015 10:26:19</t>
  </si>
  <si>
    <t>150-1-Z-G-1</t>
  </si>
  <si>
    <t>Fri Oct 30 2015 10:26:50</t>
  </si>
  <si>
    <t>Fri Oct 30 2015 10:27:11</t>
  </si>
  <si>
    <t>Fri Oct 30 2015 10:27:30</t>
  </si>
  <si>
    <t>150-1-Z-G-2</t>
  </si>
  <si>
    <t>Fri Oct 30 2015 10:27:50</t>
  </si>
  <si>
    <t>Fri Oct 30 2015 10:28:01</t>
  </si>
  <si>
    <t>Fri Oct 30 2015 10:28:13</t>
  </si>
  <si>
    <t>150-1-Z-G-3</t>
  </si>
  <si>
    <t>Fri Oct 30 2015 10:28:29</t>
  </si>
  <si>
    <t>Fri Oct 30 2015 10:28:44</t>
  </si>
  <si>
    <t>Fri Oct 30 2015 10:28:55</t>
  </si>
  <si>
    <t>150-1-Z-H-1</t>
  </si>
  <si>
    <t>Fri Oct 30 2015 10:29:35</t>
  </si>
  <si>
    <t>Fri Oct 30 2015 10:29:45</t>
  </si>
  <si>
    <t>Fri Oct 30 2015 10:29:57</t>
  </si>
  <si>
    <t>150-1-Z-H-2</t>
  </si>
  <si>
    <t>Fri Oct 30 2015 10:30:17</t>
  </si>
  <si>
    <t>Fri Oct 30 2015 10:30:27</t>
  </si>
  <si>
    <t>Fri Oct 30 2015 10:30:37</t>
  </si>
  <si>
    <t>150-1-Z-H-3</t>
  </si>
  <si>
    <t>Fri Oct 30 2015 10:30:56</t>
  </si>
  <si>
    <t>Fri Oct 30 2015 10:31:06</t>
  </si>
  <si>
    <t>Fri Oct 30 2015 10:31:18</t>
  </si>
  <si>
    <t>150-1-Z-I-1</t>
  </si>
  <si>
    <t>Fri Oct 30 2015 10:33:40</t>
  </si>
  <si>
    <t>Fri Oct 30 2015 10:34:01</t>
  </si>
  <si>
    <t>Fri Oct 30 2015 10:34:11</t>
  </si>
  <si>
    <t>150-1-Z-I-2</t>
  </si>
  <si>
    <t>Fri Oct 30 2015 10:34:27</t>
  </si>
  <si>
    <t>Fri Oct 30 2015 10:34:38</t>
  </si>
  <si>
    <t>Fri Oct 30 2015 10:34:50</t>
  </si>
  <si>
    <t>150-1-Z-I-3</t>
  </si>
  <si>
    <t>Fri Oct 30 2015 10:35:07</t>
  </si>
  <si>
    <t>Fri Oct 30 2015 10:35:19</t>
  </si>
  <si>
    <t>Fri Oct 30 2015 10:35:30</t>
  </si>
  <si>
    <t>150-1-Z-J-1</t>
  </si>
  <si>
    <t>Fri Oct 30 2015 10:36:06</t>
  </si>
  <si>
    <t>Fri Oct 30 2015 10:36:19</t>
  </si>
  <si>
    <t>Fri Oct 30 2015 10:36:31</t>
  </si>
  <si>
    <t>150-1-Z-J-2</t>
  </si>
  <si>
    <t>Fri Oct 30 2015 10:36:54</t>
  </si>
  <si>
    <t>Fri Oct 30 2015 10:37:06</t>
  </si>
  <si>
    <t>Fri Oct 30 2015 10:37:17</t>
  </si>
  <si>
    <t>150-1-Z-J-3</t>
  </si>
  <si>
    <t>Fri Oct 30 2015 10:37:36</t>
  </si>
  <si>
    <t>Fri Oct 30 2015 10:37:47</t>
  </si>
  <si>
    <t>Fri Oct 30 2015 10:37:58</t>
  </si>
  <si>
    <t>150-1-Z-K-1</t>
  </si>
  <si>
    <t>Fri Oct 30 2015 10:38:28</t>
  </si>
  <si>
    <t>Fri Oct 30 2015 10:38:42</t>
  </si>
  <si>
    <t>Fri Oct 30 2015 10:38:54</t>
  </si>
  <si>
    <t>150-1-Z-K-2</t>
  </si>
  <si>
    <t>Fri Oct 30 2015 10:39:12</t>
  </si>
  <si>
    <t>Fri Oct 30 2015 10:39:23</t>
  </si>
  <si>
    <t>Fri Oct 30 2015 10:39:36</t>
  </si>
  <si>
    <t>150-1-Z-K-3</t>
  </si>
  <si>
    <t>Fri Oct 30 2015 10:39:52</t>
  </si>
  <si>
    <t>Fri Oct 30 2015 10:40:05</t>
  </si>
  <si>
    <t>Fri Oct 30 2015 10:40:17</t>
  </si>
  <si>
    <t>150-1-Z-L-1</t>
  </si>
  <si>
    <t>Fri Oct 30 2015 10:40:56</t>
  </si>
  <si>
    <t>Fri Oct 30 2015 10:41:08</t>
  </si>
  <si>
    <t>Fri Oct 30 2015 10:41:20</t>
  </si>
  <si>
    <t>150-1-Z-L-2</t>
  </si>
  <si>
    <t>Fri Oct 30 2015 10:41:46</t>
  </si>
  <si>
    <t>Fri Oct 30 2015 10:41:57</t>
  </si>
  <si>
    <t>Fri Oct 30 2015 10:42:09</t>
  </si>
  <si>
    <t>150-1-Z-L-3</t>
  </si>
  <si>
    <t>Fri Oct 30 2015 10:42:27</t>
  </si>
  <si>
    <t>Fri Oct 30 2015 10:42:41</t>
  </si>
  <si>
    <t>Fri Oct 30 2015 10:42:54</t>
  </si>
  <si>
    <t>150-1-Z-M-1</t>
  </si>
  <si>
    <t>Fri Oct 30 2015 10:43:32</t>
  </si>
  <si>
    <t>Fri Oct 30 2015 10:43:47</t>
  </si>
  <si>
    <t>Fri Oct 30 2015 10:44:00</t>
  </si>
  <si>
    <t>150-1-Z-M-2</t>
  </si>
  <si>
    <t>Fri Oct 30 2015 10:44:21</t>
  </si>
  <si>
    <t>Fri Oct 30 2015 10:44:36</t>
  </si>
  <si>
    <t>Fri Oct 30 2015 10:45:26</t>
  </si>
  <si>
    <t>150-1-Z-M-3</t>
  </si>
  <si>
    <t>Fri Oct 30 2015 10:45:42</t>
  </si>
  <si>
    <t>Fri Oct 30 2015 10:45:54</t>
  </si>
  <si>
    <t>Fri Oct 30 2015 10:46:06</t>
  </si>
  <si>
    <t>150-1-Z-N-1</t>
  </si>
  <si>
    <t>Fri Oct 30 2015 10:46:37</t>
  </si>
  <si>
    <t>Fri Oct 30 2015 10:46:48</t>
  </si>
  <si>
    <t>Fri Oct 30 2015 10:47:01</t>
  </si>
  <si>
    <t>150-1-Z-N-2</t>
  </si>
  <si>
    <t>Fri Oct 30 2015 10:47:21</t>
  </si>
  <si>
    <t>Fri Oct 30 2015 10:47:33</t>
  </si>
  <si>
    <t>Fri Oct 30 2015 10:47:47</t>
  </si>
  <si>
    <t>150-1-Z-N-3</t>
  </si>
  <si>
    <t>Fri Oct 30 2015 10:48:07</t>
  </si>
  <si>
    <t>Fri Oct 30 2015 10:48:18</t>
  </si>
  <si>
    <t>Fri Oct 30 2015 10:48:29</t>
  </si>
  <si>
    <t>150-1-C-XA-1</t>
  </si>
  <si>
    <t>Fri Oct 30 2015 10:51:34</t>
  </si>
  <si>
    <t>Fri Oct 30 2015 10:51:45</t>
  </si>
  <si>
    <t>Fri Oct 30 2015 10:52:00</t>
  </si>
  <si>
    <t>150-1-C-XB-1</t>
  </si>
  <si>
    <t>Fri Oct 30 2015 10:52:18</t>
  </si>
  <si>
    <t>Fri Oct 30 2015 10:52:28</t>
  </si>
  <si>
    <t>Fri Oct 30 2015 10:52:41</t>
  </si>
  <si>
    <t>150-1-C-XC-1</t>
  </si>
  <si>
    <t>Fri Oct 30 2015 10:53:04</t>
  </si>
  <si>
    <t>Fri Oct 30 2015 10:53:14</t>
  </si>
  <si>
    <t>Fri Oct 30 2015 10:53:25</t>
  </si>
  <si>
    <t>150-1-C-XD-1</t>
  </si>
  <si>
    <t>Fri Oct 30 2015 10:53:57</t>
  </si>
  <si>
    <t>Fri Oct 30 2015 10:54:09</t>
  </si>
  <si>
    <t>Fri Oct 30 2015 10:54:21</t>
  </si>
  <si>
    <t>150-1-C-XE-1</t>
  </si>
  <si>
    <t>Fri Oct 30 2015 10:55:15</t>
  </si>
  <si>
    <t>Fri Oct 30 2015 10:55:44</t>
  </si>
  <si>
    <t>Fri Oct 30 2015 10:55:58</t>
  </si>
  <si>
    <t>150-1-C-XF-1</t>
  </si>
  <si>
    <t>Fri Oct 30 2015 10:56:22</t>
  </si>
  <si>
    <t>Fri Oct 30 2015 10:56:35</t>
  </si>
  <si>
    <t>Fri Oct 30 2015 10:56:47</t>
  </si>
  <si>
    <t>150-1-C-XG-1</t>
  </si>
  <si>
    <t>Fri Oct 30 2015 10:57:17</t>
  </si>
  <si>
    <t>Fri Oct 30 2015 10:57:31</t>
  </si>
  <si>
    <t>Fri Oct 30 2015 10:57:43</t>
  </si>
  <si>
    <t>150-1-C-XH-1</t>
  </si>
  <si>
    <t>Fri Oct 30 2015 10:58:09</t>
  </si>
  <si>
    <t>Fri Oct 30 2015 10:58:19</t>
  </si>
  <si>
    <t>Fri Oct 30 2015 10:58:29</t>
  </si>
  <si>
    <t>150-1-C-XI-1</t>
  </si>
  <si>
    <t>Fri Oct 30 2015 10:58:56</t>
  </si>
  <si>
    <t>Fri Oct 30 2015 10:59:26</t>
  </si>
  <si>
    <t>Fri Oct 30 2015 10:59:37</t>
  </si>
  <si>
    <t>150-1-C-XJ-1</t>
  </si>
  <si>
    <t>Fri Oct 30 2015 11:00:04</t>
  </si>
  <si>
    <t>Fri Oct 30 2015 11:00:15</t>
  </si>
  <si>
    <t>Fri Oct 30 2015 11:00:27</t>
  </si>
  <si>
    <t>150-1-C-XK-1</t>
  </si>
  <si>
    <t>Fri Oct 30 2015 11:00:49</t>
  </si>
  <si>
    <t>Fri Oct 30 2015 11:00:59</t>
  </si>
  <si>
    <t>Fri Oct 30 2015 11:01:09</t>
  </si>
  <si>
    <t>150-1-C-XL-1</t>
  </si>
  <si>
    <t>Fri Oct 30 2015 11:01:30</t>
  </si>
  <si>
    <t>Fri Oct 30 2015 11:01:40</t>
  </si>
  <si>
    <t>Fri Oct 30 2015 11:01:55</t>
  </si>
  <si>
    <t>150-1-C-XM-1</t>
  </si>
  <si>
    <t>Fri Oct 30 2015 11:02:20</t>
  </si>
  <si>
    <t>Fri Oct 30 2015 11:02:32</t>
  </si>
  <si>
    <t>Fri Oct 30 2015 11:02:45</t>
  </si>
  <si>
    <t>150-1-C-XN-1</t>
  </si>
  <si>
    <t>Fri Oct 30 2015 11:03:05</t>
  </si>
  <si>
    <t>Fri Oct 30 2015 11:03:14</t>
  </si>
  <si>
    <t>Fri Oct 30 2015 11:03:24</t>
  </si>
  <si>
    <t>150-1-C-XO-1</t>
  </si>
  <si>
    <t>Fri Oct 30 2015 11:03:44</t>
  </si>
  <si>
    <t>Fri Oct 30 2015 11:03:56</t>
  </si>
  <si>
    <t>Fri Oct 30 2015 11:04:08</t>
  </si>
  <si>
    <t>150-1-Z-XA-1</t>
  </si>
  <si>
    <t>Fri Oct 30 2015 11:04:39</t>
  </si>
  <si>
    <t>Fri Oct 30 2015 11:04:50</t>
  </si>
  <si>
    <t>Fri Oct 30 2015 11:05:03</t>
  </si>
  <si>
    <t>150-1-Z-XB-1</t>
  </si>
  <si>
    <t>Fri Oct 30 2015 11:05:35</t>
  </si>
  <si>
    <t>Fri Oct 30 2015 11:05:47</t>
  </si>
  <si>
    <t>Fri Oct 30 2015 11:05:58</t>
  </si>
  <si>
    <t>150-1-Z-XC-1</t>
  </si>
  <si>
    <t>Fri Oct 30 2015 11:06:18</t>
  </si>
  <si>
    <t>Fri Oct 30 2015 11:06:29</t>
  </si>
  <si>
    <t>Fri Oct 30 2015 11:06:40</t>
  </si>
  <si>
    <t>150-1-Z-XD-1</t>
  </si>
  <si>
    <t>Fri Oct 30 2015 11:07:27</t>
  </si>
  <si>
    <t>Fri Oct 30 2015 11:07:38</t>
  </si>
  <si>
    <t>Fri Oct 30 2015 11:07:49</t>
  </si>
  <si>
    <t>150-1-Z-XE-1</t>
  </si>
  <si>
    <t>Fri Oct 30 2015 11:08:05</t>
  </si>
  <si>
    <t>Fri Oct 30 2015 11:08:18</t>
  </si>
  <si>
    <t>Fri Oct 30 2015 11:08:27</t>
  </si>
  <si>
    <t>150-1-Z-XF-1</t>
  </si>
  <si>
    <t>Fri Oct 30 2015 11:08:48</t>
  </si>
  <si>
    <t>Fri Oct 30 2015 11:08:58</t>
  </si>
  <si>
    <t>Fri Oct 30 2015 11:09:08</t>
  </si>
  <si>
    <t>150-1-Z-XG-1</t>
  </si>
  <si>
    <t>Fri Oct 30 2015 11:09:43</t>
  </si>
  <si>
    <t>Fri Oct 30 2015 11:09:54</t>
  </si>
  <si>
    <t>Fri Oct 30 2015 11:10:07</t>
  </si>
  <si>
    <t>150-1-Z-XH-1</t>
  </si>
  <si>
    <t>Fri Oct 30 2015 11:10:26</t>
  </si>
  <si>
    <t>Fri Oct 30 2015 11:10:38</t>
  </si>
  <si>
    <t>Fri Oct 30 2015 11:10:50</t>
  </si>
  <si>
    <t>150-1-Z-XI-1</t>
  </si>
  <si>
    <t>Fri Oct 30 2015 11:11:09</t>
  </si>
  <si>
    <t>Fri Oct 30 2015 11:11:30</t>
  </si>
  <si>
    <t>Fri Oct 30 2015 11:11:43</t>
  </si>
  <si>
    <t>150-1-Z-XJ-1</t>
  </si>
  <si>
    <t>Fri Oct 30 2015 11:12:08</t>
  </si>
  <si>
    <t>Fri Oct 30 2015 11:12:18</t>
  </si>
  <si>
    <t>Fri Oct 30 2015 11:12:30</t>
  </si>
  <si>
    <t>150-1-Z-XK-1</t>
  </si>
  <si>
    <t>Fri Oct 30 2015 11:12:52</t>
  </si>
  <si>
    <t>Fri Oct 30 2015 11:13:01</t>
  </si>
  <si>
    <t>Fri Oct 30 2015 11:13:12</t>
  </si>
  <si>
    <t>150-1-Z-XL-1</t>
  </si>
  <si>
    <t>Fri Oct 30 2015 11:13:32</t>
  </si>
  <si>
    <t>Fri Oct 30 2015 11:13:44</t>
  </si>
  <si>
    <t>Fri Oct 30 2015 11:13:56</t>
  </si>
  <si>
    <t>150-1-Z-XM-1</t>
  </si>
  <si>
    <t>Fri Oct 30 2015 11:14:28</t>
  </si>
  <si>
    <t>Fri Oct 30 2015 11:14:39</t>
  </si>
  <si>
    <t>Fri Oct 30 2015 11:14:50</t>
  </si>
  <si>
    <t>150-1-Z-XN-1</t>
  </si>
  <si>
    <t>Fri Oct 30 2015 11:15:08</t>
  </si>
  <si>
    <t>Fri Oct 30 2015 11:15:20</t>
  </si>
  <si>
    <t>Fri Oct 30 2015 11:15:32</t>
  </si>
  <si>
    <t>150-1-Z-XO-1</t>
  </si>
  <si>
    <t>Fri Oct 30 2015 11:15:54</t>
  </si>
  <si>
    <t>Fri Oct 30 2015 11:16:04</t>
  </si>
  <si>
    <t>Fri Oct 30 2015 11:16:16</t>
  </si>
  <si>
    <t>150-1-C-XP-1</t>
  </si>
  <si>
    <t>LC</t>
  </si>
  <si>
    <t>Fri Oct 30 2015 11:17:01</t>
  </si>
  <si>
    <t>1/100</t>
  </si>
  <si>
    <t>Fri Oct 30 2015 11:17:22</t>
  </si>
  <si>
    <t>1/75</t>
  </si>
  <si>
    <t>Fri Oct 30 2015 11:17:44</t>
  </si>
  <si>
    <t>150-1-Z-XP-1</t>
  </si>
  <si>
    <t>Fri Oct 30 2015 11:18:12</t>
  </si>
  <si>
    <t>1/30</t>
  </si>
  <si>
    <t>Fri Oct 30 2015 11:18:24</t>
  </si>
  <si>
    <t>Fri Oct 30 2015 11:18:41</t>
  </si>
  <si>
    <t>Fri Oct 30 2015 11:19:42</t>
  </si>
  <si>
    <t xml:space="preserve">1707 </t>
  </si>
  <si>
    <t>Fri Oct 30 2015 11:19:55</t>
  </si>
  <si>
    <t xml:space="preserve">1719 </t>
  </si>
  <si>
    <t>Fri Oct 30 2015 11:20:13</t>
  </si>
  <si>
    <t xml:space="preserve">1647 </t>
  </si>
  <si>
    <t>Fri Oct 30 2015 11:23:08</t>
  </si>
  <si>
    <t>Fri Oct 30 2015 11:23:22</t>
  </si>
  <si>
    <t>Fri Oct 30 2015 11:23:37</t>
  </si>
  <si>
    <t>Fri Oct 30 2015 11:23:54</t>
  </si>
  <si>
    <t>Fri Oct 30 2015 11:24:05</t>
  </si>
  <si>
    <t>Fri Oct 30 2015 11:24:17</t>
  </si>
  <si>
    <t>Fri Oct 30 2015 11:28:52</t>
  </si>
  <si>
    <t xml:space="preserve">1645 </t>
  </si>
  <si>
    <t>Fri Oct 30 2015 11:29:03</t>
  </si>
  <si>
    <t xml:space="preserve">1640 </t>
  </si>
  <si>
    <t>Fri Oct 30 2015 11:29:16</t>
  </si>
  <si>
    <t xml:space="preserve">1508 </t>
  </si>
  <si>
    <t>Fri Oct 30 2015 11:29:32</t>
  </si>
  <si>
    <t xml:space="preserve">1646 </t>
  </si>
  <si>
    <t>Fri Oct 30 2015 11:29:43</t>
  </si>
  <si>
    <t xml:space="preserve">1579 </t>
  </si>
  <si>
    <t>Fri Oct 30 2015 11:29:54</t>
  </si>
  <si>
    <t xml:space="preserve">1691 </t>
  </si>
  <si>
    <t>Fri Oct 30 2015 11:30:11</t>
  </si>
  <si>
    <t xml:space="preserve">1632 </t>
  </si>
  <si>
    <t>Fri Oct 30 2015 11:30:23</t>
  </si>
  <si>
    <t>Fri Oct 30 2015 11:30:34</t>
  </si>
  <si>
    <t xml:space="preserve">1713 </t>
  </si>
  <si>
    <t>TSA Ctrl BS</t>
  </si>
  <si>
    <t>Fri Oct 30 2015 11:31:20</t>
  </si>
  <si>
    <t>Fri Oct 30 2015 11:31:30</t>
  </si>
  <si>
    <t>Fri Oct 30 2015 11:31:35</t>
  </si>
  <si>
    <t>D-Tube Ctrl BS</t>
  </si>
  <si>
    <t>Fri Oct 30 2015 11:32:18</t>
  </si>
  <si>
    <t>Fri Oct 30 2015 11:32:22</t>
  </si>
  <si>
    <t>Fri Oct 30 2015 11:32:34</t>
  </si>
  <si>
    <t>TSA Ctrl LB</t>
  </si>
  <si>
    <t>Fri Oct 30 2015 11:33:09</t>
  </si>
  <si>
    <t>Fri Oct 30 2015 11:33:13</t>
  </si>
  <si>
    <t>Fri Oct 30 2015 11:33:18</t>
  </si>
  <si>
    <t>D-Tubes Ctrl LB</t>
  </si>
  <si>
    <t>Fri Oct 30 2015 11:33:34</t>
  </si>
  <si>
    <t>Fri Oct 30 2015 11:33:46</t>
  </si>
  <si>
    <t>Fri Oct 30 2015 11:33:57</t>
  </si>
  <si>
    <t>Location</t>
  </si>
  <si>
    <t>Sample Type</t>
  </si>
  <si>
    <t>Procedural blank (CFU)</t>
  </si>
  <si>
    <t>Test coupons (CFU)</t>
  </si>
  <si>
    <t xml:space="preserve">Log Reduction </t>
  </si>
  <si>
    <t>Humidifier Performance</t>
  </si>
  <si>
    <t>Rep 1</t>
  </si>
  <si>
    <t>Rep 2</t>
  </si>
  <si>
    <t>Rep 3</t>
  </si>
  <si>
    <t>Average</t>
  </si>
  <si>
    <t>Stdev</t>
  </si>
  <si>
    <t>Initial volume (mL)</t>
  </si>
  <si>
    <t>Final Volume (mL)</t>
  </si>
  <si>
    <t>Used (mL)</t>
  </si>
  <si>
    <t>Master Bedroom Floor</t>
  </si>
  <si>
    <t>Carpet</t>
  </si>
  <si>
    <t>Master Bathroom Floor</t>
  </si>
  <si>
    <t>Steel</t>
  </si>
  <si>
    <t>BIs</t>
  </si>
  <si>
    <t>Bathroom Sink</t>
  </si>
  <si>
    <t>Center of Den</t>
  </si>
  <si>
    <t>Corner Bedroom Floor</t>
  </si>
  <si>
    <t>Middle Bedroom Floor</t>
  </si>
  <si>
    <t>Kitchen Floor</t>
  </si>
  <si>
    <t>Living Room / Dinning Area Floor</t>
  </si>
  <si>
    <t>Crawl space under corner bedroom</t>
  </si>
  <si>
    <t>Crawlspace under kitchen</t>
  </si>
  <si>
    <t>Crawlspace under Den</t>
  </si>
  <si>
    <t>Attic over Master Bath</t>
  </si>
  <si>
    <t>Center of attic</t>
  </si>
  <si>
    <t>Attic over Den</t>
  </si>
  <si>
    <t>A/C Duct</t>
  </si>
  <si>
    <t>Bis 1,2,3</t>
  </si>
  <si>
    <t>150-1-</t>
  </si>
  <si>
    <t>Test ID</t>
  </si>
  <si>
    <t>C-A</t>
  </si>
  <si>
    <t>C-B</t>
  </si>
  <si>
    <t>C-C</t>
  </si>
  <si>
    <t>C-D</t>
  </si>
  <si>
    <t>C-E</t>
  </si>
  <si>
    <t>C-F</t>
  </si>
  <si>
    <t>C-G</t>
  </si>
  <si>
    <t>C-H</t>
  </si>
  <si>
    <t>C-I</t>
  </si>
  <si>
    <t>C-J</t>
  </si>
  <si>
    <t>C-K</t>
  </si>
  <si>
    <t>C-L</t>
  </si>
  <si>
    <t>C-M</t>
  </si>
  <si>
    <t>C-N</t>
  </si>
  <si>
    <t>C-O</t>
  </si>
  <si>
    <t>Z-A</t>
  </si>
  <si>
    <t>Z-B</t>
  </si>
  <si>
    <t>Z-C</t>
  </si>
  <si>
    <t>Z-D</t>
  </si>
  <si>
    <t>Z-E</t>
  </si>
  <si>
    <t>Z-F</t>
  </si>
  <si>
    <t>Z-G</t>
  </si>
  <si>
    <t>Z-H</t>
  </si>
  <si>
    <t>Z-I</t>
  </si>
  <si>
    <t>Z-J</t>
  </si>
  <si>
    <t>Z-K</t>
  </si>
  <si>
    <t>Z-L</t>
  </si>
  <si>
    <t>Z-M</t>
  </si>
  <si>
    <t>Z-N</t>
  </si>
  <si>
    <t>Z-O</t>
  </si>
  <si>
    <t>&lt;- Use format"150-#-"</t>
  </si>
  <si>
    <t>carpet</t>
  </si>
  <si>
    <t>steel</t>
  </si>
  <si>
    <t>BI growth</t>
  </si>
  <si>
    <t>Draeger tube reading (ppm)</t>
  </si>
  <si>
    <t>Positive 1</t>
  </si>
  <si>
    <t>Positive 2</t>
  </si>
  <si>
    <t>Negative 1</t>
  </si>
  <si>
    <t>Negative 2</t>
  </si>
  <si>
    <t>C-P1</t>
  </si>
  <si>
    <t>Z-P1</t>
  </si>
  <si>
    <t>C-P2</t>
  </si>
  <si>
    <t>Z-P2</t>
  </si>
  <si>
    <t>C-XP1</t>
  </si>
  <si>
    <t>Z-XP1</t>
  </si>
  <si>
    <t>C-XP2</t>
  </si>
  <si>
    <t>Z-XP2</t>
  </si>
  <si>
    <t>C-Da</t>
  </si>
  <si>
    <t>Z-Da</t>
  </si>
  <si>
    <t>C-Db</t>
  </si>
  <si>
    <t>Z-Db</t>
  </si>
  <si>
    <t>Center of Den (a)</t>
  </si>
  <si>
    <t>Center of Den (b)</t>
  </si>
  <si>
    <t>C-Ha</t>
  </si>
  <si>
    <t>Z-Ha</t>
  </si>
  <si>
    <t>C-Hb</t>
  </si>
  <si>
    <t>Z-Hb</t>
  </si>
  <si>
    <t>Living Room / Dinning Area Floor (a)</t>
  </si>
  <si>
    <t>Living Room / Dinning Area Floor (b)</t>
  </si>
  <si>
    <t>Garage (positive)</t>
  </si>
  <si>
    <t>150-1-C-P1-1</t>
  </si>
  <si>
    <t>150-1-C-P1-2</t>
  </si>
  <si>
    <t>150-1-C-P1-3</t>
  </si>
  <si>
    <t>Filter count</t>
  </si>
  <si>
    <t>Filter volume (mL)</t>
  </si>
  <si>
    <t>CFU</t>
  </si>
  <si>
    <t>Average filter counts/mL</t>
  </si>
  <si>
    <t>Average replate counts/mL</t>
  </si>
  <si>
    <t>Mean replate (CFU/mL)</t>
  </si>
  <si>
    <t>Accepted value</t>
  </si>
  <si>
    <t>Sample volume (mL)</t>
  </si>
  <si>
    <t>150-1-Z-P1-1</t>
  </si>
  <si>
    <t>150-1-Z-P1-2</t>
  </si>
  <si>
    <t>150-1-Z-P1-3</t>
  </si>
  <si>
    <t xml:space="preserve"> </t>
  </si>
  <si>
    <t>g</t>
  </si>
  <si>
    <t>NG</t>
  </si>
  <si>
    <t>&gt;0.1</t>
  </si>
  <si>
    <t>&gt;.05</t>
  </si>
  <si>
    <t>150-1-C-C-3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</si>
</sst>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E+00"/>
  </numFmts>
  <fonts count="15" x14ac:knownFonts="1">
    <font>
      <sz val="11"/>
      <color theme="1"/>
      <name val="Calibri"/>
      <family val="2"/>
      <scheme val="minor"/>
    </font>
    <font>
      <b/>
      <sz val="10"/>
      <color indexed="72"/>
      <name val="Microsoft Sans Serif"/>
      <family val="2"/>
    </font>
    <font>
      <b/>
      <sz val="14"/>
      <color theme="9" tint="-0.499984740745262"/>
      <name val="Microsoft Sans Serif"/>
      <family val="2"/>
    </font>
    <font>
      <sz val="9"/>
      <name val="Microsoft Sans Serif"/>
      <family val="2"/>
    </font>
    <font>
      <b/>
      <sz val="14"/>
      <color rgb="FFC00000"/>
      <name val="Microsoft Sans Serif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9"/>
      <name val="Microsoft Sans Serif"/>
      <family val="2"/>
    </font>
    <font>
      <b/>
      <sz val="12"/>
      <name val="Microsoft Sans Serif"/>
      <family val="2"/>
    </font>
    <font>
      <sz val="11"/>
      <name val="Microsoft Sans Serif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72"/>
      <name val="Microsoft Sans Serif"/>
      <family val="2"/>
    </font>
  </fonts>
  <fills count="1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2" fillId="0" borderId="0"/>
  </cellStyleXfs>
  <cellXfs count="107">
    <xf numFmtId="0" fontId="0" fillId="0" borderId="0" xfId="0"/>
    <xf numFmtId="0" fontId="0" fillId="0" borderId="0" xfId="0" applyAlignment="1">
      <alignment vertical="center"/>
    </xf>
    <xf numFmtId="2" fontId="0" fillId="0" borderId="0" xfId="0" applyNumberFormat="1" applyAlignment="1" applyProtection="1">
      <alignment vertical="top"/>
      <protection locked="0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5" borderId="3" xfId="0" applyFill="1" applyBorder="1" applyAlignment="1">
      <alignment vertical="center"/>
    </xf>
    <xf numFmtId="0" fontId="0" fillId="0" borderId="4" xfId="0" applyBorder="1" applyAlignment="1">
      <alignment vertical="center"/>
    </xf>
    <xf numFmtId="2" fontId="0" fillId="0" borderId="4" xfId="0" applyNumberFormat="1" applyBorder="1" applyAlignment="1">
      <alignment horizontal="center" vertical="center"/>
    </xf>
    <xf numFmtId="0" fontId="0" fillId="0" borderId="0" xfId="0" applyBorder="1" applyAlignment="1">
      <alignment vertical="center"/>
    </xf>
    <xf numFmtId="2" fontId="0" fillId="0" borderId="0" xfId="0" applyNumberFormat="1" applyBorder="1" applyAlignment="1">
      <alignment horizontal="center" vertical="center"/>
    </xf>
    <xf numFmtId="0" fontId="0" fillId="0" borderId="8" xfId="0" applyBorder="1" applyAlignment="1">
      <alignment vertical="center"/>
    </xf>
    <xf numFmtId="2" fontId="0" fillId="0" borderId="8" xfId="0" applyNumberFormat="1" applyBorder="1" applyAlignment="1">
      <alignment horizontal="center" vertical="center"/>
    </xf>
    <xf numFmtId="0" fontId="3" fillId="0" borderId="8" xfId="0" applyFont="1" applyBorder="1" applyAlignment="1">
      <alignment vertical="center"/>
    </xf>
    <xf numFmtId="0" fontId="7" fillId="3" borderId="15" xfId="0" applyFont="1" applyFill="1" applyBorder="1" applyAlignment="1">
      <alignment vertical="center"/>
    </xf>
    <xf numFmtId="11" fontId="7" fillId="3" borderId="16" xfId="0" applyNumberFormat="1" applyFont="1" applyFill="1" applyBorder="1" applyAlignment="1">
      <alignment horizontal="center" vertical="center"/>
    </xf>
    <xf numFmtId="0" fontId="0" fillId="6" borderId="18" xfId="0" applyFill="1" applyBorder="1" applyAlignment="1">
      <alignment vertical="center"/>
    </xf>
    <xf numFmtId="0" fontId="3" fillId="6" borderId="19" xfId="0" applyFont="1" applyFill="1" applyBorder="1" applyAlignment="1">
      <alignment horizontal="center" vertical="center"/>
    </xf>
    <xf numFmtId="0" fontId="0" fillId="6" borderId="20" xfId="0" applyFill="1" applyBorder="1" applyAlignment="1">
      <alignment horizontal="center" vertical="center"/>
    </xf>
    <xf numFmtId="2" fontId="0" fillId="6" borderId="18" xfId="0" applyNumberFormat="1" applyFill="1" applyBorder="1" applyAlignment="1">
      <alignment horizontal="center" vertical="center"/>
    </xf>
    <xf numFmtId="2" fontId="0" fillId="6" borderId="20" xfId="0" applyNumberFormat="1" applyFill="1" applyBorder="1" applyAlignment="1">
      <alignment horizontal="center" vertical="center"/>
    </xf>
    <xf numFmtId="2" fontId="3" fillId="6" borderId="20" xfId="0" applyNumberFormat="1" applyFont="1" applyFill="1" applyBorder="1" applyAlignment="1">
      <alignment horizontal="center" vertical="center"/>
    </xf>
    <xf numFmtId="0" fontId="3" fillId="6" borderId="20" xfId="0" applyFont="1" applyFill="1" applyBorder="1" applyAlignment="1">
      <alignment horizontal="center" vertical="center"/>
    </xf>
    <xf numFmtId="0" fontId="3" fillId="6" borderId="21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11" fontId="8" fillId="4" borderId="3" xfId="0" applyNumberFormat="1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horizontal="center" vertical="center"/>
    </xf>
    <xf numFmtId="0" fontId="0" fillId="5" borderId="3" xfId="0" applyFill="1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11" fontId="0" fillId="7" borderId="2" xfId="0" applyNumberFormat="1" applyFill="1" applyBorder="1" applyAlignment="1">
      <alignment horizontal="center" vertical="center"/>
    </xf>
    <xf numFmtId="11" fontId="0" fillId="7" borderId="5" xfId="0" applyNumberFormat="1" applyFill="1" applyBorder="1" applyAlignment="1">
      <alignment horizontal="center" vertical="center"/>
    </xf>
    <xf numFmtId="2" fontId="0" fillId="8" borderId="4" xfId="0" applyNumberFormat="1" applyFill="1" applyBorder="1" applyAlignment="1">
      <alignment horizontal="center" vertical="center"/>
    </xf>
    <xf numFmtId="2" fontId="0" fillId="8" borderId="0" xfId="0" applyNumberFormat="1" applyFill="1" applyBorder="1" applyAlignment="1">
      <alignment horizontal="center" vertical="center"/>
    </xf>
    <xf numFmtId="2" fontId="0" fillId="8" borderId="8" xfId="0" applyNumberFormat="1" applyFill="1" applyBorder="1" applyAlignment="1">
      <alignment horizontal="center" vertical="center"/>
    </xf>
    <xf numFmtId="11" fontId="0" fillId="7" borderId="1" xfId="0" applyNumberFormat="1" applyFill="1" applyBorder="1" applyAlignment="1">
      <alignment horizontal="center" vertical="center"/>
    </xf>
    <xf numFmtId="11" fontId="0" fillId="7" borderId="23" xfId="0" applyNumberFormat="1" applyFill="1" applyBorder="1" applyAlignment="1">
      <alignment horizontal="center" vertical="center"/>
    </xf>
    <xf numFmtId="11" fontId="0" fillId="7" borderId="14" xfId="0" applyNumberFormat="1" applyFill="1" applyBorder="1" applyAlignment="1">
      <alignment horizontal="center" vertical="center"/>
    </xf>
    <xf numFmtId="11" fontId="0" fillId="7" borderId="12" xfId="0" applyNumberFormat="1" applyFill="1" applyBorder="1" applyAlignment="1">
      <alignment horizontal="center" vertical="center"/>
    </xf>
    <xf numFmtId="11" fontId="0" fillId="0" borderId="13" xfId="0" applyNumberForma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0" fillId="0" borderId="0" xfId="0" applyBorder="1"/>
    <xf numFmtId="0" fontId="10" fillId="0" borderId="0" xfId="0" applyFont="1" applyBorder="1" applyAlignment="1">
      <alignment horizontal="left" vertical="center" wrapText="1"/>
    </xf>
    <xf numFmtId="2" fontId="0" fillId="0" borderId="0" xfId="0" applyNumberFormat="1"/>
    <xf numFmtId="0" fontId="0" fillId="0" borderId="6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7" fillId="3" borderId="15" xfId="0" applyFont="1" applyFill="1" applyBorder="1" applyAlignment="1">
      <alignment vertical="center" wrapText="1"/>
    </xf>
    <xf numFmtId="11" fontId="0" fillId="8" borderId="22" xfId="0" applyNumberFormat="1" applyFill="1" applyBorder="1" applyAlignment="1" applyProtection="1">
      <alignment horizontal="center" vertical="center"/>
      <protection locked="0"/>
    </xf>
    <xf numFmtId="11" fontId="0" fillId="8" borderId="9" xfId="0" applyNumberForma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horizontal="left" vertical="center" wrapText="1"/>
    </xf>
    <xf numFmtId="11" fontId="0" fillId="8" borderId="12" xfId="0" applyNumberFormat="1" applyFill="1" applyBorder="1" applyAlignment="1">
      <alignment horizontal="center" vertical="center"/>
    </xf>
    <xf numFmtId="11" fontId="0" fillId="8" borderId="13" xfId="0" applyNumberFormat="1" applyFill="1" applyBorder="1" applyAlignment="1">
      <alignment horizontal="center" vertical="center"/>
    </xf>
    <xf numFmtId="0" fontId="1" fillId="2" borderId="24" xfId="0" applyNumberFormat="1" applyFont="1" applyFill="1" applyBorder="1" applyAlignment="1" applyProtection="1">
      <alignment vertical="center" wrapText="1"/>
      <protection locked="0"/>
    </xf>
    <xf numFmtId="11" fontId="2" fillId="2" borderId="0" xfId="0" applyNumberFormat="1" applyFont="1" applyFill="1" applyAlignment="1" applyProtection="1">
      <alignment vertical="center"/>
    </xf>
    <xf numFmtId="11" fontId="2" fillId="0" borderId="0" xfId="0" applyNumberFormat="1" applyFont="1" applyAlignment="1" applyProtection="1">
      <alignment vertical="center"/>
    </xf>
    <xf numFmtId="11" fontId="4" fillId="0" borderId="0" xfId="0" applyNumberFormat="1" applyFont="1" applyAlignment="1" applyProtection="1">
      <alignment vertical="center"/>
    </xf>
    <xf numFmtId="0" fontId="1" fillId="2" borderId="24" xfId="0" applyNumberFormat="1" applyFont="1" applyFill="1" applyBorder="1" applyAlignment="1" applyProtection="1">
      <alignment vertical="center"/>
    </xf>
    <xf numFmtId="0" fontId="1" fillId="2" borderId="0" xfId="0" applyNumberFormat="1" applyFont="1" applyFill="1" applyBorder="1" applyAlignment="1" applyProtection="1">
      <alignment vertical="center" wrapText="1"/>
    </xf>
    <xf numFmtId="0" fontId="1" fillId="2" borderId="24" xfId="0" applyNumberFormat="1" applyFont="1" applyFill="1" applyBorder="1" applyAlignment="1" applyProtection="1">
      <alignment vertical="center" wrapText="1"/>
    </xf>
    <xf numFmtId="0" fontId="0" fillId="0" borderId="11" xfId="0" applyBorder="1" applyProtection="1"/>
    <xf numFmtId="0" fontId="0" fillId="0" borderId="0" xfId="0" applyFill="1" applyBorder="1" applyProtection="1"/>
    <xf numFmtId="0" fontId="0" fillId="0" borderId="0" xfId="0" applyAlignment="1" applyProtection="1">
      <alignment vertical="center"/>
    </xf>
    <xf numFmtId="0" fontId="11" fillId="6" borderId="3" xfId="0" applyFont="1" applyFill="1" applyBorder="1" applyAlignment="1" applyProtection="1">
      <alignment horizontal="center" vertical="center" wrapText="1"/>
    </xf>
    <xf numFmtId="0" fontId="13" fillId="6" borderId="3" xfId="1" applyFont="1" applyFill="1" applyBorder="1" applyAlignment="1" applyProtection="1">
      <alignment horizontal="center" vertical="center" wrapText="1"/>
      <protection locked="0"/>
    </xf>
    <xf numFmtId="0" fontId="11" fillId="6" borderId="3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9" borderId="3" xfId="0" applyFill="1" applyBorder="1" applyAlignment="1" applyProtection="1">
      <alignment vertical="center"/>
      <protection locked="0"/>
    </xf>
    <xf numFmtId="0" fontId="0" fillId="12" borderId="3" xfId="0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0" xfId="0" applyNumberFormat="1" applyAlignment="1" applyProtection="1">
      <alignment vertical="center"/>
      <protection locked="0"/>
    </xf>
    <xf numFmtId="11" fontId="3" fillId="5" borderId="22" xfId="0" applyNumberFormat="1" applyFont="1" applyFill="1" applyBorder="1" applyAlignment="1" applyProtection="1">
      <alignment horizontal="center" vertical="center"/>
      <protection locked="0"/>
    </xf>
    <xf numFmtId="11" fontId="3" fillId="5" borderId="9" xfId="0" applyNumberFormat="1" applyFont="1" applyFill="1" applyBorder="1" applyAlignment="1" applyProtection="1">
      <alignment horizontal="center" vertical="center"/>
      <protection locked="0"/>
    </xf>
    <xf numFmtId="0" fontId="14" fillId="2" borderId="0" xfId="0" applyNumberFormat="1" applyFont="1" applyFill="1" applyAlignment="1" applyProtection="1">
      <alignment vertical="center"/>
      <protection locked="0"/>
    </xf>
    <xf numFmtId="2" fontId="14" fillId="2" borderId="0" xfId="0" applyNumberFormat="1" applyFont="1" applyFill="1" applyAlignment="1" applyProtection="1">
      <alignment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8" borderId="5" xfId="0" applyFill="1" applyBorder="1" applyAlignment="1" applyProtection="1">
      <alignment horizontal="center" vertical="center"/>
      <protection locked="0"/>
    </xf>
    <xf numFmtId="0" fontId="0" fillId="8" borderId="2" xfId="0" applyFill="1" applyBorder="1" applyAlignment="1" applyProtection="1">
      <alignment horizontal="center" vertical="center"/>
      <protection locked="0"/>
    </xf>
    <xf numFmtId="0" fontId="0" fillId="8" borderId="9" xfId="0" applyFill="1" applyBorder="1" applyAlignment="1" applyProtection="1">
      <alignment horizontal="center" vertical="center"/>
      <protection locked="0"/>
    </xf>
    <xf numFmtId="0" fontId="0" fillId="8" borderId="6" xfId="0" applyFill="1" applyBorder="1" applyAlignment="1" applyProtection="1">
      <alignment horizontal="center" vertical="center"/>
      <protection locked="0"/>
    </xf>
    <xf numFmtId="0" fontId="0" fillId="8" borderId="7" xfId="0" applyFill="1" applyBorder="1" applyAlignment="1" applyProtection="1">
      <alignment horizontal="center" vertical="center"/>
      <protection locked="0"/>
    </xf>
    <xf numFmtId="0" fontId="0" fillId="8" borderId="10" xfId="0" applyFill="1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9" fillId="0" borderId="14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8" fillId="4" borderId="3" xfId="0" applyFont="1" applyFill="1" applyBorder="1" applyAlignment="1">
      <alignment horizontal="center" vertical="center"/>
    </xf>
    <xf numFmtId="0" fontId="8" fillId="4" borderId="11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/>
    </xf>
    <xf numFmtId="2" fontId="7" fillId="3" borderId="16" xfId="0" applyNumberFormat="1" applyFont="1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3" fillId="0" borderId="5" xfId="0" applyFont="1" applyBorder="1" applyAlignment="1" applyProtection="1">
      <alignment horizontal="center" vertical="center"/>
      <protection locked="0"/>
    </xf>
    <xf numFmtId="164" fontId="12" fillId="10" borderId="3" xfId="1" applyNumberFormat="1" applyFill="1" applyBorder="1" applyAlignment="1" applyProtection="1">
      <alignment horizontal="center"/>
    </xf>
    <xf numFmtId="165" fontId="0" fillId="11" borderId="25" xfId="0" applyNumberFormat="1" applyFill="1" applyBorder="1" applyAlignment="1" applyProtection="1">
      <alignment horizontal="center" vertical="center"/>
    </xf>
    <xf numFmtId="0" fontId="10" fillId="0" borderId="3" xfId="0" applyFont="1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  <protection locked="0"/>
    </xf>
  </cellXfs>
  <cellStyles count="2">
    <cellStyle name="Normal" xfId="0" builtinId="0"/>
    <cellStyle name="Normal 2" xfId="1"/>
  </cellStyles>
  <dxfs count="64">
    <dxf>
      <fill>
        <patternFill>
          <bgColor theme="9" tint="0.59996337778862885"/>
        </patternFill>
      </fill>
    </dxf>
    <dxf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BI</a:t>
            </a:r>
            <a:r>
              <a:rPr lang="en-US" baseline="0"/>
              <a:t> Growth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'BI info'!$A$34:$A$49</c:f>
              <c:strCache>
                <c:ptCount val="16"/>
                <c:pt idx="0">
                  <c:v>Master Bedroom Floor</c:v>
                </c:pt>
                <c:pt idx="1">
                  <c:v>Master Bathroom Floor</c:v>
                </c:pt>
                <c:pt idx="2">
                  <c:v>Bathroom Sink</c:v>
                </c:pt>
                <c:pt idx="3">
                  <c:v>Center of Den</c:v>
                </c:pt>
                <c:pt idx="4">
                  <c:v>Corner Bedroom Floor</c:v>
                </c:pt>
                <c:pt idx="5">
                  <c:v>Middle Bedroom Floor</c:v>
                </c:pt>
                <c:pt idx="6">
                  <c:v>Kitchen Floor</c:v>
                </c:pt>
                <c:pt idx="7">
                  <c:v>Living Room / Dinning Area Floor</c:v>
                </c:pt>
                <c:pt idx="8">
                  <c:v>Crawl space under corner bedroom</c:v>
                </c:pt>
                <c:pt idx="9">
                  <c:v>Crawlspace under kitchen</c:v>
                </c:pt>
                <c:pt idx="10">
                  <c:v>Crawlspace under Den</c:v>
                </c:pt>
                <c:pt idx="11">
                  <c:v>Attic over Master Bath</c:v>
                </c:pt>
                <c:pt idx="12">
                  <c:v>Center of attic</c:v>
                </c:pt>
                <c:pt idx="13">
                  <c:v>Attic over Den</c:v>
                </c:pt>
                <c:pt idx="14">
                  <c:v>A/C Duct</c:v>
                </c:pt>
                <c:pt idx="15">
                  <c:v>Garage (positive)</c:v>
                </c:pt>
              </c:strCache>
            </c:strRef>
          </c:cat>
          <c:val>
            <c:numRef>
              <c:f>'BI info'!$C$34:$C$49</c:f>
              <c:numCache>
                <c:formatCode>General</c:formatCode>
                <c:ptCount val="16"/>
                <c:pt idx="0">
                  <c:v>0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CE-4164-8EF7-398FA85329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9346368"/>
        <c:axId val="279347936"/>
      </c:barChart>
      <c:catAx>
        <c:axId val="279346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9347936"/>
        <c:crosses val="autoZero"/>
        <c:auto val="1"/>
        <c:lblAlgn val="ctr"/>
        <c:lblOffset val="100"/>
        <c:noMultiLvlLbl val="0"/>
      </c:catAx>
      <c:valAx>
        <c:axId val="279347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BIs that grew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93463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carpet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'BI info'!$A$2:$A$20</c:f>
              <c:strCache>
                <c:ptCount val="19"/>
                <c:pt idx="0">
                  <c:v>Master Bedroom Floor</c:v>
                </c:pt>
                <c:pt idx="1">
                  <c:v>Master Bathroom Floor</c:v>
                </c:pt>
                <c:pt idx="2">
                  <c:v>Bathroom Sink</c:v>
                </c:pt>
                <c:pt idx="3">
                  <c:v>Center of Den</c:v>
                </c:pt>
                <c:pt idx="4">
                  <c:v>Corner Bedroom Floor</c:v>
                </c:pt>
                <c:pt idx="5">
                  <c:v>Middle Bedroom Floor</c:v>
                </c:pt>
                <c:pt idx="6">
                  <c:v>Kitchen Floor</c:v>
                </c:pt>
                <c:pt idx="7">
                  <c:v>Living Room / Dinning Area Floor</c:v>
                </c:pt>
                <c:pt idx="8">
                  <c:v>Crawl space under corner bedroom</c:v>
                </c:pt>
                <c:pt idx="9">
                  <c:v>Crawlspace under kitchen</c:v>
                </c:pt>
                <c:pt idx="10">
                  <c:v>Crawlspace under Den</c:v>
                </c:pt>
                <c:pt idx="11">
                  <c:v>Attic over Master Bath</c:v>
                </c:pt>
                <c:pt idx="12">
                  <c:v>Center of attic</c:v>
                </c:pt>
                <c:pt idx="13">
                  <c:v>Attic over Den</c:v>
                </c:pt>
                <c:pt idx="14">
                  <c:v>A/C Duct</c:v>
                </c:pt>
                <c:pt idx="15">
                  <c:v>Center of Den (a)</c:v>
                </c:pt>
                <c:pt idx="16">
                  <c:v>Center of Den (b)</c:v>
                </c:pt>
                <c:pt idx="17">
                  <c:v>Living Room / Dinning Area Floor (a)</c:v>
                </c:pt>
                <c:pt idx="18">
                  <c:v>Living Room / Dinning Area Floor (b)</c:v>
                </c:pt>
              </c:strCache>
            </c:strRef>
          </c:cat>
          <c:val>
            <c:numRef>
              <c:f>'BI info'!$B$2:$B$20</c:f>
              <c:numCache>
                <c:formatCode>0.00</c:formatCode>
                <c:ptCount val="19"/>
                <c:pt idx="0">
                  <c:v>7.4497354563196865</c:v>
                </c:pt>
                <c:pt idx="1">
                  <c:v>7.4497354561517808</c:v>
                </c:pt>
                <c:pt idx="2">
                  <c:v>7.4497354560540083</c:v>
                </c:pt>
                <c:pt idx="3">
                  <c:v>7.4497354547000896</c:v>
                </c:pt>
                <c:pt idx="4">
                  <c:v>7.4497354542342222</c:v>
                </c:pt>
                <c:pt idx="5">
                  <c:v>7.4497354562228937</c:v>
                </c:pt>
                <c:pt idx="6">
                  <c:v>7.44973545615525</c:v>
                </c:pt>
                <c:pt idx="7">
                  <c:v>7.4497354560545377</c:v>
                </c:pt>
                <c:pt idx="8">
                  <c:v>7.4497354559501714</c:v>
                </c:pt>
                <c:pt idx="9">
                  <c:v>7.4497354559863638</c:v>
                </c:pt>
                <c:pt idx="10">
                  <c:v>7.4497354561523084</c:v>
                </c:pt>
                <c:pt idx="11">
                  <c:v>7.4497354563187601</c:v>
                </c:pt>
                <c:pt idx="12">
                  <c:v>7.4497354559154987</c:v>
                </c:pt>
                <c:pt idx="13">
                  <c:v>7.4497354560529985</c:v>
                </c:pt>
                <c:pt idx="14">
                  <c:v>7.4497354560540083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CE-4853-BFCA-0A367107EE64}"/>
            </c:ext>
          </c:extLst>
        </c:ser>
        <c:ser>
          <c:idx val="1"/>
          <c:order val="1"/>
          <c:tx>
            <c:v>steel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'BI info'!$A$2:$A$20</c:f>
              <c:strCache>
                <c:ptCount val="19"/>
                <c:pt idx="0">
                  <c:v>Master Bedroom Floor</c:v>
                </c:pt>
                <c:pt idx="1">
                  <c:v>Master Bathroom Floor</c:v>
                </c:pt>
                <c:pt idx="2">
                  <c:v>Bathroom Sink</c:v>
                </c:pt>
                <c:pt idx="3">
                  <c:v>Center of Den</c:v>
                </c:pt>
                <c:pt idx="4">
                  <c:v>Corner Bedroom Floor</c:v>
                </c:pt>
                <c:pt idx="5">
                  <c:v>Middle Bedroom Floor</c:v>
                </c:pt>
                <c:pt idx="6">
                  <c:v>Kitchen Floor</c:v>
                </c:pt>
                <c:pt idx="7">
                  <c:v>Living Room / Dinning Area Floor</c:v>
                </c:pt>
                <c:pt idx="8">
                  <c:v>Crawl space under corner bedroom</c:v>
                </c:pt>
                <c:pt idx="9">
                  <c:v>Crawlspace under kitchen</c:v>
                </c:pt>
                <c:pt idx="10">
                  <c:v>Crawlspace under Den</c:v>
                </c:pt>
                <c:pt idx="11">
                  <c:v>Attic over Master Bath</c:v>
                </c:pt>
                <c:pt idx="12">
                  <c:v>Center of attic</c:v>
                </c:pt>
                <c:pt idx="13">
                  <c:v>Attic over Den</c:v>
                </c:pt>
                <c:pt idx="14">
                  <c:v>A/C Duct</c:v>
                </c:pt>
                <c:pt idx="15">
                  <c:v>Center of Den (a)</c:v>
                </c:pt>
                <c:pt idx="16">
                  <c:v>Center of Den (b)</c:v>
                </c:pt>
                <c:pt idx="17">
                  <c:v>Living Room / Dinning Area Floor (a)</c:v>
                </c:pt>
                <c:pt idx="18">
                  <c:v>Living Room / Dinning Area Floor (b)</c:v>
                </c:pt>
              </c:strCache>
            </c:strRef>
          </c:cat>
          <c:val>
            <c:numRef>
              <c:f>'BI info'!$C$2:$C$20</c:f>
              <c:numCache>
                <c:formatCode>0.00</c:formatCode>
                <c:ptCount val="19"/>
                <c:pt idx="0">
                  <c:v>7.0362295030594213</c:v>
                </c:pt>
                <c:pt idx="1">
                  <c:v>7.0362295270459967</c:v>
                </c:pt>
                <c:pt idx="2">
                  <c:v>7.036229551274972</c:v>
                </c:pt>
                <c:pt idx="3">
                  <c:v>7.0362295510441193</c:v>
                </c:pt>
                <c:pt idx="4">
                  <c:v>7.0362295304228111</c:v>
                </c:pt>
                <c:pt idx="5">
                  <c:v>7.0362295508877892</c:v>
                </c:pt>
                <c:pt idx="6">
                  <c:v>7.0362295386222788</c:v>
                </c:pt>
                <c:pt idx="7">
                  <c:v>7.0362295506516803</c:v>
                </c:pt>
                <c:pt idx="8">
                  <c:v>7.0362295507271151</c:v>
                </c:pt>
                <c:pt idx="9">
                  <c:v>7.0362295501672705</c:v>
                </c:pt>
                <c:pt idx="10">
                  <c:v>7.036229550645074</c:v>
                </c:pt>
                <c:pt idx="11">
                  <c:v>7.0362295500054826</c:v>
                </c:pt>
                <c:pt idx="12">
                  <c:v>7.0362295502516403</c:v>
                </c:pt>
                <c:pt idx="13">
                  <c:v>7.0362295328716913</c:v>
                </c:pt>
                <c:pt idx="14">
                  <c:v>7.0362295357949813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2CE-4853-BFCA-0A367107EE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9346760"/>
        <c:axId val="281080512"/>
      </c:barChart>
      <c:catAx>
        <c:axId val="279346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1080512"/>
        <c:crosses val="autoZero"/>
        <c:auto val="1"/>
        <c:lblAlgn val="ctr"/>
        <c:lblOffset val="100"/>
        <c:noMultiLvlLbl val="0"/>
      </c:catAx>
      <c:valAx>
        <c:axId val="281080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/>
                  <a:t>LR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9346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carpet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'BI info'!$A$2:$A$20</c:f>
              <c:strCache>
                <c:ptCount val="19"/>
                <c:pt idx="0">
                  <c:v>Master Bedroom Floor</c:v>
                </c:pt>
                <c:pt idx="1">
                  <c:v>Master Bathroom Floor</c:v>
                </c:pt>
                <c:pt idx="2">
                  <c:v>Bathroom Sink</c:v>
                </c:pt>
                <c:pt idx="3">
                  <c:v>Center of Den</c:v>
                </c:pt>
                <c:pt idx="4">
                  <c:v>Corner Bedroom Floor</c:v>
                </c:pt>
                <c:pt idx="5">
                  <c:v>Middle Bedroom Floor</c:v>
                </c:pt>
                <c:pt idx="6">
                  <c:v>Kitchen Floor</c:v>
                </c:pt>
                <c:pt idx="7">
                  <c:v>Living Room / Dinning Area Floor</c:v>
                </c:pt>
                <c:pt idx="8">
                  <c:v>Crawl space under corner bedroom</c:v>
                </c:pt>
                <c:pt idx="9">
                  <c:v>Crawlspace under kitchen</c:v>
                </c:pt>
                <c:pt idx="10">
                  <c:v>Crawlspace under Den</c:v>
                </c:pt>
                <c:pt idx="11">
                  <c:v>Attic over Master Bath</c:v>
                </c:pt>
                <c:pt idx="12">
                  <c:v>Center of attic</c:v>
                </c:pt>
                <c:pt idx="13">
                  <c:v>Attic over Den</c:v>
                </c:pt>
                <c:pt idx="14">
                  <c:v>A/C Duct</c:v>
                </c:pt>
                <c:pt idx="15">
                  <c:v>Center of Den (a)</c:v>
                </c:pt>
                <c:pt idx="16">
                  <c:v>Center of Den (b)</c:v>
                </c:pt>
                <c:pt idx="17">
                  <c:v>Living Room / Dinning Area Floor (a)</c:v>
                </c:pt>
                <c:pt idx="18">
                  <c:v>Living Room / Dinning Area Floor (b)</c:v>
                </c:pt>
              </c:strCache>
            </c:strRef>
          </c:cat>
          <c:val>
            <c:numRef>
              <c:f>'BI info'!$B$2:$B$20</c:f>
              <c:numCache>
                <c:formatCode>0.00</c:formatCode>
                <c:ptCount val="19"/>
                <c:pt idx="0">
                  <c:v>7.4497354563196865</c:v>
                </c:pt>
                <c:pt idx="1">
                  <c:v>7.4497354561517808</c:v>
                </c:pt>
                <c:pt idx="2">
                  <c:v>7.4497354560540083</c:v>
                </c:pt>
                <c:pt idx="3">
                  <c:v>7.4497354547000896</c:v>
                </c:pt>
                <c:pt idx="4">
                  <c:v>7.4497354542342222</c:v>
                </c:pt>
                <c:pt idx="5">
                  <c:v>7.4497354562228937</c:v>
                </c:pt>
                <c:pt idx="6">
                  <c:v>7.44973545615525</c:v>
                </c:pt>
                <c:pt idx="7">
                  <c:v>7.4497354560545377</c:v>
                </c:pt>
                <c:pt idx="8">
                  <c:v>7.4497354559501714</c:v>
                </c:pt>
                <c:pt idx="9">
                  <c:v>7.4497354559863638</c:v>
                </c:pt>
                <c:pt idx="10">
                  <c:v>7.4497354561523084</c:v>
                </c:pt>
                <c:pt idx="11">
                  <c:v>7.4497354563187601</c:v>
                </c:pt>
                <c:pt idx="12">
                  <c:v>7.4497354559154987</c:v>
                </c:pt>
                <c:pt idx="13">
                  <c:v>7.4497354560529985</c:v>
                </c:pt>
                <c:pt idx="14">
                  <c:v>7.4497354560540083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C0-450D-9CFF-D67DA2C1B58E}"/>
            </c:ext>
          </c:extLst>
        </c:ser>
        <c:ser>
          <c:idx val="1"/>
          <c:order val="1"/>
          <c:tx>
            <c:v>steel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'BI info'!$A$2:$A$20</c:f>
              <c:strCache>
                <c:ptCount val="19"/>
                <c:pt idx="0">
                  <c:v>Master Bedroom Floor</c:v>
                </c:pt>
                <c:pt idx="1">
                  <c:v>Master Bathroom Floor</c:v>
                </c:pt>
                <c:pt idx="2">
                  <c:v>Bathroom Sink</c:v>
                </c:pt>
                <c:pt idx="3">
                  <c:v>Center of Den</c:v>
                </c:pt>
                <c:pt idx="4">
                  <c:v>Corner Bedroom Floor</c:v>
                </c:pt>
                <c:pt idx="5">
                  <c:v>Middle Bedroom Floor</c:v>
                </c:pt>
                <c:pt idx="6">
                  <c:v>Kitchen Floor</c:v>
                </c:pt>
                <c:pt idx="7">
                  <c:v>Living Room / Dinning Area Floor</c:v>
                </c:pt>
                <c:pt idx="8">
                  <c:v>Crawl space under corner bedroom</c:v>
                </c:pt>
                <c:pt idx="9">
                  <c:v>Crawlspace under kitchen</c:v>
                </c:pt>
                <c:pt idx="10">
                  <c:v>Crawlspace under Den</c:v>
                </c:pt>
                <c:pt idx="11">
                  <c:v>Attic over Master Bath</c:v>
                </c:pt>
                <c:pt idx="12">
                  <c:v>Center of attic</c:v>
                </c:pt>
                <c:pt idx="13">
                  <c:v>Attic over Den</c:v>
                </c:pt>
                <c:pt idx="14">
                  <c:v>A/C Duct</c:v>
                </c:pt>
                <c:pt idx="15">
                  <c:v>Center of Den (a)</c:v>
                </c:pt>
                <c:pt idx="16">
                  <c:v>Center of Den (b)</c:v>
                </c:pt>
                <c:pt idx="17">
                  <c:v>Living Room / Dinning Area Floor (a)</c:v>
                </c:pt>
                <c:pt idx="18">
                  <c:v>Living Room / Dinning Area Floor (b)</c:v>
                </c:pt>
              </c:strCache>
            </c:strRef>
          </c:cat>
          <c:val>
            <c:numRef>
              <c:f>'BI info'!$C$2:$C$20</c:f>
              <c:numCache>
                <c:formatCode>0.00</c:formatCode>
                <c:ptCount val="19"/>
                <c:pt idx="0">
                  <c:v>7.0362295030594213</c:v>
                </c:pt>
                <c:pt idx="1">
                  <c:v>7.0362295270459967</c:v>
                </c:pt>
                <c:pt idx="2">
                  <c:v>7.036229551274972</c:v>
                </c:pt>
                <c:pt idx="3">
                  <c:v>7.0362295510441193</c:v>
                </c:pt>
                <c:pt idx="4">
                  <c:v>7.0362295304228111</c:v>
                </c:pt>
                <c:pt idx="5">
                  <c:v>7.0362295508877892</c:v>
                </c:pt>
                <c:pt idx="6">
                  <c:v>7.0362295386222788</c:v>
                </c:pt>
                <c:pt idx="7">
                  <c:v>7.0362295506516803</c:v>
                </c:pt>
                <c:pt idx="8">
                  <c:v>7.0362295507271151</c:v>
                </c:pt>
                <c:pt idx="9">
                  <c:v>7.0362295501672705</c:v>
                </c:pt>
                <c:pt idx="10">
                  <c:v>7.036229550645074</c:v>
                </c:pt>
                <c:pt idx="11">
                  <c:v>7.0362295500054826</c:v>
                </c:pt>
                <c:pt idx="12">
                  <c:v>7.0362295502516403</c:v>
                </c:pt>
                <c:pt idx="13">
                  <c:v>7.0362295328716913</c:v>
                </c:pt>
                <c:pt idx="14">
                  <c:v>7.0362295357949813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EC0-450D-9CFF-D67DA2C1B5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1081688"/>
        <c:axId val="8363048"/>
      </c:barChart>
      <c:catAx>
        <c:axId val="281081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363048"/>
        <c:crosses val="autoZero"/>
        <c:auto val="1"/>
        <c:lblAlgn val="ctr"/>
        <c:lblOffset val="100"/>
        <c:noMultiLvlLbl val="0"/>
      </c:catAx>
      <c:valAx>
        <c:axId val="83630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/>
                  <a:t>LR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10816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BI</a:t>
            </a:r>
            <a:r>
              <a:rPr lang="en-US" baseline="0"/>
              <a:t> Growth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'BI info'!$A$34:$A$49</c:f>
              <c:strCache>
                <c:ptCount val="16"/>
                <c:pt idx="0">
                  <c:v>Master Bedroom Floor</c:v>
                </c:pt>
                <c:pt idx="1">
                  <c:v>Master Bathroom Floor</c:v>
                </c:pt>
                <c:pt idx="2">
                  <c:v>Bathroom Sink</c:v>
                </c:pt>
                <c:pt idx="3">
                  <c:v>Center of Den</c:v>
                </c:pt>
                <c:pt idx="4">
                  <c:v>Corner Bedroom Floor</c:v>
                </c:pt>
                <c:pt idx="5">
                  <c:v>Middle Bedroom Floor</c:v>
                </c:pt>
                <c:pt idx="6">
                  <c:v>Kitchen Floor</c:v>
                </c:pt>
                <c:pt idx="7">
                  <c:v>Living Room / Dinning Area Floor</c:v>
                </c:pt>
                <c:pt idx="8">
                  <c:v>Crawl space under corner bedroom</c:v>
                </c:pt>
                <c:pt idx="9">
                  <c:v>Crawlspace under kitchen</c:v>
                </c:pt>
                <c:pt idx="10">
                  <c:v>Crawlspace under Den</c:v>
                </c:pt>
                <c:pt idx="11">
                  <c:v>Attic over Master Bath</c:v>
                </c:pt>
                <c:pt idx="12">
                  <c:v>Center of attic</c:v>
                </c:pt>
                <c:pt idx="13">
                  <c:v>Attic over Den</c:v>
                </c:pt>
                <c:pt idx="14">
                  <c:v>A/C Duct</c:v>
                </c:pt>
                <c:pt idx="15">
                  <c:v>Garage (positive)</c:v>
                </c:pt>
              </c:strCache>
            </c:strRef>
          </c:cat>
          <c:val>
            <c:numRef>
              <c:f>'BI info'!$C$34:$C$49</c:f>
              <c:numCache>
                <c:formatCode>General</c:formatCode>
                <c:ptCount val="16"/>
                <c:pt idx="0">
                  <c:v>0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A9-4068-9900-4EBEB301BA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63440"/>
        <c:axId val="421972064"/>
      </c:barChart>
      <c:catAx>
        <c:axId val="8363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1972064"/>
        <c:crosses val="autoZero"/>
        <c:auto val="1"/>
        <c:lblAlgn val="ctr"/>
        <c:lblOffset val="100"/>
        <c:noMultiLvlLbl val="0"/>
      </c:catAx>
      <c:valAx>
        <c:axId val="4219720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BIs that grew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3634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13854</xdr:colOff>
      <xdr:row>31</xdr:row>
      <xdr:rowOff>-1</xdr:rowOff>
    </xdr:from>
    <xdr:to>
      <xdr:col>31</xdr:col>
      <xdr:colOff>318654</xdr:colOff>
      <xdr:row>52</xdr:row>
      <xdr:rowOff>96982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20</xdr:col>
      <xdr:colOff>609599</xdr:colOff>
      <xdr:row>2</xdr:row>
      <xdr:rowOff>277091</xdr:rowOff>
    </xdr:from>
    <xdr:to>
      <xdr:col>31</xdr:col>
      <xdr:colOff>385947</xdr:colOff>
      <xdr:row>23</xdr:row>
      <xdr:rowOff>55914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195943</xdr:colOff>
      <xdr:row>8</xdr:row>
      <xdr:rowOff>76200</xdr:rowOff>
    </xdr:from>
    <xdr:to>
      <xdr:col>15</xdr:col>
      <xdr:colOff>152400</xdr:colOff>
      <xdr:row>30</xdr:row>
      <xdr:rowOff>70757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469075</xdr:colOff>
      <xdr:row>32</xdr:row>
      <xdr:rowOff>133596</xdr:rowOff>
    </xdr:from>
    <xdr:to>
      <xdr:col>12</xdr:col>
      <xdr:colOff>164275</xdr:colOff>
      <xdr:row>47</xdr:row>
      <xdr:rowOff>119741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U142"/>
  <sheetViews>
    <sheetView tabSelected="1" topLeftCell="F2" zoomScale="85" zoomScaleNormal="85" workbookViewId="0">
      <selection activeCell="J5" sqref="J5"/>
    </sheetView>
  </sheetViews>
  <sheetFormatPr defaultColWidth="8.85546875" defaultRowHeight="15" x14ac:dyDescent="0.25"/>
  <cols>
    <col min="1" max="1" width="15.5703125" style="1" hidden="1" customWidth="1"/>
    <col min="2" max="2" width="20.28515625" style="1" hidden="1" customWidth="1"/>
    <col min="3" max="3" width="17.28515625" style="1" hidden="1" customWidth="1"/>
    <col min="4" max="4" width="21" style="1" hidden="1" customWidth="1"/>
    <col min="5" max="5" width="18" style="1" hidden="1" customWidth="1"/>
    <col min="6" max="6" width="27.5703125" style="1" customWidth="1"/>
    <col min="7" max="7" width="12.7109375" style="1" customWidth="1"/>
    <col min="8" max="8" width="23.7109375" style="3" customWidth="1"/>
    <col min="9" max="9" width="10.85546875" style="3" bestFit="1" customWidth="1"/>
    <col min="10" max="11" width="10.85546875" style="3" customWidth="1"/>
    <col min="12" max="13" width="10.85546875" style="4" customWidth="1"/>
    <col min="14" max="14" width="11" style="4" bestFit="1" customWidth="1"/>
    <col min="15" max="16" width="11" style="4" customWidth="1"/>
    <col min="17" max="17" width="15.85546875" style="3" customWidth="1"/>
    <col min="18" max="18" width="15.28515625" style="3" customWidth="1"/>
    <col min="19" max="19" width="10.85546875" style="3" customWidth="1"/>
    <col min="20" max="20" width="10.28515625" style="3" customWidth="1"/>
    <col min="21" max="21" width="11.5703125" style="3" customWidth="1"/>
    <col min="22" max="16384" width="8.85546875" style="1"/>
  </cols>
  <sheetData>
    <row r="1" spans="1:21" x14ac:dyDescent="0.25">
      <c r="G1" s="5" t="s">
        <v>617</v>
      </c>
      <c r="H1" s="26" t="s">
        <v>616</v>
      </c>
      <c r="I1" s="40" t="s">
        <v>648</v>
      </c>
    </row>
    <row r="2" spans="1:21" ht="15.75" thickBot="1" x14ac:dyDescent="0.3">
      <c r="I2" s="40"/>
    </row>
    <row r="3" spans="1:21" ht="45.6" customHeight="1" x14ac:dyDescent="0.25">
      <c r="A3" s="23" t="s">
        <v>584</v>
      </c>
      <c r="B3" s="24" t="s">
        <v>585</v>
      </c>
      <c r="C3" s="95" t="s">
        <v>586</v>
      </c>
      <c r="D3" s="95"/>
      <c r="E3" s="96"/>
      <c r="F3" s="25" t="s">
        <v>583</v>
      </c>
      <c r="G3" s="13" t="s">
        <v>584</v>
      </c>
      <c r="H3" s="14" t="s">
        <v>585</v>
      </c>
      <c r="I3" s="97" t="s">
        <v>586</v>
      </c>
      <c r="J3" s="97"/>
      <c r="K3" s="97"/>
      <c r="L3" s="98" t="s">
        <v>587</v>
      </c>
      <c r="M3" s="98"/>
      <c r="N3" s="98"/>
      <c r="O3" s="98"/>
      <c r="P3" s="98"/>
      <c r="Q3" s="97" t="s">
        <v>588</v>
      </c>
      <c r="R3" s="99"/>
      <c r="S3" s="100"/>
      <c r="T3" s="49" t="s">
        <v>652</v>
      </c>
    </row>
    <row r="4" spans="1:21" ht="17.45" customHeight="1" thickBot="1" x14ac:dyDescent="0.3">
      <c r="C4" s="3">
        <v>1</v>
      </c>
      <c r="D4" s="3">
        <v>2</v>
      </c>
      <c r="E4" s="3">
        <v>3</v>
      </c>
      <c r="F4" s="15"/>
      <c r="G4" s="15"/>
      <c r="H4" s="16"/>
      <c r="I4" s="17" t="s">
        <v>589</v>
      </c>
      <c r="J4" s="17" t="s">
        <v>590</v>
      </c>
      <c r="K4" s="17" t="s">
        <v>591</v>
      </c>
      <c r="L4" s="18" t="s">
        <v>589</v>
      </c>
      <c r="M4" s="19" t="s">
        <v>590</v>
      </c>
      <c r="N4" s="19" t="s">
        <v>591</v>
      </c>
      <c r="O4" s="20" t="s">
        <v>592</v>
      </c>
      <c r="P4" s="20" t="s">
        <v>593</v>
      </c>
      <c r="Q4" s="21" t="s">
        <v>594</v>
      </c>
      <c r="R4" s="21" t="s">
        <v>595</v>
      </c>
      <c r="S4" s="22" t="s">
        <v>596</v>
      </c>
      <c r="T4" s="15"/>
      <c r="U4" s="1"/>
    </row>
    <row r="5" spans="1:21" x14ac:dyDescent="0.25">
      <c r="A5" s="1" t="s">
        <v>618</v>
      </c>
      <c r="B5" s="1" t="str">
        <f>CONCATENATE($H$1,(LEFT(A5,2)),"X",RIGHT(A5,1),"-",$C$4)</f>
        <v>150-1-C-XA-1</v>
      </c>
      <c r="C5" s="1" t="str">
        <f>CONCATENATE($H$1,$A$5,"-",$C$4)</f>
        <v>150-1-C-A-1</v>
      </c>
      <c r="D5" s="1" t="str">
        <f>CONCATENATE($H$1,$A$5,"-",$D$4)</f>
        <v>150-1-C-A-2</v>
      </c>
      <c r="E5" s="1" t="str">
        <f>CONCATENATE($H$1,$A$5,"-",$E$4)</f>
        <v>150-1-C-A-3</v>
      </c>
      <c r="F5" s="89" t="s">
        <v>597</v>
      </c>
      <c r="G5" s="8" t="s">
        <v>598</v>
      </c>
      <c r="H5" s="37">
        <f ca="1">OFFSET(INDIRECT("'raw data'!B"&amp;MATCH(B5,'raw data'!$B:$B,0)),3,32,1)</f>
        <v>0.72463768115942029</v>
      </c>
      <c r="I5" s="35">
        <f ca="1">OFFSET(INDIRECT("'raw data'!B"&amp;MATCH(C5,'raw data'!$B:$B,0)),3,32,1)</f>
        <v>0.71428571428571419</v>
      </c>
      <c r="J5" s="30">
        <f ca="1">OFFSET(INDIRECT("'raw data'!B"&amp;MATCH(D5,'raw data'!$B:$B,0)),3,32,1)</f>
        <v>0.72463768115942029</v>
      </c>
      <c r="K5" s="30">
        <f ca="1">OFFSET(INDIRECT("'raw data'!B"&amp;MATCH(E5,'raw data'!$B:$B,0)),3,32,1)</f>
        <v>0.75757575757575757</v>
      </c>
      <c r="L5" s="9">
        <f ca="1">LOG(AVERAGE($I$62:$K$62)-LOG(I5))</f>
        <v>7.4497354564831397</v>
      </c>
      <c r="M5" s="9">
        <f t="shared" ref="M5:N5" ca="1" si="0">LOG(AVERAGE($I$62:$K$62)-LOG(J5))</f>
        <v>7.4497354563867892</v>
      </c>
      <c r="N5" s="9">
        <f t="shared" ca="1" si="0"/>
        <v>7.4497354560891278</v>
      </c>
      <c r="O5" s="9">
        <f ca="1">AVERAGE(L5:N5)</f>
        <v>7.4497354563196865</v>
      </c>
      <c r="P5" s="9">
        <f ca="1">STDEV(L5:N5)</f>
        <v>2.0539845801574139E-10</v>
      </c>
      <c r="Q5" s="93">
        <v>7571</v>
      </c>
      <c r="R5" s="93">
        <v>170</v>
      </c>
      <c r="S5" s="85">
        <f>Q5-R5</f>
        <v>7401</v>
      </c>
      <c r="T5" s="85" t="s">
        <v>695</v>
      </c>
      <c r="U5" s="1"/>
    </row>
    <row r="6" spans="1:21" x14ac:dyDescent="0.25">
      <c r="A6" s="1" t="s">
        <v>633</v>
      </c>
      <c r="B6" s="1" t="str">
        <f>CONCATENATE($H$1,(LEFT(A6,2)),"X",RIGHT(A6,1),"-",$C$4)</f>
        <v>150-1-Z-XA-1</v>
      </c>
      <c r="C6" s="1" t="str">
        <f t="shared" ref="C6:C66" si="1">CONCATENATE($H$1,A6,"-",$C$4)</f>
        <v>150-1-Z-A-1</v>
      </c>
      <c r="D6" s="1" t="str">
        <f t="shared" ref="D6:D63" si="2">CONCATENATE($H$1,A6,"-",$D$4)</f>
        <v>150-1-Z-A-2</v>
      </c>
      <c r="E6" s="1" t="str">
        <f t="shared" ref="E6:E63" si="3">CONCATENATE($H$1,A6,"-",$E$4)</f>
        <v>150-1-Z-A-3</v>
      </c>
      <c r="F6" s="89" t="s">
        <v>599</v>
      </c>
      <c r="G6" s="8" t="s">
        <v>600</v>
      </c>
      <c r="H6" s="38">
        <f ca="1">OFFSET(INDIRECT("'raw data'!B"&amp;MATCH(B6,'raw data'!$B:$B,0)),3,32,1)</f>
        <v>0.68493150684931503</v>
      </c>
      <c r="I6" s="35">
        <f ca="1">OFFSET(INDIRECT("'raw data'!B"&amp;MATCH(C6,'raw data'!$B:$B,0)),3,32,1)</f>
        <v>34.722222222222221</v>
      </c>
      <c r="J6" s="30">
        <f ca="1">OFFSET(INDIRECT("'raw data'!B"&amp;MATCH(D6,'raw data'!$B:$B,0)),3,32,1)</f>
        <v>0.6578947368421052</v>
      </c>
      <c r="K6" s="30">
        <f ca="1">OFFSET(INDIRECT("'raw data'!B"&amp;MATCH(E6,'raw data'!$B:$B,0)),3,32,1)</f>
        <v>52.702702702702702</v>
      </c>
      <c r="L6" s="9">
        <f ca="1">LOG(AVERAGE($I$63:$K$63)-LOG(I6))</f>
        <v>7.0362294825336367</v>
      </c>
      <c r="M6" s="9">
        <f t="shared" ref="M6:N6" ca="1" si="4">LOG(AVERAGE($I$63:$K$63)-LOG(J6))</f>
        <v>7.0362295513515809</v>
      </c>
      <c r="N6" s="9">
        <f t="shared" ca="1" si="4"/>
        <v>7.036229475293049</v>
      </c>
      <c r="O6" s="9">
        <f ca="1">AVERAGE(L6:N6)</f>
        <v>7.0362295030594213</v>
      </c>
      <c r="P6" s="9">
        <f ca="1">STDEV(L6:N6)</f>
        <v>4.1978637098194248E-8</v>
      </c>
      <c r="Q6" s="93"/>
      <c r="R6" s="93"/>
      <c r="S6" s="85"/>
      <c r="T6" s="85"/>
      <c r="U6" s="1"/>
    </row>
    <row r="7" spans="1:21" ht="15.75" thickBot="1" x14ac:dyDescent="0.3">
      <c r="A7" s="1" t="s">
        <v>601</v>
      </c>
      <c r="C7" s="1" t="str">
        <f t="shared" si="1"/>
        <v>150-1-BIs-1</v>
      </c>
      <c r="D7" s="1" t="str">
        <f t="shared" si="2"/>
        <v>150-1-BIs-2</v>
      </c>
      <c r="E7" s="1" t="str">
        <f t="shared" si="3"/>
        <v>150-1-BIs-3</v>
      </c>
      <c r="F7" s="90" t="s">
        <v>597</v>
      </c>
      <c r="G7" s="10" t="s">
        <v>601</v>
      </c>
      <c r="H7" s="39"/>
      <c r="I7" s="73" t="s">
        <v>694</v>
      </c>
      <c r="J7" s="73" t="s">
        <v>694</v>
      </c>
      <c r="K7" s="73" t="s">
        <v>694</v>
      </c>
      <c r="L7" s="11"/>
      <c r="M7" s="11"/>
      <c r="N7" s="11"/>
      <c r="O7" s="11"/>
      <c r="P7" s="11"/>
      <c r="Q7" s="94"/>
      <c r="R7" s="94"/>
      <c r="S7" s="86"/>
      <c r="T7" s="86"/>
      <c r="U7" s="1"/>
    </row>
    <row r="8" spans="1:21" x14ac:dyDescent="0.25">
      <c r="A8" s="1" t="s">
        <v>619</v>
      </c>
      <c r="B8" s="1" t="str">
        <f>CONCATENATE($H$1,(LEFT(A8,2)),"X",RIGHT(A8,1),"-",$C$4)</f>
        <v>150-1-C-XB-1</v>
      </c>
      <c r="C8" s="1" t="str">
        <f t="shared" si="1"/>
        <v>150-1-C-B-1</v>
      </c>
      <c r="D8" s="1" t="str">
        <f t="shared" si="2"/>
        <v>150-1-C-B-2</v>
      </c>
      <c r="E8" s="1" t="str">
        <f t="shared" si="3"/>
        <v>150-1-C-B-3</v>
      </c>
      <c r="F8" s="91" t="s">
        <v>599</v>
      </c>
      <c r="G8" s="6" t="s">
        <v>598</v>
      </c>
      <c r="H8" s="38">
        <f ca="1">OFFSET(INDIRECT("'raw data'!B"&amp;MATCH(B8,'raw data'!$B:$B,0)),3,32,1)</f>
        <v>0.74626865671641784</v>
      </c>
      <c r="I8" s="36">
        <f ca="1">OFFSET(INDIRECT("'raw data'!B"&amp;MATCH(C8,'raw data'!$B:$B,0)),3,32,1)</f>
        <v>0.75757575757575757</v>
      </c>
      <c r="J8" s="31">
        <f ca="1">OFFSET(INDIRECT("'raw data'!B"&amp;MATCH(D8,'raw data'!$B:$B,0)),3,32,1)</f>
        <v>0.71428571428571419</v>
      </c>
      <c r="K8" s="31">
        <f ca="1">OFFSET(INDIRECT("'raw data'!B"&amp;MATCH(E8,'raw data'!$B:$B,0)),3,32,1)</f>
        <v>0.78125</v>
      </c>
      <c r="L8" s="9">
        <f ca="1">LOG(AVERAGE($I$62:$K$62)-LOG(I8))</f>
        <v>7.4497354560891278</v>
      </c>
      <c r="M8" s="9">
        <f t="shared" ref="M8" ca="1" si="5">LOG(AVERAGE($I$62:$K$62)-LOG(J8))</f>
        <v>7.4497354564831397</v>
      </c>
      <c r="N8" s="9">
        <f t="shared" ref="N8" ca="1" si="6">LOG(AVERAGE($I$62:$K$62)-LOG(K8))</f>
        <v>7.4497354558830722</v>
      </c>
      <c r="O8" s="7">
        <f ca="1">AVERAGE(L8:N8)</f>
        <v>7.4497354561517808</v>
      </c>
      <c r="P8" s="7">
        <f ca="1">STDEV(L8:N8)</f>
        <v>3.0490036285170889E-10</v>
      </c>
      <c r="Q8" s="92"/>
      <c r="R8" s="101"/>
      <c r="S8" s="85">
        <f t="shared" ref="S8" si="7">Q8-R8</f>
        <v>0</v>
      </c>
      <c r="T8" s="87">
        <v>0.1</v>
      </c>
      <c r="U8" s="1"/>
    </row>
    <row r="9" spans="1:21" x14ac:dyDescent="0.25">
      <c r="A9" s="1" t="s">
        <v>634</v>
      </c>
      <c r="B9" s="1" t="str">
        <f>CONCATENATE($H$1,(LEFT(A9,2)),"X",RIGHT(A9,1),"-",$C$4)</f>
        <v>150-1-Z-XB-1</v>
      </c>
      <c r="C9" s="1" t="str">
        <f t="shared" si="1"/>
        <v>150-1-Z-B-1</v>
      </c>
      <c r="D9" s="1" t="str">
        <f t="shared" si="2"/>
        <v>150-1-Z-B-2</v>
      </c>
      <c r="E9" s="1" t="str">
        <f t="shared" si="3"/>
        <v>150-1-Z-B-3</v>
      </c>
      <c r="F9" s="89" t="s">
        <v>599</v>
      </c>
      <c r="G9" s="8" t="s">
        <v>600</v>
      </c>
      <c r="H9" s="38">
        <f ca="1">OFFSET(INDIRECT("'raw data'!B"&amp;MATCH(B9,'raw data'!$B:$B,0)),3,32,1)</f>
        <v>0.72463768115942029</v>
      </c>
      <c r="I9" s="35">
        <f ca="1">OFFSET(INDIRECT("'raw data'!B"&amp;MATCH(C9,'raw data'!$B:$B,0)),3,32,1)</f>
        <v>0.67567567567567555</v>
      </c>
      <c r="J9" s="30">
        <f ca="1">OFFSET(INDIRECT("'raw data'!B"&amp;MATCH(D9,'raw data'!$B:$B,0)),3,32,1)</f>
        <v>5.6338028169014089</v>
      </c>
      <c r="K9" s="30">
        <f ca="1">OFFSET(INDIRECT("'raw data'!B"&amp;MATCH(E9,'raw data'!$B:$B,0)),3,32,1)</f>
        <v>5</v>
      </c>
      <c r="L9" s="9">
        <f ca="1">LOG(AVERAGE($I$63:$K$63)-LOG(I9))</f>
        <v>7.0362295508888453</v>
      </c>
      <c r="M9" s="9">
        <f t="shared" ref="M9" ca="1" si="8">LOG(AVERAGE($I$63:$K$63)-LOG(J9))</f>
        <v>7.0362295140891442</v>
      </c>
      <c r="N9" s="9">
        <f t="shared" ref="N9" ca="1" si="9">LOG(AVERAGE($I$63:$K$63)-LOG(K9))</f>
        <v>7.0362295161599997</v>
      </c>
      <c r="O9" s="9">
        <f ca="1">AVERAGE(L9:N9)</f>
        <v>7.0362295270459967</v>
      </c>
      <c r="P9" s="9">
        <f ca="1">STDEV(L9:N9)</f>
        <v>2.0674457493806057E-8</v>
      </c>
      <c r="Q9" s="93"/>
      <c r="R9" s="93"/>
      <c r="S9" s="85"/>
      <c r="T9" s="85"/>
      <c r="U9" s="1"/>
    </row>
    <row r="10" spans="1:21" ht="15.75" thickBot="1" x14ac:dyDescent="0.3">
      <c r="A10" s="1" t="s">
        <v>601</v>
      </c>
      <c r="C10" s="1" t="str">
        <f t="shared" si="1"/>
        <v>150-1-BIs-1</v>
      </c>
      <c r="D10" s="1" t="str">
        <f t="shared" si="2"/>
        <v>150-1-BIs-2</v>
      </c>
      <c r="E10" s="1" t="str">
        <f t="shared" si="3"/>
        <v>150-1-BIs-3</v>
      </c>
      <c r="F10" s="90" t="s">
        <v>597</v>
      </c>
      <c r="G10" s="10" t="s">
        <v>601</v>
      </c>
      <c r="H10" s="39"/>
      <c r="I10" s="73" t="s">
        <v>693</v>
      </c>
      <c r="J10" s="74" t="s">
        <v>693</v>
      </c>
      <c r="K10" s="74" t="s">
        <v>694</v>
      </c>
      <c r="L10" s="11"/>
      <c r="M10" s="11"/>
      <c r="N10" s="11"/>
      <c r="O10" s="11"/>
      <c r="P10" s="11"/>
      <c r="Q10" s="94"/>
      <c r="R10" s="94"/>
      <c r="S10" s="86"/>
      <c r="T10" s="86"/>
      <c r="U10" s="1"/>
    </row>
    <row r="11" spans="1:21" x14ac:dyDescent="0.25">
      <c r="A11" s="1" t="s">
        <v>620</v>
      </c>
      <c r="B11" s="1" t="str">
        <f>CONCATENATE($H$1,(LEFT(A11,2)),"X",RIGHT(A11,1),"-",$C$4)</f>
        <v>150-1-C-XC-1</v>
      </c>
      <c r="C11" s="1" t="str">
        <f t="shared" si="1"/>
        <v>150-1-C-C-1</v>
      </c>
      <c r="D11" s="1" t="str">
        <f t="shared" si="2"/>
        <v>150-1-C-C-2</v>
      </c>
      <c r="E11" s="1" t="str">
        <f t="shared" si="3"/>
        <v>150-1-C-C-3</v>
      </c>
      <c r="F11" s="91" t="s">
        <v>602</v>
      </c>
      <c r="G11" s="6" t="s">
        <v>598</v>
      </c>
      <c r="H11" s="38">
        <f ca="1">OFFSET(INDIRECT("'raw data'!B"&amp;MATCH(B11,'raw data'!$B:$B,0)),3,32,1)</f>
        <v>0.74626865671641784</v>
      </c>
      <c r="I11" s="36">
        <f ca="1">OFFSET(INDIRECT("'raw data'!B"&amp;MATCH(C11,'raw data'!$B:$B,0)),3,32,1)</f>
        <v>0.75757575757575757</v>
      </c>
      <c r="J11" s="31">
        <f ca="1">OFFSET(INDIRECT("'raw data'!B"&amp;MATCH(D11,'raw data'!$B:$B,0)),3,32,1)</f>
        <v>0.78125</v>
      </c>
      <c r="K11" s="31">
        <f ca="1">OFFSET(INDIRECT("'raw data'!B"&amp;MATCH(E11,'raw data'!$B:$B,0)),3,32,1)</f>
        <v>0.74626865671641784</v>
      </c>
      <c r="L11" s="9">
        <f ca="1">LOG(AVERAGE($I$62:$K$62)-LOG(I11))</f>
        <v>7.4497354560891278</v>
      </c>
      <c r="M11" s="9">
        <f t="shared" ref="M11" ca="1" si="10">LOG(AVERAGE($I$62:$K$62)-LOG(J11))</f>
        <v>7.4497354558830722</v>
      </c>
      <c r="N11" s="9">
        <f t="shared" ref="N11" ca="1" si="11">LOG(AVERAGE($I$62:$K$62)-LOG(K11))</f>
        <v>7.4497354561898259</v>
      </c>
      <c r="O11" s="7">
        <f ca="1">AVERAGE(L11:N11)</f>
        <v>7.4497354560540083</v>
      </c>
      <c r="P11" s="7">
        <f ca="1">STDEV(L11:N11)</f>
        <v>1.5636329546099193E-10</v>
      </c>
      <c r="Q11" s="92"/>
      <c r="R11" s="92"/>
      <c r="S11" s="85">
        <f t="shared" ref="S11" si="12">Q11-R11</f>
        <v>0</v>
      </c>
      <c r="T11" s="87">
        <v>0.05</v>
      </c>
      <c r="U11" s="1"/>
    </row>
    <row r="12" spans="1:21" x14ac:dyDescent="0.25">
      <c r="A12" s="1" t="s">
        <v>635</v>
      </c>
      <c r="B12" s="1" t="str">
        <f>CONCATENATE($H$1,(LEFT(A12,2)),"X",RIGHT(A12,1),"-",$C$4)</f>
        <v>150-1-Z-XC-1</v>
      </c>
      <c r="C12" s="1" t="str">
        <f t="shared" si="1"/>
        <v>150-1-Z-C-1</v>
      </c>
      <c r="D12" s="1" t="str">
        <f t="shared" si="2"/>
        <v>150-1-Z-C-2</v>
      </c>
      <c r="E12" s="1" t="str">
        <f t="shared" si="3"/>
        <v>150-1-Z-C-3</v>
      </c>
      <c r="F12" s="89" t="s">
        <v>599</v>
      </c>
      <c r="G12" s="8" t="s">
        <v>600</v>
      </c>
      <c r="H12" s="38">
        <f ca="1">OFFSET(INDIRECT("'raw data'!B"&amp;MATCH(B12,'raw data'!$B:$B,0)),3,32,1)</f>
        <v>0.69444444444444442</v>
      </c>
      <c r="I12" s="35">
        <f ca="1">OFFSET(INDIRECT("'raw data'!B"&amp;MATCH(C12,'raw data'!$B:$B,0)),3,32,1)</f>
        <v>0.66666666666666663</v>
      </c>
      <c r="J12" s="30">
        <f ca="1">OFFSET(INDIRECT("'raw data'!B"&amp;MATCH(D12,'raw data'!$B:$B,0)),3,32,1)</f>
        <v>0.6578947368421052</v>
      </c>
      <c r="K12" s="30">
        <f ca="1">OFFSET(INDIRECT("'raw data'!B"&amp;MATCH(E12,'raw data'!$B:$B,0)),3,32,1)</f>
        <v>0.6578947368421052</v>
      </c>
      <c r="L12" s="9">
        <f ca="1">LOG(AVERAGE($I$63:$K$63)-LOG(I12))</f>
        <v>7.0362295511217559</v>
      </c>
      <c r="M12" s="9">
        <f t="shared" ref="M12" ca="1" si="13">LOG(AVERAGE($I$63:$K$63)-LOG(J12))</f>
        <v>7.0362295513515809</v>
      </c>
      <c r="N12" s="9">
        <f t="shared" ref="N12" ca="1" si="14">LOG(AVERAGE($I$63:$K$63)-LOG(K12))</f>
        <v>7.0362295513515809</v>
      </c>
      <c r="O12" s="9">
        <f ca="1">AVERAGE(L12:N12)</f>
        <v>7.036229551274972</v>
      </c>
      <c r="P12" s="9">
        <f ca="1">STDEV(L12:N12)</f>
        <v>1.3268955326294467E-10</v>
      </c>
      <c r="Q12" s="93"/>
      <c r="R12" s="93"/>
      <c r="S12" s="85"/>
      <c r="T12" s="85"/>
      <c r="U12" s="1"/>
    </row>
    <row r="13" spans="1:21" ht="15.75" thickBot="1" x14ac:dyDescent="0.3">
      <c r="A13" s="1" t="s">
        <v>601</v>
      </c>
      <c r="C13" s="1" t="str">
        <f t="shared" si="1"/>
        <v>150-1-BIs-1</v>
      </c>
      <c r="D13" s="1" t="str">
        <f t="shared" si="2"/>
        <v>150-1-BIs-2</v>
      </c>
      <c r="E13" s="1" t="str">
        <f t="shared" si="3"/>
        <v>150-1-BIs-3</v>
      </c>
      <c r="F13" s="90" t="s">
        <v>597</v>
      </c>
      <c r="G13" s="10" t="s">
        <v>601</v>
      </c>
      <c r="H13" s="39"/>
      <c r="I13" s="73" t="s">
        <v>694</v>
      </c>
      <c r="J13" s="74" t="s">
        <v>693</v>
      </c>
      <c r="K13" s="74" t="s">
        <v>694</v>
      </c>
      <c r="L13" s="11"/>
      <c r="M13" s="11"/>
      <c r="N13" s="11"/>
      <c r="O13" s="11"/>
      <c r="P13" s="11"/>
      <c r="Q13" s="94"/>
      <c r="R13" s="94"/>
      <c r="S13" s="86"/>
      <c r="T13" s="86"/>
      <c r="U13" s="1"/>
    </row>
    <row r="14" spans="1:21" x14ac:dyDescent="0.25">
      <c r="A14" s="1" t="s">
        <v>621</v>
      </c>
      <c r="B14" s="1" t="str">
        <f t="shared" ref="B14:B15" si="15">CONCATENATE($H$1,(LEFT(A14,2)),"X",RIGHT(A14,1),"-",$C$4)</f>
        <v>150-1-C-XD-1</v>
      </c>
      <c r="C14" s="1" t="str">
        <f t="shared" si="1"/>
        <v>150-1-C-D-1</v>
      </c>
      <c r="D14" s="1" t="str">
        <f t="shared" si="2"/>
        <v>150-1-C-D-2</v>
      </c>
      <c r="E14" s="1" t="str">
        <f t="shared" si="3"/>
        <v>150-1-C-D-3</v>
      </c>
      <c r="F14" s="91" t="s">
        <v>603</v>
      </c>
      <c r="G14" s="6" t="s">
        <v>598</v>
      </c>
      <c r="H14" s="38">
        <f ca="1">OFFSET(INDIRECT("'raw data'!B"&amp;MATCH(B14,'raw data'!$B:$B,0)),3,32,1)</f>
        <v>0.74626865671641784</v>
      </c>
      <c r="I14" s="36">
        <f ca="1">OFFSET(INDIRECT("'raw data'!B"&amp;MATCH(C14,'raw data'!$B:$B,0)),3,32,1)</f>
        <v>0.74626865671641784</v>
      </c>
      <c r="J14" s="31">
        <f ca="1">OFFSET(INDIRECT("'raw data'!B"&amp;MATCH(D14,'raw data'!$B:$B,0)),3,32,1)</f>
        <v>1.0638297872340425</v>
      </c>
      <c r="K14" s="31">
        <f ca="1">OFFSET(INDIRECT("'raw data'!B"&amp;MATCH(E14,'raw data'!$B:$B,0)),3,32,1)</f>
        <v>1.0204081632653059</v>
      </c>
      <c r="L14" s="9">
        <f ca="1">LOG(AVERAGE($I$62:$K$62)-LOG(I14))</f>
        <v>7.4497354561898259</v>
      </c>
      <c r="M14" s="9">
        <f t="shared" ref="M14" ca="1" si="16">LOG(AVERAGE($I$62:$K$62)-LOG(J14))</f>
        <v>7.4497354538156957</v>
      </c>
      <c r="N14" s="9">
        <f t="shared" ref="N14" ca="1" si="17">LOG(AVERAGE($I$62:$K$62)-LOG(K14))</f>
        <v>7.4497354540947471</v>
      </c>
      <c r="O14" s="7">
        <f ca="1">AVERAGE(L14:N14)</f>
        <v>7.4497354547000896</v>
      </c>
      <c r="P14" s="7">
        <f ca="1">STDEV(L14:N14)</f>
        <v>1.2976722186388161E-9</v>
      </c>
      <c r="Q14" s="92">
        <v>7571</v>
      </c>
      <c r="R14" s="92">
        <v>212</v>
      </c>
      <c r="S14" s="85">
        <f t="shared" ref="S14" si="18">Q14-R14</f>
        <v>7359</v>
      </c>
      <c r="T14" s="87">
        <v>0.1</v>
      </c>
      <c r="U14" s="1"/>
    </row>
    <row r="15" spans="1:21" x14ac:dyDescent="0.25">
      <c r="A15" s="1" t="s">
        <v>636</v>
      </c>
      <c r="B15" s="1" t="str">
        <f t="shared" si="15"/>
        <v>150-1-Z-XD-1</v>
      </c>
      <c r="C15" s="1" t="str">
        <f t="shared" si="1"/>
        <v>150-1-Z-D-1</v>
      </c>
      <c r="D15" s="1" t="str">
        <f t="shared" si="2"/>
        <v>150-1-Z-D-2</v>
      </c>
      <c r="E15" s="1" t="str">
        <f t="shared" si="3"/>
        <v>150-1-Z-D-3</v>
      </c>
      <c r="F15" s="89" t="s">
        <v>599</v>
      </c>
      <c r="G15" s="8" t="s">
        <v>600</v>
      </c>
      <c r="H15" s="38">
        <f ca="1">OFFSET(INDIRECT("'raw data'!B"&amp;MATCH(B15,'raw data'!$B:$B,0)),3,32,1)</f>
        <v>0.68493150684931503</v>
      </c>
      <c r="I15" s="35">
        <f ca="1">OFFSET(INDIRECT("'raw data'!B"&amp;MATCH(C15,'raw data'!$B:$B,0)),3,32,1)</f>
        <v>0.66666666666666663</v>
      </c>
      <c r="J15" s="30">
        <f ca="1">OFFSET(INDIRECT("'raw data'!B"&amp;MATCH(D15,'raw data'!$B:$B,0)),3,32,1)</f>
        <v>0.66666666666666663</v>
      </c>
      <c r="K15" s="30">
        <f ca="1">OFFSET(INDIRECT("'raw data'!B"&amp;MATCH(E15,'raw data'!$B:$B,0)),3,32,1)</f>
        <v>0.67567567567567555</v>
      </c>
      <c r="L15" s="9">
        <f ca="1">LOG(AVERAGE($I$63:$K$63)-LOG(I15))</f>
        <v>7.0362295511217559</v>
      </c>
      <c r="M15" s="9">
        <f t="shared" ref="M15" ca="1" si="19">LOG(AVERAGE($I$63:$K$63)-LOG(J15))</f>
        <v>7.0362295511217559</v>
      </c>
      <c r="N15" s="9">
        <f t="shared" ref="N15" ca="1" si="20">LOG(AVERAGE($I$63:$K$63)-LOG(K15))</f>
        <v>7.0362295508888453</v>
      </c>
      <c r="O15" s="9">
        <f ca="1">AVERAGE(L15:N15)</f>
        <v>7.0362295510441193</v>
      </c>
      <c r="P15" s="9">
        <f ca="1">STDEV(L15:N15)</f>
        <v>1.3447098589411754E-10</v>
      </c>
      <c r="Q15" s="93"/>
      <c r="R15" s="93"/>
      <c r="S15" s="85"/>
      <c r="T15" s="85"/>
      <c r="U15" s="1"/>
    </row>
    <row r="16" spans="1:21" ht="15.75" thickBot="1" x14ac:dyDescent="0.3">
      <c r="A16" s="1" t="s">
        <v>601</v>
      </c>
      <c r="C16" s="1" t="str">
        <f t="shared" si="1"/>
        <v>150-1-BIs-1</v>
      </c>
      <c r="D16" s="1" t="str">
        <f t="shared" si="2"/>
        <v>150-1-BIs-2</v>
      </c>
      <c r="E16" s="1" t="str">
        <f t="shared" si="3"/>
        <v>150-1-BIs-3</v>
      </c>
      <c r="F16" s="90" t="s">
        <v>597</v>
      </c>
      <c r="G16" s="10" t="s">
        <v>601</v>
      </c>
      <c r="H16" s="39"/>
      <c r="I16" s="73" t="s">
        <v>694</v>
      </c>
      <c r="J16" s="73" t="s">
        <v>694</v>
      </c>
      <c r="K16" s="74" t="s">
        <v>693</v>
      </c>
      <c r="L16" s="11"/>
      <c r="M16" s="11"/>
      <c r="N16" s="11"/>
      <c r="O16" s="11"/>
      <c r="P16" s="11"/>
      <c r="Q16" s="94"/>
      <c r="R16" s="94"/>
      <c r="S16" s="86"/>
      <c r="T16" s="86"/>
      <c r="U16" s="1"/>
    </row>
    <row r="17" spans="1:21" x14ac:dyDescent="0.25">
      <c r="A17" s="1" t="s">
        <v>622</v>
      </c>
      <c r="B17" s="1" t="str">
        <f t="shared" ref="B17:B18" si="21">CONCATENATE($H$1,(LEFT(A17,2)),"X",RIGHT(A17,1),"-",$C$4)</f>
        <v>150-1-C-XE-1</v>
      </c>
      <c r="C17" s="1" t="str">
        <f t="shared" si="1"/>
        <v>150-1-C-E-1</v>
      </c>
      <c r="D17" s="1" t="str">
        <f t="shared" si="2"/>
        <v>150-1-C-E-2</v>
      </c>
      <c r="E17" s="1" t="str">
        <f t="shared" si="3"/>
        <v>150-1-C-E-3</v>
      </c>
      <c r="F17" s="91" t="s">
        <v>604</v>
      </c>
      <c r="G17" s="6" t="s">
        <v>598</v>
      </c>
      <c r="H17" s="38">
        <f ca="1">OFFSET(INDIRECT("'raw data'!B"&amp;MATCH(B17,'raw data'!$B:$B,0)),3,32,1)</f>
        <v>0.78125</v>
      </c>
      <c r="I17" s="36">
        <f ca="1">OFFSET(INDIRECT("'raw data'!B"&amp;MATCH(C17,'raw data'!$B:$B,0)),3,32,1)</f>
        <v>0.90909090909090917</v>
      </c>
      <c r="J17" s="31">
        <f ca="1">OFFSET(INDIRECT("'raw data'!B"&amp;MATCH(D17,'raw data'!$B:$B,0)),3,32,1)</f>
        <v>0.75757575757575757</v>
      </c>
      <c r="K17" s="31">
        <f ca="1">OFFSET(INDIRECT("'raw data'!B"&amp;MATCH(E17,'raw data'!$B:$B,0)),3,32,1)</f>
        <v>1.4492753623188406</v>
      </c>
      <c r="L17" s="9">
        <f ca="1">LOG(AVERAGE($I$62:$K$62)-LOG(I17))</f>
        <v>7.4497354548682528</v>
      </c>
      <c r="M17" s="9">
        <f t="shared" ref="M17" ca="1" si="22">LOG(AVERAGE($I$62:$K$62)-LOG(J17))</f>
        <v>7.4497354560891278</v>
      </c>
      <c r="N17" s="9">
        <f t="shared" ref="N17" ca="1" si="23">LOG(AVERAGE($I$62:$K$62)-LOG(K17))</f>
        <v>7.4497354517452861</v>
      </c>
      <c r="O17" s="7">
        <f ca="1">AVERAGE(L17:N17)</f>
        <v>7.4497354542342222</v>
      </c>
      <c r="P17" s="7">
        <f ca="1">STDEV(L17:N17)</f>
        <v>2.2402536357035946E-9</v>
      </c>
      <c r="Q17" s="92">
        <v>7571</v>
      </c>
      <c r="R17" s="92">
        <v>97</v>
      </c>
      <c r="S17" s="85">
        <f t="shared" ref="S17" si="24">Q17-R17</f>
        <v>7474</v>
      </c>
      <c r="T17" s="87" t="s">
        <v>695</v>
      </c>
      <c r="U17" s="1"/>
    </row>
    <row r="18" spans="1:21" x14ac:dyDescent="0.25">
      <c r="A18" s="1" t="s">
        <v>637</v>
      </c>
      <c r="B18" s="1" t="str">
        <f t="shared" si="21"/>
        <v>150-1-Z-XE-1</v>
      </c>
      <c r="C18" s="1" t="str">
        <f t="shared" si="1"/>
        <v>150-1-Z-E-1</v>
      </c>
      <c r="D18" s="1" t="str">
        <f t="shared" si="2"/>
        <v>150-1-Z-E-2</v>
      </c>
      <c r="E18" s="1" t="str">
        <f t="shared" si="3"/>
        <v>150-1-Z-E-3</v>
      </c>
      <c r="F18" s="89" t="s">
        <v>599</v>
      </c>
      <c r="G18" s="8" t="s">
        <v>600</v>
      </c>
      <c r="H18" s="38">
        <f ca="1">OFFSET(INDIRECT("'raw data'!B"&amp;MATCH(B18,'raw data'!$B:$B,0)),3,32,1)</f>
        <v>0.70422535211267612</v>
      </c>
      <c r="I18" s="35">
        <f ca="1">OFFSET(INDIRECT("'raw data'!B"&amp;MATCH(C18,'raw data'!$B:$B,0)),3,32,1)</f>
        <v>0.69444444444444442</v>
      </c>
      <c r="J18" s="30">
        <f ca="1">OFFSET(INDIRECT("'raw data'!B"&amp;MATCH(D18,'raw data'!$B:$B,0)),3,32,1)</f>
        <v>0.64935064935064934</v>
      </c>
      <c r="K18" s="30">
        <f ca="1">OFFSET(INDIRECT("'raw data'!B"&amp;MATCH(E18,'raw data'!$B:$B,0)),3,32,1)</f>
        <v>23.541666666666671</v>
      </c>
      <c r="L18" s="9">
        <f ca="1">LOG(AVERAGE($I$63:$K$63)-LOG(I18))</f>
        <v>7.0362295504134291</v>
      </c>
      <c r="M18" s="9">
        <f t="shared" ref="M18" ca="1" si="25">LOG(AVERAGE($I$63:$K$63)-LOG(J18))</f>
        <v>7.0362295515784021</v>
      </c>
      <c r="N18" s="9">
        <f t="shared" ref="N18" ca="1" si="26">LOG(AVERAGE($I$63:$K$63)-LOG(K18))</f>
        <v>7.0362294892766011</v>
      </c>
      <c r="O18" s="9">
        <f ca="1">AVERAGE(L18:N18)</f>
        <v>7.0362295304228111</v>
      </c>
      <c r="P18" s="9">
        <f ca="1">STDEV(L18:N18)</f>
        <v>3.563842336513094E-8</v>
      </c>
      <c r="Q18" s="93"/>
      <c r="R18" s="93"/>
      <c r="S18" s="85"/>
      <c r="T18" s="85"/>
      <c r="U18" s="1"/>
    </row>
    <row r="19" spans="1:21" ht="15.75" thickBot="1" x14ac:dyDescent="0.3">
      <c r="A19" s="1" t="s">
        <v>601</v>
      </c>
      <c r="C19" s="1" t="str">
        <f t="shared" si="1"/>
        <v>150-1-BIs-1</v>
      </c>
      <c r="D19" s="1" t="str">
        <f t="shared" si="2"/>
        <v>150-1-BIs-2</v>
      </c>
      <c r="E19" s="1" t="str">
        <f t="shared" si="3"/>
        <v>150-1-BIs-3</v>
      </c>
      <c r="F19" s="90" t="s">
        <v>597</v>
      </c>
      <c r="G19" s="10" t="s">
        <v>601</v>
      </c>
      <c r="H19" s="39"/>
      <c r="I19" s="73" t="s">
        <v>694</v>
      </c>
      <c r="J19" s="73" t="s">
        <v>694</v>
      </c>
      <c r="K19" s="73" t="s">
        <v>694</v>
      </c>
      <c r="L19" s="11"/>
      <c r="M19" s="11"/>
      <c r="N19" s="11"/>
      <c r="O19" s="11"/>
      <c r="P19" s="11"/>
      <c r="Q19" s="94"/>
      <c r="R19" s="94"/>
      <c r="S19" s="86"/>
      <c r="T19" s="86"/>
      <c r="U19" s="1"/>
    </row>
    <row r="20" spans="1:21" x14ac:dyDescent="0.25">
      <c r="A20" s="1" t="s">
        <v>623</v>
      </c>
      <c r="B20" s="1" t="str">
        <f t="shared" ref="B20:B21" si="27">CONCATENATE($H$1,(LEFT(A20,2)),"X",RIGHT(A20,1),"-",$C$4)</f>
        <v>150-1-C-XF-1</v>
      </c>
      <c r="C20" s="1" t="str">
        <f t="shared" si="1"/>
        <v>150-1-C-F-1</v>
      </c>
      <c r="D20" s="1" t="str">
        <f t="shared" si="2"/>
        <v>150-1-C-F-2</v>
      </c>
      <c r="E20" s="1" t="str">
        <f t="shared" si="3"/>
        <v>150-1-C-F-3</v>
      </c>
      <c r="F20" s="91" t="s">
        <v>605</v>
      </c>
      <c r="G20" s="6" t="s">
        <v>598</v>
      </c>
      <c r="H20" s="38">
        <f ca="1">OFFSET(INDIRECT("'raw data'!B"&amp;MATCH(B20,'raw data'!$B:$B,0)),3,32,1)</f>
        <v>0.76923076923076927</v>
      </c>
      <c r="I20" s="36">
        <f ca="1">OFFSET(INDIRECT("'raw data'!B"&amp;MATCH(C20,'raw data'!$B:$B,0)),3,32,1)</f>
        <v>0.74626865671641784</v>
      </c>
      <c r="J20" s="31">
        <f ca="1">OFFSET(INDIRECT("'raw data'!B"&amp;MATCH(D20,'raw data'!$B:$B,0)),3,32,1)</f>
        <v>0.74626865671641784</v>
      </c>
      <c r="K20" s="31">
        <f ca="1">OFFSET(INDIRECT("'raw data'!B"&amp;MATCH(E20,'raw data'!$B:$B,0)),3,32,1)</f>
        <v>0.73529411764705888</v>
      </c>
      <c r="L20" s="9">
        <f ca="1">LOG(AVERAGE($I$62:$K$62)-LOG(I20))</f>
        <v>7.4497354561898259</v>
      </c>
      <c r="M20" s="9">
        <f t="shared" ref="M20" ca="1" si="28">LOG(AVERAGE($I$62:$K$62)-LOG(J20))</f>
        <v>7.4497354561898259</v>
      </c>
      <c r="N20" s="9">
        <f t="shared" ref="N20" ca="1" si="29">LOG(AVERAGE($I$62:$K$62)-LOG(K20))</f>
        <v>7.4497354562890319</v>
      </c>
      <c r="O20" s="7">
        <f ca="1">AVERAGE(L20:N20)</f>
        <v>7.4497354562228937</v>
      </c>
      <c r="P20" s="7">
        <f ca="1">STDEV(L20:N20)</f>
        <v>5.7276597401875905E-11</v>
      </c>
      <c r="Q20" s="92">
        <v>7571</v>
      </c>
      <c r="R20" s="92">
        <v>78</v>
      </c>
      <c r="S20" s="85">
        <f t="shared" ref="S20" si="30">Q20-R20</f>
        <v>7493</v>
      </c>
      <c r="T20" s="87">
        <v>0.1</v>
      </c>
      <c r="U20" s="1"/>
    </row>
    <row r="21" spans="1:21" x14ac:dyDescent="0.25">
      <c r="A21" s="1" t="s">
        <v>638</v>
      </c>
      <c r="B21" s="1" t="str">
        <f t="shared" si="27"/>
        <v>150-1-Z-XF-1</v>
      </c>
      <c r="C21" s="1" t="str">
        <f t="shared" si="1"/>
        <v>150-1-Z-F-1</v>
      </c>
      <c r="D21" s="1" t="str">
        <f t="shared" si="2"/>
        <v>150-1-Z-F-2</v>
      </c>
      <c r="E21" s="1" t="str">
        <f t="shared" si="3"/>
        <v>150-1-Z-F-3</v>
      </c>
      <c r="F21" s="89" t="s">
        <v>599</v>
      </c>
      <c r="G21" s="8" t="s">
        <v>600</v>
      </c>
      <c r="H21" s="38">
        <f ca="1">OFFSET(INDIRECT("'raw data'!B"&amp;MATCH(B21,'raw data'!$B:$B,0)),3,32,1)</f>
        <v>0.70422535211267612</v>
      </c>
      <c r="I21" s="35">
        <f ca="1">OFFSET(INDIRECT("'raw data'!B"&amp;MATCH(C21,'raw data'!$B:$B,0)),3,32,1)</f>
        <v>0.67567567567567555</v>
      </c>
      <c r="J21" s="30">
        <f ca="1">OFFSET(INDIRECT("'raw data'!B"&amp;MATCH(D21,'raw data'!$B:$B,0)),3,32,1)</f>
        <v>0.68493150684931503</v>
      </c>
      <c r="K21" s="30">
        <f ca="1">OFFSET(INDIRECT("'raw data'!B"&amp;MATCH(E21,'raw data'!$B:$B,0)),3,32,1)</f>
        <v>0.66666666666666663</v>
      </c>
      <c r="L21" s="9">
        <f ca="1">LOG(AVERAGE($I$63:$K$63)-LOG(I21))</f>
        <v>7.0362295508888453</v>
      </c>
      <c r="M21" s="9">
        <f t="shared" ref="M21" ca="1" si="31">LOG(AVERAGE($I$63:$K$63)-LOG(J21))</f>
        <v>7.0362295506527657</v>
      </c>
      <c r="N21" s="9">
        <f t="shared" ref="N21" ca="1" si="32">LOG(AVERAGE($I$63:$K$63)-LOG(K21))</f>
        <v>7.0362295511217559</v>
      </c>
      <c r="O21" s="9">
        <f ca="1">AVERAGE(L21:N21)</f>
        <v>7.0362295508877892</v>
      </c>
      <c r="P21" s="9">
        <f ca="1">STDEV(L21:N21)</f>
        <v>2.344968744589438E-10</v>
      </c>
      <c r="Q21" s="93"/>
      <c r="R21" s="93"/>
      <c r="S21" s="85"/>
      <c r="T21" s="85"/>
      <c r="U21" s="1"/>
    </row>
    <row r="22" spans="1:21" ht="15.75" thickBot="1" x14ac:dyDescent="0.3">
      <c r="A22" s="1" t="s">
        <v>601</v>
      </c>
      <c r="C22" s="1" t="str">
        <f t="shared" si="1"/>
        <v>150-1-BIs-1</v>
      </c>
      <c r="D22" s="1" t="str">
        <f t="shared" si="2"/>
        <v>150-1-BIs-2</v>
      </c>
      <c r="E22" s="1" t="str">
        <f t="shared" si="3"/>
        <v>150-1-BIs-3</v>
      </c>
      <c r="F22" s="90" t="s">
        <v>597</v>
      </c>
      <c r="G22" s="10" t="s">
        <v>601</v>
      </c>
      <c r="H22" s="39"/>
      <c r="I22" s="73" t="s">
        <v>694</v>
      </c>
      <c r="J22" s="73" t="s">
        <v>694</v>
      </c>
      <c r="K22" s="73" t="s">
        <v>694</v>
      </c>
      <c r="L22" s="11"/>
      <c r="M22" s="11"/>
      <c r="N22" s="11"/>
      <c r="O22" s="11"/>
      <c r="P22" s="11"/>
      <c r="Q22" s="94"/>
      <c r="R22" s="94"/>
      <c r="S22" s="86"/>
      <c r="T22" s="86"/>
      <c r="U22" s="1"/>
    </row>
    <row r="23" spans="1:21" x14ac:dyDescent="0.25">
      <c r="A23" s="1" t="s">
        <v>624</v>
      </c>
      <c r="B23" s="1" t="str">
        <f t="shared" ref="B23:B24" si="33">CONCATENATE($H$1,(LEFT(A23,2)),"X",RIGHT(A23,1),"-",$C$4)</f>
        <v>150-1-C-XG-1</v>
      </c>
      <c r="C23" s="1" t="str">
        <f t="shared" si="1"/>
        <v>150-1-C-G-1</v>
      </c>
      <c r="D23" s="1" t="str">
        <f t="shared" si="2"/>
        <v>150-1-C-G-2</v>
      </c>
      <c r="E23" s="1" t="str">
        <f t="shared" si="3"/>
        <v>150-1-C-G-3</v>
      </c>
      <c r="F23" s="91" t="s">
        <v>606</v>
      </c>
      <c r="G23" s="6" t="s">
        <v>598</v>
      </c>
      <c r="H23" s="38">
        <f ca="1">OFFSET(INDIRECT("'raw data'!B"&amp;MATCH(B23,'raw data'!$B:$B,0)),3,32,1)</f>
        <v>0.74626865671641784</v>
      </c>
      <c r="I23" s="36">
        <f ca="1">OFFSET(INDIRECT("'raw data'!B"&amp;MATCH(C23,'raw data'!$B:$B,0)),3,32,1)</f>
        <v>0.76923076923076927</v>
      </c>
      <c r="J23" s="31">
        <f ca="1">OFFSET(INDIRECT("'raw data'!B"&amp;MATCH(D23,'raw data'!$B:$B,0)),3,32,1)</f>
        <v>0.74626865671641784</v>
      </c>
      <c r="K23" s="31">
        <f ca="1">OFFSET(INDIRECT("'raw data'!B"&amp;MATCH(E23,'raw data'!$B:$B,0)),3,32,1)</f>
        <v>0.73529411764705888</v>
      </c>
      <c r="L23" s="9">
        <f ca="1">LOG(AVERAGE($I$62:$K$62)-LOG(I23))</f>
        <v>7.4497354559868931</v>
      </c>
      <c r="M23" s="9">
        <f t="shared" ref="M23" ca="1" si="34">LOG(AVERAGE($I$62:$K$62)-LOG(J23))</f>
        <v>7.4497354561898259</v>
      </c>
      <c r="N23" s="9">
        <f t="shared" ref="N23" ca="1" si="35">LOG(AVERAGE($I$62:$K$62)-LOG(K23))</f>
        <v>7.4497354562890319</v>
      </c>
      <c r="O23" s="7">
        <f ca="1">AVERAGE(L23:N23)</f>
        <v>7.44973545615525</v>
      </c>
      <c r="P23" s="7">
        <f ca="1">STDEV(L23:N23)</f>
        <v>1.5400831637352408E-10</v>
      </c>
      <c r="Q23" s="92">
        <v>7571</v>
      </c>
      <c r="R23" s="92">
        <v>534</v>
      </c>
      <c r="S23" s="85">
        <f t="shared" ref="S23" si="36">Q23-R23</f>
        <v>7037</v>
      </c>
      <c r="T23" s="87" t="s">
        <v>695</v>
      </c>
      <c r="U23" s="1"/>
    </row>
    <row r="24" spans="1:21" x14ac:dyDescent="0.25">
      <c r="A24" s="1" t="s">
        <v>639</v>
      </c>
      <c r="B24" s="1" t="str">
        <f t="shared" si="33"/>
        <v>150-1-Z-XG-1</v>
      </c>
      <c r="C24" s="1" t="str">
        <f t="shared" si="1"/>
        <v>150-1-Z-G-1</v>
      </c>
      <c r="D24" s="1" t="str">
        <f t="shared" si="2"/>
        <v>150-1-Z-G-2</v>
      </c>
      <c r="E24" s="1" t="str">
        <f t="shared" si="3"/>
        <v>150-1-Z-G-3</v>
      </c>
      <c r="F24" s="89" t="s">
        <v>599</v>
      </c>
      <c r="G24" s="8" t="s">
        <v>600</v>
      </c>
      <c r="H24" s="38">
        <f ca="1">OFFSET(INDIRECT("'raw data'!B"&amp;MATCH(B24,'raw data'!$B:$B,0)),3,32,1)</f>
        <v>0.70422535211267612</v>
      </c>
      <c r="I24" s="35">
        <f ca="1">OFFSET(INDIRECT("'raw data'!B"&amp;MATCH(C24,'raw data'!$B:$B,0)),3,32,1)</f>
        <v>0.67567567567567555</v>
      </c>
      <c r="J24" s="30">
        <f ca="1">OFFSET(INDIRECT("'raw data'!B"&amp;MATCH(D24,'raw data'!$B:$B,0)),3,32,1)</f>
        <v>5.6338028169014089</v>
      </c>
      <c r="K24" s="30">
        <f ca="1">OFFSET(INDIRECT("'raw data'!B"&amp;MATCH(E24,'raw data'!$B:$B,0)),3,32,1)</f>
        <v>0.67567567567567555</v>
      </c>
      <c r="L24" s="9">
        <f ca="1">LOG(AVERAGE($I$63:$K$63)-LOG(I24))</f>
        <v>7.0362295508888453</v>
      </c>
      <c r="M24" s="9">
        <f t="shared" ref="M24" ca="1" si="37">LOG(AVERAGE($I$63:$K$63)-LOG(J24))</f>
        <v>7.0362295140891442</v>
      </c>
      <c r="N24" s="9">
        <f t="shared" ref="N24" ca="1" si="38">LOG(AVERAGE($I$63:$K$63)-LOG(K24))</f>
        <v>7.0362295508888453</v>
      </c>
      <c r="O24" s="9">
        <f ca="1">AVERAGE(L24:N24)</f>
        <v>7.0362295386222788</v>
      </c>
      <c r="P24" s="9">
        <f ca="1">STDEV(L24:N24)</f>
        <v>2.1246317315503801E-8</v>
      </c>
      <c r="Q24" s="93"/>
      <c r="R24" s="93"/>
      <c r="S24" s="85"/>
      <c r="T24" s="85"/>
      <c r="U24" s="1"/>
    </row>
    <row r="25" spans="1:21" ht="15.75" thickBot="1" x14ac:dyDescent="0.3">
      <c r="A25" s="1" t="s">
        <v>601</v>
      </c>
      <c r="C25" s="1" t="str">
        <f t="shared" si="1"/>
        <v>150-1-BIs-1</v>
      </c>
      <c r="D25" s="1" t="str">
        <f t="shared" si="2"/>
        <v>150-1-BIs-2</v>
      </c>
      <c r="E25" s="1" t="str">
        <f t="shared" si="3"/>
        <v>150-1-BIs-3</v>
      </c>
      <c r="F25" s="90" t="s">
        <v>597</v>
      </c>
      <c r="G25" s="10" t="s">
        <v>601</v>
      </c>
      <c r="H25" s="39"/>
      <c r="I25" s="73" t="s">
        <v>694</v>
      </c>
      <c r="J25" s="73" t="s">
        <v>694</v>
      </c>
      <c r="K25" s="74" t="s">
        <v>693</v>
      </c>
      <c r="L25" s="11"/>
      <c r="M25" s="11"/>
      <c r="N25" s="11"/>
      <c r="O25" s="11"/>
      <c r="P25" s="11"/>
      <c r="Q25" s="94"/>
      <c r="R25" s="94"/>
      <c r="S25" s="86"/>
      <c r="T25" s="86"/>
      <c r="U25" s="1"/>
    </row>
    <row r="26" spans="1:21" x14ac:dyDescent="0.25">
      <c r="A26" s="1" t="s">
        <v>625</v>
      </c>
      <c r="B26" s="1" t="str">
        <f t="shared" ref="B26:B27" si="39">CONCATENATE($H$1,(LEFT(A26,2)),"X",RIGHT(A26,1),"-",$C$4)</f>
        <v>150-1-C-XH-1</v>
      </c>
      <c r="C26" s="1" t="str">
        <f t="shared" si="1"/>
        <v>150-1-C-H-1</v>
      </c>
      <c r="D26" s="1" t="str">
        <f t="shared" si="2"/>
        <v>150-1-C-H-2</v>
      </c>
      <c r="E26" s="1" t="str">
        <f t="shared" si="3"/>
        <v>150-1-C-H-3</v>
      </c>
      <c r="F26" s="91" t="s">
        <v>607</v>
      </c>
      <c r="G26" s="6" t="s">
        <v>598</v>
      </c>
      <c r="H26" s="38">
        <f ca="1">OFFSET(INDIRECT("'raw data'!B"&amp;MATCH(B26,'raw data'!$B:$B,0)),3,32,1)</f>
        <v>0.72463768115942029</v>
      </c>
      <c r="I26" s="36">
        <f ca="1">OFFSET(INDIRECT("'raw data'!B"&amp;MATCH(C26,'raw data'!$B:$B,0)),3,32,1)</f>
        <v>0.76923076923076927</v>
      </c>
      <c r="J26" s="31">
        <f ca="1">OFFSET(INDIRECT("'raw data'!B"&amp;MATCH(D26,'raw data'!$B:$B,0)),3,32,1)</f>
        <v>0.76923076923076927</v>
      </c>
      <c r="K26" s="31">
        <f ca="1">OFFSET(INDIRECT("'raw data'!B"&amp;MATCH(E26,'raw data'!$B:$B,0)),3,32,1)</f>
        <v>0.74626865671641784</v>
      </c>
      <c r="L26" s="9">
        <f ca="1">LOG(AVERAGE($I$62:$K$62)-LOG(I26))</f>
        <v>7.4497354559868931</v>
      </c>
      <c r="M26" s="9">
        <f t="shared" ref="M26" ca="1" si="40">LOG(AVERAGE($I$62:$K$62)-LOG(J26))</f>
        <v>7.4497354559868931</v>
      </c>
      <c r="N26" s="9">
        <f t="shared" ref="N26" ca="1" si="41">LOG(AVERAGE($I$62:$K$62)-LOG(K26))</f>
        <v>7.4497354561898259</v>
      </c>
      <c r="O26" s="7">
        <f ca="1">AVERAGE(L26:N26)</f>
        <v>7.4497354560545377</v>
      </c>
      <c r="P26" s="7">
        <f ca="1">STDEV(L26:N26)</f>
        <v>1.1716329613663827E-10</v>
      </c>
      <c r="Q26" s="27">
        <v>7571</v>
      </c>
      <c r="R26" s="27">
        <v>323</v>
      </c>
      <c r="S26" s="77">
        <f>Q26-R26</f>
        <v>7248</v>
      </c>
      <c r="T26" s="45"/>
      <c r="U26" s="1"/>
    </row>
    <row r="27" spans="1:21" x14ac:dyDescent="0.25">
      <c r="A27" s="1" t="s">
        <v>640</v>
      </c>
      <c r="B27" s="1" t="str">
        <f t="shared" si="39"/>
        <v>150-1-Z-XH-1</v>
      </c>
      <c r="C27" s="1" t="str">
        <f t="shared" si="1"/>
        <v>150-1-Z-H-1</v>
      </c>
      <c r="D27" s="1" t="str">
        <f t="shared" si="2"/>
        <v>150-1-Z-H-2</v>
      </c>
      <c r="E27" s="1" t="str">
        <f t="shared" si="3"/>
        <v>150-1-Z-H-3</v>
      </c>
      <c r="F27" s="89" t="s">
        <v>599</v>
      </c>
      <c r="G27" s="8" t="s">
        <v>600</v>
      </c>
      <c r="H27" s="38">
        <f ca="1">OFFSET(INDIRECT("'raw data'!B"&amp;MATCH(B27,'raw data'!$B:$B,0)),3,32,1)</f>
        <v>0.69444444444444442</v>
      </c>
      <c r="I27" s="35">
        <f ca="1">OFFSET(INDIRECT("'raw data'!B"&amp;MATCH(C27,'raw data'!$B:$B,0)),3,32,1)</f>
        <v>0.69444444444444442</v>
      </c>
      <c r="J27" s="30">
        <f ca="1">OFFSET(INDIRECT("'raw data'!B"&amp;MATCH(D27,'raw data'!$B:$B,0)),3,32,1)</f>
        <v>0.67567567567567555</v>
      </c>
      <c r="K27" s="30">
        <f ca="1">OFFSET(INDIRECT("'raw data'!B"&amp;MATCH(E27,'raw data'!$B:$B,0)),3,32,1)</f>
        <v>0.68493150684931503</v>
      </c>
      <c r="L27" s="9">
        <f ca="1">LOG(AVERAGE($I$63:$K$63)-LOG(I27))</f>
        <v>7.0362295504134291</v>
      </c>
      <c r="M27" s="9">
        <f t="shared" ref="M27" ca="1" si="42">LOG(AVERAGE($I$63:$K$63)-LOG(J27))</f>
        <v>7.0362295508888453</v>
      </c>
      <c r="N27" s="9">
        <f t="shared" ref="N27" ca="1" si="43">LOG(AVERAGE($I$63:$K$63)-LOG(K27))</f>
        <v>7.0362295506527657</v>
      </c>
      <c r="O27" s="9">
        <f ca="1">AVERAGE(L27:N27)</f>
        <v>7.0362295506516803</v>
      </c>
      <c r="P27" s="9">
        <f ca="1">STDEV(L27:N27)</f>
        <v>2.3770993481403638E-10</v>
      </c>
      <c r="Q27" s="28"/>
      <c r="R27" s="28"/>
      <c r="S27" s="77"/>
      <c r="T27" s="46" t="s">
        <v>695</v>
      </c>
      <c r="U27" s="1"/>
    </row>
    <row r="28" spans="1:21" ht="15.75" thickBot="1" x14ac:dyDescent="0.3">
      <c r="A28" s="1" t="s">
        <v>601</v>
      </c>
      <c r="C28" s="1" t="str">
        <f t="shared" si="1"/>
        <v>150-1-BIs-1</v>
      </c>
      <c r="D28" s="1" t="str">
        <f t="shared" si="2"/>
        <v>150-1-BIs-2</v>
      </c>
      <c r="E28" s="1" t="str">
        <f t="shared" si="3"/>
        <v>150-1-BIs-3</v>
      </c>
      <c r="F28" s="90" t="s">
        <v>597</v>
      </c>
      <c r="G28" s="10" t="s">
        <v>601</v>
      </c>
      <c r="H28" s="39"/>
      <c r="I28" s="73" t="s">
        <v>694</v>
      </c>
      <c r="J28" s="73" t="s">
        <v>694</v>
      </c>
      <c r="K28" s="73" t="s">
        <v>694</v>
      </c>
      <c r="L28" s="11"/>
      <c r="M28" s="11"/>
      <c r="N28" s="11"/>
      <c r="O28" s="11"/>
      <c r="P28" s="11"/>
      <c r="Q28" s="29">
        <v>7571</v>
      </c>
      <c r="R28" s="29">
        <v>309</v>
      </c>
      <c r="S28" s="78">
        <f>Q28-R28</f>
        <v>7262</v>
      </c>
      <c r="T28" s="47"/>
      <c r="U28" s="1"/>
    </row>
    <row r="29" spans="1:21" x14ac:dyDescent="0.25">
      <c r="A29" s="1" t="s">
        <v>626</v>
      </c>
      <c r="B29" s="1" t="str">
        <f t="shared" ref="B29:B30" si="44">CONCATENATE($H$1,(LEFT(A29,2)),"X",RIGHT(A29,1),"-",$C$4)</f>
        <v>150-1-C-XI-1</v>
      </c>
      <c r="C29" s="1" t="str">
        <f t="shared" si="1"/>
        <v>150-1-C-I-1</v>
      </c>
      <c r="D29" s="1" t="str">
        <f t="shared" si="2"/>
        <v>150-1-C-I-2</v>
      </c>
      <c r="E29" s="1" t="str">
        <f t="shared" si="3"/>
        <v>150-1-C-I-3</v>
      </c>
      <c r="F29" s="91" t="s">
        <v>608</v>
      </c>
      <c r="G29" s="6" t="s">
        <v>598</v>
      </c>
      <c r="H29" s="38">
        <f ca="1">OFFSET(INDIRECT("'raw data'!B"&amp;MATCH(B29,'raw data'!$B:$B,0)),3,32,1)</f>
        <v>0.72463768115942029</v>
      </c>
      <c r="I29" s="36">
        <f ca="1">OFFSET(INDIRECT("'raw data'!B"&amp;MATCH(C29,'raw data'!$B:$B,0)),3,32,1)</f>
        <v>0.79365079365079361</v>
      </c>
      <c r="J29" s="31">
        <f ca="1">OFFSET(INDIRECT("'raw data'!B"&amp;MATCH(D29,'raw data'!$B:$B,0)),3,32,1)</f>
        <v>0.74626865671641784</v>
      </c>
      <c r="K29" s="31">
        <f ca="1">OFFSET(INDIRECT("'raw data'!B"&amp;MATCH(E29,'raw data'!$B:$B,0)),3,32,1)</f>
        <v>0.78125</v>
      </c>
      <c r="L29" s="9">
        <f ca="1">LOG(AVERAGE($I$62:$K$62)-LOG(I29))</f>
        <v>7.449735455777617</v>
      </c>
      <c r="M29" s="9">
        <f t="shared" ref="M29" ca="1" si="45">LOG(AVERAGE($I$62:$K$62)-LOG(J29))</f>
        <v>7.4497354561898259</v>
      </c>
      <c r="N29" s="9">
        <f t="shared" ref="N29" ca="1" si="46">LOG(AVERAGE($I$62:$K$62)-LOG(K29))</f>
        <v>7.4497354558830722</v>
      </c>
      <c r="O29" s="7">
        <f ca="1">AVERAGE(L29:N29)</f>
        <v>7.4497354559501714</v>
      </c>
      <c r="P29" s="7">
        <f ca="1">STDEV(L29:N29)</f>
        <v>2.1413969632394169E-10</v>
      </c>
      <c r="Q29" s="92">
        <v>7571</v>
      </c>
      <c r="R29" s="92">
        <v>891</v>
      </c>
      <c r="S29" s="85">
        <f t="shared" ref="S29" si="47">Q29-R29</f>
        <v>6680</v>
      </c>
      <c r="T29" s="87">
        <v>0.1</v>
      </c>
      <c r="U29" s="1"/>
    </row>
    <row r="30" spans="1:21" x14ac:dyDescent="0.25">
      <c r="A30" s="1" t="s">
        <v>641</v>
      </c>
      <c r="B30" s="1" t="str">
        <f t="shared" si="44"/>
        <v>150-1-Z-XI-1</v>
      </c>
      <c r="C30" s="1" t="str">
        <f t="shared" si="1"/>
        <v>150-1-Z-I-1</v>
      </c>
      <c r="D30" s="1" t="str">
        <f t="shared" si="2"/>
        <v>150-1-Z-I-2</v>
      </c>
      <c r="E30" s="1" t="str">
        <f t="shared" si="3"/>
        <v>150-1-Z-I-3</v>
      </c>
      <c r="F30" s="89" t="s">
        <v>599</v>
      </c>
      <c r="G30" s="8" t="s">
        <v>600</v>
      </c>
      <c r="H30" s="38">
        <f ca="1">OFFSET(INDIRECT("'raw data'!B"&amp;MATCH(B30,'raw data'!$B:$B,0)),3,32,1)</f>
        <v>0.71428571428571419</v>
      </c>
      <c r="I30" s="35">
        <f ca="1">OFFSET(INDIRECT("'raw data'!B"&amp;MATCH(C30,'raw data'!$B:$B,0)),3,32,1)</f>
        <v>0.67567567567567555</v>
      </c>
      <c r="J30" s="30">
        <f ca="1">OFFSET(INDIRECT("'raw data'!B"&amp;MATCH(D30,'raw data'!$B:$B,0)),3,32,1)</f>
        <v>0.66666666666666663</v>
      </c>
      <c r="K30" s="30">
        <f ca="1">OFFSET(INDIRECT("'raw data'!B"&amp;MATCH(E30,'raw data'!$B:$B,0)),3,32,1)</f>
        <v>0.70422535211267612</v>
      </c>
      <c r="L30" s="9">
        <f ca="1">LOG(AVERAGE($I$63:$K$63)-LOG(I30))</f>
        <v>7.0362295508888453</v>
      </c>
      <c r="M30" s="9">
        <f t="shared" ref="M30" ca="1" si="48">LOG(AVERAGE($I$63:$K$63)-LOG(J30))</f>
        <v>7.0362295511217559</v>
      </c>
      <c r="N30" s="9">
        <f t="shared" ref="N30" ca="1" si="49">LOG(AVERAGE($I$63:$K$63)-LOG(K30))</f>
        <v>7.0362295501707459</v>
      </c>
      <c r="O30" s="9">
        <f ca="1">AVERAGE(L30:N30)</f>
        <v>7.0362295507271151</v>
      </c>
      <c r="P30" s="9">
        <f ca="1">STDEV(L30:N30)</f>
        <v>4.9570386437080818E-10</v>
      </c>
      <c r="Q30" s="93"/>
      <c r="R30" s="93"/>
      <c r="S30" s="85"/>
      <c r="T30" s="85"/>
      <c r="U30" s="1"/>
    </row>
    <row r="31" spans="1:21" ht="15.75" thickBot="1" x14ac:dyDescent="0.3">
      <c r="A31" s="1" t="s">
        <v>601</v>
      </c>
      <c r="C31" s="1" t="str">
        <f t="shared" si="1"/>
        <v>150-1-BIs-1</v>
      </c>
      <c r="D31" s="1" t="str">
        <f t="shared" si="2"/>
        <v>150-1-BIs-2</v>
      </c>
      <c r="E31" s="1" t="str">
        <f t="shared" si="3"/>
        <v>150-1-BIs-3</v>
      </c>
      <c r="F31" s="90" t="s">
        <v>597</v>
      </c>
      <c r="G31" s="10" t="s">
        <v>601</v>
      </c>
      <c r="H31" s="39"/>
      <c r="I31" s="73" t="s">
        <v>693</v>
      </c>
      <c r="J31" s="74" t="s">
        <v>693</v>
      </c>
      <c r="K31" s="74" t="s">
        <v>693</v>
      </c>
      <c r="L31" s="11"/>
      <c r="M31" s="11"/>
      <c r="N31" s="11"/>
      <c r="O31" s="11"/>
      <c r="P31" s="11"/>
      <c r="Q31" s="94"/>
      <c r="R31" s="94"/>
      <c r="S31" s="86"/>
      <c r="T31" s="86"/>
      <c r="U31" s="1"/>
    </row>
    <row r="32" spans="1:21" x14ac:dyDescent="0.25">
      <c r="A32" s="1" t="s">
        <v>627</v>
      </c>
      <c r="B32" s="1" t="str">
        <f t="shared" ref="B32:B33" si="50">CONCATENATE($H$1,(LEFT(A32,2)),"X",RIGHT(A32,1),"-",$C$4)</f>
        <v>150-1-C-XJ-1</v>
      </c>
      <c r="C32" s="1" t="str">
        <f t="shared" si="1"/>
        <v>150-1-C-J-1</v>
      </c>
      <c r="D32" s="1" t="str">
        <f t="shared" si="2"/>
        <v>150-1-C-J-2</v>
      </c>
      <c r="E32" s="1" t="str">
        <f t="shared" si="3"/>
        <v>150-1-C-J-3</v>
      </c>
      <c r="F32" s="91" t="s">
        <v>609</v>
      </c>
      <c r="G32" s="6" t="s">
        <v>598</v>
      </c>
      <c r="H32" s="38">
        <f ca="1">OFFSET(INDIRECT("'raw data'!B"&amp;MATCH(B32,'raw data'!$B:$B,0)),3,32,1)</f>
        <v>0.78125</v>
      </c>
      <c r="I32" s="36">
        <f ca="1">OFFSET(INDIRECT("'raw data'!B"&amp;MATCH(C32,'raw data'!$B:$B,0)),3,32,1)</f>
        <v>0.78125</v>
      </c>
      <c r="J32" s="31">
        <f ca="1">OFFSET(INDIRECT("'raw data'!B"&amp;MATCH(D32,'raw data'!$B:$B,0)),3,32,1)</f>
        <v>0.76923076923076927</v>
      </c>
      <c r="K32" s="31">
        <f ca="1">OFFSET(INDIRECT("'raw data'!B"&amp;MATCH(E32,'raw data'!$B:$B,0)),3,32,1)</f>
        <v>0.75757575757575757</v>
      </c>
      <c r="L32" s="9">
        <f ca="1">LOG(AVERAGE($I$62:$K$62)-LOG(I32))</f>
        <v>7.4497354558830722</v>
      </c>
      <c r="M32" s="9">
        <f t="shared" ref="M32" ca="1" si="51">LOG(AVERAGE($I$62:$K$62)-LOG(J32))</f>
        <v>7.4497354559868931</v>
      </c>
      <c r="N32" s="9">
        <f t="shared" ref="N32" ca="1" si="52">LOG(AVERAGE($I$62:$K$62)-LOG(K32))</f>
        <v>7.4497354560891278</v>
      </c>
      <c r="O32" s="7">
        <f ca="1">AVERAGE(L32:N32)</f>
        <v>7.4497354559863638</v>
      </c>
      <c r="P32" s="7">
        <f ca="1">STDEV(L32:N32)</f>
        <v>1.0302882615245127E-10</v>
      </c>
      <c r="Q32" s="92">
        <v>7571</v>
      </c>
      <c r="R32" s="92">
        <v>596</v>
      </c>
      <c r="S32" s="85">
        <f t="shared" ref="S32" si="53">Q32-R32</f>
        <v>6975</v>
      </c>
      <c r="T32" s="87">
        <v>0.05</v>
      </c>
      <c r="U32" s="1"/>
    </row>
    <row r="33" spans="1:21" x14ac:dyDescent="0.25">
      <c r="A33" s="1" t="s">
        <v>642</v>
      </c>
      <c r="B33" s="1" t="str">
        <f t="shared" si="50"/>
        <v>150-1-Z-XJ-1</v>
      </c>
      <c r="C33" s="1" t="str">
        <f t="shared" si="1"/>
        <v>150-1-Z-J-1</v>
      </c>
      <c r="D33" s="1" t="str">
        <f t="shared" si="2"/>
        <v>150-1-Z-J-2</v>
      </c>
      <c r="E33" s="1" t="str">
        <f t="shared" si="3"/>
        <v>150-1-Z-J-3</v>
      </c>
      <c r="F33" s="89" t="s">
        <v>599</v>
      </c>
      <c r="G33" s="8" t="s">
        <v>600</v>
      </c>
      <c r="H33" s="38">
        <f ca="1">OFFSET(INDIRECT("'raw data'!B"&amp;MATCH(B33,'raw data'!$B:$B,0)),3,32,1)</f>
        <v>0.70422535211267612</v>
      </c>
      <c r="I33" s="35">
        <f ca="1">OFFSET(INDIRECT("'raw data'!B"&amp;MATCH(C33,'raw data'!$B:$B,0)),3,32,1)</f>
        <v>0.69444444444444442</v>
      </c>
      <c r="J33" s="30">
        <f ca="1">OFFSET(INDIRECT("'raw data'!B"&amp;MATCH(D33,'raw data'!$B:$B,0)),3,32,1)</f>
        <v>0.69444444444444442</v>
      </c>
      <c r="K33" s="30">
        <f ca="1">OFFSET(INDIRECT("'raw data'!B"&amp;MATCH(E33,'raw data'!$B:$B,0)),3,32,1)</f>
        <v>0.72463768115942029</v>
      </c>
      <c r="L33" s="9">
        <f ca="1">LOG(AVERAGE($I$63:$K$63)-LOG(I33))</f>
        <v>7.0362295504134291</v>
      </c>
      <c r="M33" s="9">
        <f t="shared" ref="M33" ca="1" si="54">LOG(AVERAGE($I$63:$K$63)-LOG(J33))</f>
        <v>7.0362295504134291</v>
      </c>
      <c r="N33" s="9">
        <f t="shared" ref="N33" ca="1" si="55">LOG(AVERAGE($I$63:$K$63)-LOG(K33))</f>
        <v>7.0362295496749532</v>
      </c>
      <c r="O33" s="9">
        <f ca="1">AVERAGE(L33:N33)</f>
        <v>7.0362295501672705</v>
      </c>
      <c r="P33" s="9">
        <f ca="1">STDEV(L33:N33)</f>
        <v>4.263592868249638E-10</v>
      </c>
      <c r="Q33" s="93"/>
      <c r="R33" s="93"/>
      <c r="S33" s="85"/>
      <c r="T33" s="85"/>
      <c r="U33" s="1"/>
    </row>
    <row r="34" spans="1:21" ht="15.75" thickBot="1" x14ac:dyDescent="0.3">
      <c r="A34" s="1" t="s">
        <v>601</v>
      </c>
      <c r="C34" s="1" t="str">
        <f t="shared" si="1"/>
        <v>150-1-BIs-1</v>
      </c>
      <c r="D34" s="1" t="str">
        <f t="shared" si="2"/>
        <v>150-1-BIs-2</v>
      </c>
      <c r="E34" s="1" t="str">
        <f t="shared" si="3"/>
        <v>150-1-BIs-3</v>
      </c>
      <c r="F34" s="90" t="s">
        <v>597</v>
      </c>
      <c r="G34" s="10" t="s">
        <v>601</v>
      </c>
      <c r="H34" s="39"/>
      <c r="I34" s="73" t="s">
        <v>693</v>
      </c>
      <c r="J34" s="74" t="s">
        <v>693</v>
      </c>
      <c r="K34" s="74" t="s">
        <v>693</v>
      </c>
      <c r="L34" s="11"/>
      <c r="M34" s="11"/>
      <c r="N34" s="11"/>
      <c r="O34" s="11"/>
      <c r="P34" s="11"/>
      <c r="Q34" s="94"/>
      <c r="R34" s="94"/>
      <c r="S34" s="86"/>
      <c r="T34" s="86"/>
      <c r="U34" s="1"/>
    </row>
    <row r="35" spans="1:21" x14ac:dyDescent="0.25">
      <c r="A35" s="1" t="s">
        <v>628</v>
      </c>
      <c r="B35" s="1" t="str">
        <f t="shared" ref="B35:B36" si="56">CONCATENATE($H$1,(LEFT(A35,2)),"X",RIGHT(A35,1),"-",$C$4)</f>
        <v>150-1-C-XK-1</v>
      </c>
      <c r="C35" s="1" t="str">
        <f t="shared" si="1"/>
        <v>150-1-C-K-1</v>
      </c>
      <c r="D35" s="1" t="str">
        <f t="shared" si="2"/>
        <v>150-1-C-K-2</v>
      </c>
      <c r="E35" s="1" t="str">
        <f t="shared" si="3"/>
        <v>150-1-C-K-3</v>
      </c>
      <c r="F35" s="91" t="s">
        <v>610</v>
      </c>
      <c r="G35" s="6" t="s">
        <v>598</v>
      </c>
      <c r="H35" s="38">
        <f ca="1">OFFSET(INDIRECT("'raw data'!B"&amp;MATCH(B35,'raw data'!$B:$B,0)),3,32,1)</f>
        <v>0.75757575757575757</v>
      </c>
      <c r="I35" s="36">
        <f ca="1">OFFSET(INDIRECT("'raw data'!B"&amp;MATCH(C35,'raw data'!$B:$B,0)),3,32,1)</f>
        <v>0.76923076923076927</v>
      </c>
      <c r="J35" s="31">
        <f ca="1">OFFSET(INDIRECT("'raw data'!B"&amp;MATCH(D35,'raw data'!$B:$B,0)),3,32,1)</f>
        <v>0.76923076923076927</v>
      </c>
      <c r="K35" s="31">
        <f ca="1">OFFSET(INDIRECT("'raw data'!B"&amp;MATCH(E35,'raw data'!$B:$B,0)),3,32,1)</f>
        <v>0.71428571428571419</v>
      </c>
      <c r="L35" s="9">
        <f ca="1">LOG(AVERAGE($I$62:$K$62)-LOG(I35))</f>
        <v>7.4497354559868931</v>
      </c>
      <c r="M35" s="9">
        <f t="shared" ref="M35" ca="1" si="57">LOG(AVERAGE($I$62:$K$62)-LOG(J35))</f>
        <v>7.4497354559868931</v>
      </c>
      <c r="N35" s="9">
        <f t="shared" ref="N35" ca="1" si="58">LOG(AVERAGE($I$62:$K$62)-LOG(K35))</f>
        <v>7.4497354564831397</v>
      </c>
      <c r="O35" s="7">
        <f ca="1">AVERAGE(L35:N35)</f>
        <v>7.4497354561523084</v>
      </c>
      <c r="P35" s="7">
        <f ca="1">STDEV(L35:N35)</f>
        <v>2.8650810773008822E-10</v>
      </c>
      <c r="Q35" s="92">
        <v>7571</v>
      </c>
      <c r="R35" s="92">
        <v>685</v>
      </c>
      <c r="S35" s="85">
        <f t="shared" ref="S35" si="59">Q35-R35</f>
        <v>6886</v>
      </c>
      <c r="T35" s="87" t="s">
        <v>695</v>
      </c>
      <c r="U35" s="1"/>
    </row>
    <row r="36" spans="1:21" x14ac:dyDescent="0.25">
      <c r="A36" s="1" t="s">
        <v>643</v>
      </c>
      <c r="B36" s="1" t="str">
        <f t="shared" si="56"/>
        <v>150-1-Z-XK-1</v>
      </c>
      <c r="C36" s="1" t="str">
        <f t="shared" si="1"/>
        <v>150-1-Z-K-1</v>
      </c>
      <c r="D36" s="1" t="str">
        <f t="shared" si="2"/>
        <v>150-1-Z-K-2</v>
      </c>
      <c r="E36" s="1" t="str">
        <f t="shared" si="3"/>
        <v>150-1-Z-K-3</v>
      </c>
      <c r="F36" s="89" t="s">
        <v>599</v>
      </c>
      <c r="G36" s="8" t="s">
        <v>600</v>
      </c>
      <c r="H36" s="38">
        <f ca="1">OFFSET(INDIRECT("'raw data'!B"&amp;MATCH(B36,'raw data'!$B:$B,0)),3,32,1)</f>
        <v>0.64935064935064934</v>
      </c>
      <c r="I36" s="35">
        <f ca="1">OFFSET(INDIRECT("'raw data'!B"&amp;MATCH(C36,'raw data'!$B:$B,0)),3,32,1)</f>
        <v>0.66666666666666663</v>
      </c>
      <c r="J36" s="30">
        <f ca="1">OFFSET(INDIRECT("'raw data'!B"&amp;MATCH(D36,'raw data'!$B:$B,0)),3,32,1)</f>
        <v>0.67567567567567555</v>
      </c>
      <c r="K36" s="30">
        <f ca="1">OFFSET(INDIRECT("'raw data'!B"&amp;MATCH(E36,'raw data'!$B:$B,0)),3,32,1)</f>
        <v>0.71428571428571419</v>
      </c>
      <c r="L36" s="9">
        <f ca="1">LOG(AVERAGE($I$63:$K$63)-LOG(I36))</f>
        <v>7.0362295511217559</v>
      </c>
      <c r="M36" s="9">
        <f t="shared" ref="M36" ca="1" si="60">LOG(AVERAGE($I$63:$K$63)-LOG(J36))</f>
        <v>7.0362295508888453</v>
      </c>
      <c r="N36" s="9">
        <f t="shared" ref="N36" ca="1" si="61">LOG(AVERAGE($I$63:$K$63)-LOG(K36))</f>
        <v>7.0362295499246201</v>
      </c>
      <c r="O36" s="9">
        <f ca="1">AVERAGE(L36:N36)</f>
        <v>7.036229550645074</v>
      </c>
      <c r="P36" s="9">
        <f ca="1">STDEV(L36:N36)</f>
        <v>6.3470615355976844E-10</v>
      </c>
      <c r="Q36" s="93"/>
      <c r="R36" s="93"/>
      <c r="S36" s="85"/>
      <c r="T36" s="85"/>
      <c r="U36" s="1"/>
    </row>
    <row r="37" spans="1:21" ht="15.75" thickBot="1" x14ac:dyDescent="0.3">
      <c r="A37" s="1" t="s">
        <v>601</v>
      </c>
      <c r="C37" s="1" t="str">
        <f t="shared" si="1"/>
        <v>150-1-BIs-1</v>
      </c>
      <c r="D37" s="1" t="str">
        <f t="shared" si="2"/>
        <v>150-1-BIs-2</v>
      </c>
      <c r="E37" s="1" t="str">
        <f t="shared" si="3"/>
        <v>150-1-BIs-3</v>
      </c>
      <c r="F37" s="90" t="s">
        <v>597</v>
      </c>
      <c r="G37" s="10" t="s">
        <v>601</v>
      </c>
      <c r="H37" s="39"/>
      <c r="I37" s="73" t="s">
        <v>693</v>
      </c>
      <c r="J37" s="74" t="s">
        <v>693</v>
      </c>
      <c r="K37" s="74" t="s">
        <v>693</v>
      </c>
      <c r="L37" s="11"/>
      <c r="M37" s="11"/>
      <c r="N37" s="11"/>
      <c r="O37" s="11"/>
      <c r="P37" s="11"/>
      <c r="Q37" s="94"/>
      <c r="R37" s="94"/>
      <c r="S37" s="86"/>
      <c r="T37" s="86"/>
      <c r="U37" s="1"/>
    </row>
    <row r="38" spans="1:21" x14ac:dyDescent="0.25">
      <c r="A38" s="1" t="s">
        <v>629</v>
      </c>
      <c r="B38" s="1" t="str">
        <f t="shared" ref="B38:B39" si="62">CONCATENATE($H$1,(LEFT(A38,2)),"X",RIGHT(A38,1),"-",$C$4)</f>
        <v>150-1-C-XL-1</v>
      </c>
      <c r="C38" s="1" t="str">
        <f t="shared" si="1"/>
        <v>150-1-C-L-1</v>
      </c>
      <c r="D38" s="1" t="str">
        <f t="shared" si="2"/>
        <v>150-1-C-L-2</v>
      </c>
      <c r="E38" s="1" t="str">
        <f t="shared" si="3"/>
        <v>150-1-C-L-3</v>
      </c>
      <c r="F38" s="91" t="s">
        <v>611</v>
      </c>
      <c r="G38" s="6" t="s">
        <v>598</v>
      </c>
      <c r="H38" s="38">
        <f ca="1">OFFSET(INDIRECT("'raw data'!B"&amp;MATCH(B38,'raw data'!$B:$B,0)),3,32,1)</f>
        <v>0.76923076923076927</v>
      </c>
      <c r="I38" s="36">
        <f ca="1">OFFSET(INDIRECT("'raw data'!B"&amp;MATCH(C38,'raw data'!$B:$B,0)),3,32,1)</f>
        <v>0.75757575757575757</v>
      </c>
      <c r="J38" s="31">
        <f ca="1">OFFSET(INDIRECT("'raw data'!B"&amp;MATCH(D38,'raw data'!$B:$B,0)),3,32,1)</f>
        <v>0.70422535211267612</v>
      </c>
      <c r="K38" s="31">
        <f ca="1">OFFSET(INDIRECT("'raw data'!B"&amp;MATCH(E38,'raw data'!$B:$B,0)),3,32,1)</f>
        <v>0.73529411764705888</v>
      </c>
      <c r="L38" s="9">
        <f ca="1">LOG(AVERAGE($I$62:$K$62)-LOG(I38))</f>
        <v>7.4497354560891278</v>
      </c>
      <c r="M38" s="9">
        <f t="shared" ref="M38" ca="1" si="63">LOG(AVERAGE($I$62:$K$62)-LOG(J38))</f>
        <v>7.4497354565781242</v>
      </c>
      <c r="N38" s="9">
        <f t="shared" ref="N38" ca="1" si="64">LOG(AVERAGE($I$62:$K$62)-LOG(K38))</f>
        <v>7.4497354562890319</v>
      </c>
      <c r="O38" s="7">
        <f ca="1">AVERAGE(L38:N38)</f>
        <v>7.4497354563187601</v>
      </c>
      <c r="P38" s="7">
        <f ca="1">STDEV(L38:N38)</f>
        <v>2.4585005113997937E-10</v>
      </c>
      <c r="Q38" s="92">
        <v>7571</v>
      </c>
      <c r="R38" s="92">
        <v>683</v>
      </c>
      <c r="S38" s="85">
        <f t="shared" ref="S38" si="65">Q38-R38</f>
        <v>6888</v>
      </c>
      <c r="T38" s="87" t="s">
        <v>696</v>
      </c>
      <c r="U38" s="1"/>
    </row>
    <row r="39" spans="1:21" x14ac:dyDescent="0.25">
      <c r="A39" s="1" t="s">
        <v>644</v>
      </c>
      <c r="B39" s="1" t="str">
        <f t="shared" si="62"/>
        <v>150-1-Z-XL-1</v>
      </c>
      <c r="C39" s="1" t="str">
        <f t="shared" si="1"/>
        <v>150-1-Z-L-1</v>
      </c>
      <c r="D39" s="1" t="str">
        <f t="shared" si="2"/>
        <v>150-1-Z-L-2</v>
      </c>
      <c r="E39" s="1" t="str">
        <f t="shared" si="3"/>
        <v>150-1-Z-L-3</v>
      </c>
      <c r="F39" s="89" t="s">
        <v>599</v>
      </c>
      <c r="G39" s="8" t="s">
        <v>600</v>
      </c>
      <c r="H39" s="38">
        <f ca="1">OFFSET(INDIRECT("'raw data'!B"&amp;MATCH(B39,'raw data'!$B:$B,0)),3,32,1)</f>
        <v>0.67567567567567555</v>
      </c>
      <c r="I39" s="35">
        <f ca="1">OFFSET(INDIRECT("'raw data'!B"&amp;MATCH(C39,'raw data'!$B:$B,0)),3,32,1)</f>
        <v>0.70422535211267612</v>
      </c>
      <c r="J39" s="30">
        <f ca="1">OFFSET(INDIRECT("'raw data'!B"&amp;MATCH(D39,'raw data'!$B:$B,0)),3,32,1)</f>
        <v>0.70422535211267612</v>
      </c>
      <c r="K39" s="30">
        <f ca="1">OFFSET(INDIRECT("'raw data'!B"&amp;MATCH(E39,'raw data'!$B:$B,0)),3,32,1)</f>
        <v>0.72463768115942029</v>
      </c>
      <c r="L39" s="9">
        <f ca="1">LOG(AVERAGE($I$63:$K$63)-LOG(I39))</f>
        <v>7.0362295501707459</v>
      </c>
      <c r="M39" s="9">
        <f t="shared" ref="M39" ca="1" si="66">LOG(AVERAGE($I$63:$K$63)-LOG(J39))</f>
        <v>7.0362295501707459</v>
      </c>
      <c r="N39" s="9">
        <f t="shared" ref="N39" ca="1" si="67">LOG(AVERAGE($I$63:$K$63)-LOG(K39))</f>
        <v>7.0362295496749532</v>
      </c>
      <c r="O39" s="9">
        <f ca="1">AVERAGE(L39:N39)</f>
        <v>7.0362295500054826</v>
      </c>
      <c r="P39" s="9">
        <f ca="1">STDEV(L39:N39)</f>
        <v>2.8624607201652782E-10</v>
      </c>
      <c r="Q39" s="93"/>
      <c r="R39" s="93"/>
      <c r="S39" s="85"/>
      <c r="T39" s="85"/>
      <c r="U39" s="1"/>
    </row>
    <row r="40" spans="1:21" ht="15.75" thickBot="1" x14ac:dyDescent="0.3">
      <c r="A40" s="1" t="s">
        <v>601</v>
      </c>
      <c r="C40" s="1" t="str">
        <f t="shared" si="1"/>
        <v>150-1-BIs-1</v>
      </c>
      <c r="D40" s="1" t="str">
        <f t="shared" si="2"/>
        <v>150-1-BIs-2</v>
      </c>
      <c r="E40" s="1" t="str">
        <f t="shared" si="3"/>
        <v>150-1-BIs-3</v>
      </c>
      <c r="F40" s="90" t="s">
        <v>597</v>
      </c>
      <c r="G40" s="10" t="s">
        <v>601</v>
      </c>
      <c r="H40" s="39"/>
      <c r="I40" s="73" t="s">
        <v>694</v>
      </c>
      <c r="J40" s="73" t="s">
        <v>694</v>
      </c>
      <c r="K40" s="73" t="s">
        <v>694</v>
      </c>
      <c r="L40" s="11"/>
      <c r="M40" s="11"/>
      <c r="N40" s="11"/>
      <c r="O40" s="11"/>
      <c r="P40" s="11"/>
      <c r="Q40" s="94"/>
      <c r="R40" s="94"/>
      <c r="S40" s="86"/>
      <c r="T40" s="86"/>
      <c r="U40" s="1"/>
    </row>
    <row r="41" spans="1:21" x14ac:dyDescent="0.25">
      <c r="A41" s="1" t="s">
        <v>630</v>
      </c>
      <c r="B41" s="1" t="str">
        <f t="shared" ref="B41:B42" si="68">CONCATENATE($H$1,(LEFT(A41,2)),"X",RIGHT(A41,1),"-",$C$4)</f>
        <v>150-1-C-XM-1</v>
      </c>
      <c r="C41" s="1" t="str">
        <f t="shared" si="1"/>
        <v>150-1-C-M-1</v>
      </c>
      <c r="D41" s="1" t="str">
        <f t="shared" si="2"/>
        <v>150-1-C-M-2</v>
      </c>
      <c r="E41" s="1" t="str">
        <f t="shared" si="3"/>
        <v>150-1-C-M-3</v>
      </c>
      <c r="F41" s="91" t="s">
        <v>612</v>
      </c>
      <c r="G41" s="6" t="s">
        <v>598</v>
      </c>
      <c r="H41" s="38">
        <f ca="1">OFFSET(INDIRECT("'raw data'!B"&amp;MATCH(B41,'raw data'!$B:$B,0)),3,32,1)</f>
        <v>0.76923076923076927</v>
      </c>
      <c r="I41" s="36">
        <f ca="1">OFFSET(INDIRECT("'raw data'!B"&amp;MATCH(C41,'raw data'!$B:$B,0)),3,32,1)</f>
        <v>0.80645161290322576</v>
      </c>
      <c r="J41" s="31">
        <f ca="1">OFFSET(INDIRECT("'raw data'!B"&amp;MATCH(D41,'raw data'!$B:$B,0)),3,32,1)</f>
        <v>0.76923076923076927</v>
      </c>
      <c r="K41" s="31">
        <f ca="1">OFFSET(INDIRECT("'raw data'!B"&amp;MATCH(E41,'raw data'!$B:$B,0)),3,32,1)</f>
        <v>0.75757575757575757</v>
      </c>
      <c r="L41" s="9">
        <f ca="1">LOG(AVERAGE($I$62:$K$62)-LOG(I41))</f>
        <v>7.4497354556704742</v>
      </c>
      <c r="M41" s="9">
        <f t="shared" ref="M41" ca="1" si="69">LOG(AVERAGE($I$62:$K$62)-LOG(J41))</f>
        <v>7.4497354559868931</v>
      </c>
      <c r="N41" s="9">
        <f t="shared" ref="N41" ca="1" si="70">LOG(AVERAGE($I$62:$K$62)-LOG(K41))</f>
        <v>7.4497354560891278</v>
      </c>
      <c r="O41" s="7">
        <f ca="1">AVERAGE(L41:N41)</f>
        <v>7.4497354559154987</v>
      </c>
      <c r="P41" s="7">
        <f ca="1">STDEV(L41:N41)</f>
        <v>2.1826728323219865E-10</v>
      </c>
      <c r="Q41" s="92">
        <v>7571</v>
      </c>
      <c r="R41" s="92">
        <v>528</v>
      </c>
      <c r="S41" s="85">
        <f t="shared" ref="S41" si="71">Q41-R41</f>
        <v>7043</v>
      </c>
      <c r="T41" s="87">
        <v>0.1</v>
      </c>
      <c r="U41" s="1"/>
    </row>
    <row r="42" spans="1:21" x14ac:dyDescent="0.25">
      <c r="A42" s="1" t="s">
        <v>645</v>
      </c>
      <c r="B42" s="1" t="str">
        <f t="shared" si="68"/>
        <v>150-1-Z-XM-1</v>
      </c>
      <c r="C42" s="1" t="str">
        <f t="shared" si="1"/>
        <v>150-1-Z-M-1</v>
      </c>
      <c r="D42" s="1" t="str">
        <f t="shared" si="2"/>
        <v>150-1-Z-M-2</v>
      </c>
      <c r="E42" s="1" t="str">
        <f t="shared" si="3"/>
        <v>150-1-Z-M-3</v>
      </c>
      <c r="F42" s="89" t="s">
        <v>599</v>
      </c>
      <c r="G42" s="8" t="s">
        <v>600</v>
      </c>
      <c r="H42" s="38">
        <f ca="1">OFFSET(INDIRECT("'raw data'!B"&amp;MATCH(B42,'raw data'!$B:$B,0)),3,32,1)</f>
        <v>0.71428571428571419</v>
      </c>
      <c r="I42" s="35">
        <f ca="1">OFFSET(INDIRECT("'raw data'!B"&amp;MATCH(C42,'raw data'!$B:$B,0)),3,32,1)</f>
        <v>0.70422535211267612</v>
      </c>
      <c r="J42" s="30">
        <f ca="1">OFFSET(INDIRECT("'raw data'!B"&amp;MATCH(D42,'raw data'!$B:$B,0)),3,32,1)</f>
        <v>0.69444444444444442</v>
      </c>
      <c r="K42" s="30">
        <f ca="1">OFFSET(INDIRECT("'raw data'!B"&amp;MATCH(E42,'raw data'!$B:$B,0)),3,32,1)</f>
        <v>0.70422535211267612</v>
      </c>
      <c r="L42" s="9">
        <f ca="1">LOG(AVERAGE($I$63:$K$63)-LOG(I42))</f>
        <v>7.0362295501707459</v>
      </c>
      <c r="M42" s="9">
        <f t="shared" ref="M42" ca="1" si="72">LOG(AVERAGE($I$63:$K$63)-LOG(J42))</f>
        <v>7.0362295504134291</v>
      </c>
      <c r="N42" s="9">
        <f t="shared" ref="N42" ca="1" si="73">LOG(AVERAGE($I$63:$K$63)-LOG(K42))</f>
        <v>7.0362295501707459</v>
      </c>
      <c r="O42" s="9">
        <f ca="1">AVERAGE(L42:N42)</f>
        <v>7.0362295502516403</v>
      </c>
      <c r="P42" s="9">
        <f ca="1">STDEV(L42:N42)</f>
        <v>1.401132148105029E-10</v>
      </c>
      <c r="Q42" s="93"/>
      <c r="R42" s="93"/>
      <c r="S42" s="85"/>
      <c r="T42" s="85"/>
      <c r="U42" s="1"/>
    </row>
    <row r="43" spans="1:21" ht="15.75" thickBot="1" x14ac:dyDescent="0.3">
      <c r="A43" s="1" t="s">
        <v>601</v>
      </c>
      <c r="C43" s="1" t="str">
        <f t="shared" si="1"/>
        <v>150-1-BIs-1</v>
      </c>
      <c r="D43" s="1" t="str">
        <f t="shared" si="2"/>
        <v>150-1-BIs-2</v>
      </c>
      <c r="E43" s="1" t="str">
        <f t="shared" si="3"/>
        <v>150-1-BIs-3</v>
      </c>
      <c r="F43" s="90" t="s">
        <v>597</v>
      </c>
      <c r="G43" s="10" t="s">
        <v>601</v>
      </c>
      <c r="H43" s="39"/>
      <c r="I43" s="73" t="s">
        <v>694</v>
      </c>
      <c r="J43" s="73" t="s">
        <v>694</v>
      </c>
      <c r="K43" s="73" t="s">
        <v>694</v>
      </c>
      <c r="L43" s="11"/>
      <c r="M43" s="11"/>
      <c r="N43" s="11"/>
      <c r="O43" s="11"/>
      <c r="P43" s="11"/>
      <c r="Q43" s="94"/>
      <c r="R43" s="94"/>
      <c r="S43" s="86"/>
      <c r="T43" s="86"/>
      <c r="U43" s="1"/>
    </row>
    <row r="44" spans="1:21" x14ac:dyDescent="0.25">
      <c r="A44" s="1" t="s">
        <v>631</v>
      </c>
      <c r="B44" s="1" t="str">
        <f t="shared" ref="B44:B45" si="74">CONCATENATE($H$1,(LEFT(A44,2)),"X",RIGHT(A44,1),"-",$C$4)</f>
        <v>150-1-C-XN-1</v>
      </c>
      <c r="C44" s="1" t="str">
        <f t="shared" si="1"/>
        <v>150-1-C-N-1</v>
      </c>
      <c r="D44" s="1" t="str">
        <f t="shared" si="2"/>
        <v>150-1-C-N-2</v>
      </c>
      <c r="E44" s="1" t="str">
        <f t="shared" si="3"/>
        <v>150-1-C-N-3</v>
      </c>
      <c r="F44" s="91" t="s">
        <v>613</v>
      </c>
      <c r="G44" s="6" t="s">
        <v>598</v>
      </c>
      <c r="H44" s="38">
        <f ca="1">OFFSET(INDIRECT("'raw data'!B"&amp;MATCH(B44,'raw data'!$B:$B,0)),3,32,1)</f>
        <v>0.75757575757575757</v>
      </c>
      <c r="I44" s="36">
        <f ca="1">OFFSET(INDIRECT("'raw data'!B"&amp;MATCH(C44,'raw data'!$B:$B,0)),3,32,1)</f>
        <v>0.78125</v>
      </c>
      <c r="J44" s="31">
        <f ca="1">OFFSET(INDIRECT("'raw data'!B"&amp;MATCH(D44,'raw data'!$B:$B,0)),3,32,1)</f>
        <v>0.73529411764705888</v>
      </c>
      <c r="K44" s="31">
        <f ca="1">OFFSET(INDIRECT("'raw data'!B"&amp;MATCH(E44,'raw data'!$B:$B,0)),3,32,1)</f>
        <v>0.76923076923076927</v>
      </c>
      <c r="L44" s="9">
        <f ca="1">LOG(AVERAGE($I$62:$K$62)-LOG(I44))</f>
        <v>7.4497354558830722</v>
      </c>
      <c r="M44" s="9">
        <f t="shared" ref="M44" ca="1" si="75">LOG(AVERAGE($I$62:$K$62)-LOG(J44))</f>
        <v>7.4497354562890319</v>
      </c>
      <c r="N44" s="9">
        <f t="shared" ref="N44" ca="1" si="76">LOG(AVERAGE($I$62:$K$62)-LOG(K44))</f>
        <v>7.4497354559868931</v>
      </c>
      <c r="O44" s="7">
        <f ca="1">AVERAGE(L44:N44)</f>
        <v>7.4497354560529985</v>
      </c>
      <c r="P44" s="7">
        <f ca="1">STDEV(L44:N44)</f>
        <v>2.1089883269221215E-10</v>
      </c>
      <c r="Q44" s="92">
        <v>7571</v>
      </c>
      <c r="R44" s="92">
        <v>656</v>
      </c>
      <c r="S44" s="85">
        <f t="shared" ref="S44" si="77">Q44-R44</f>
        <v>6915</v>
      </c>
      <c r="T44" s="87" t="s">
        <v>695</v>
      </c>
      <c r="U44" s="1"/>
    </row>
    <row r="45" spans="1:21" x14ac:dyDescent="0.25">
      <c r="A45" s="1" t="s">
        <v>646</v>
      </c>
      <c r="B45" s="1" t="str">
        <f t="shared" si="74"/>
        <v>150-1-Z-XN-1</v>
      </c>
      <c r="C45" s="1" t="str">
        <f t="shared" si="1"/>
        <v>150-1-Z-N-1</v>
      </c>
      <c r="D45" s="1" t="str">
        <f t="shared" si="2"/>
        <v>150-1-Z-N-2</v>
      </c>
      <c r="E45" s="1" t="str">
        <f t="shared" si="3"/>
        <v>150-1-Z-N-3</v>
      </c>
      <c r="F45" s="89" t="s">
        <v>599</v>
      </c>
      <c r="G45" s="8" t="s">
        <v>600</v>
      </c>
      <c r="H45" s="38">
        <f ca="1">OFFSET(INDIRECT("'raw data'!B"&amp;MATCH(B45,'raw data'!$B:$B,0)),3,32,1)</f>
        <v>0.67567567567567555</v>
      </c>
      <c r="I45" s="35">
        <f ca="1">OFFSET(INDIRECT("'raw data'!B"&amp;MATCH(C45,'raw data'!$B:$B,0)),3,32,1)</f>
        <v>0.71428571428571419</v>
      </c>
      <c r="J45" s="30">
        <f ca="1">OFFSET(INDIRECT("'raw data'!B"&amp;MATCH(D45,'raw data'!$B:$B,0)),3,32,1)</f>
        <v>13.819444444444445</v>
      </c>
      <c r="K45" s="30">
        <f ca="1">OFFSET(INDIRECT("'raw data'!B"&amp;MATCH(E45,'raw data'!$B:$B,0)),3,32,1)</f>
        <v>0.70422535211267612</v>
      </c>
      <c r="L45" s="9">
        <f ca="1">LOG(AVERAGE($I$63:$K$63)-LOG(I45))</f>
        <v>7.0362295499246201</v>
      </c>
      <c r="M45" s="9">
        <f t="shared" ref="M45" ca="1" si="78">LOG(AVERAGE($I$63:$K$63)-LOG(J45))</f>
        <v>7.0362294985197078</v>
      </c>
      <c r="N45" s="9">
        <f t="shared" ref="N45" ca="1" si="79">LOG(AVERAGE($I$63:$K$63)-LOG(K45))</f>
        <v>7.0362295501707459</v>
      </c>
      <c r="O45" s="9">
        <f ca="1">AVERAGE(L45:N45)</f>
        <v>7.0362295328716913</v>
      </c>
      <c r="P45" s="9">
        <f ca="1">STDEV(L45:N45)</f>
        <v>2.974994489463342E-8</v>
      </c>
      <c r="Q45" s="93"/>
      <c r="R45" s="93"/>
      <c r="S45" s="85"/>
      <c r="T45" s="85"/>
      <c r="U45" s="1"/>
    </row>
    <row r="46" spans="1:21" ht="15.75" thickBot="1" x14ac:dyDescent="0.3">
      <c r="A46" s="1" t="s">
        <v>601</v>
      </c>
      <c r="C46" s="1" t="str">
        <f t="shared" si="1"/>
        <v>150-1-BIs-1</v>
      </c>
      <c r="D46" s="1" t="str">
        <f t="shared" si="2"/>
        <v>150-1-BIs-2</v>
      </c>
      <c r="E46" s="1" t="str">
        <f t="shared" si="3"/>
        <v>150-1-BIs-3</v>
      </c>
      <c r="F46" s="90" t="s">
        <v>597</v>
      </c>
      <c r="G46" s="10" t="s">
        <v>601</v>
      </c>
      <c r="H46" s="39"/>
      <c r="I46" s="73" t="s">
        <v>694</v>
      </c>
      <c r="J46" s="73" t="s">
        <v>694</v>
      </c>
      <c r="K46" s="73" t="s">
        <v>694</v>
      </c>
      <c r="L46" s="11"/>
      <c r="M46" s="11"/>
      <c r="N46" s="11"/>
      <c r="O46" s="11"/>
      <c r="P46" s="11"/>
      <c r="Q46" s="94"/>
      <c r="R46" s="94"/>
      <c r="S46" s="86"/>
      <c r="T46" s="86"/>
      <c r="U46" s="1"/>
    </row>
    <row r="47" spans="1:21" x14ac:dyDescent="0.25">
      <c r="A47" s="1" t="s">
        <v>632</v>
      </c>
      <c r="B47" s="1" t="str">
        <f t="shared" ref="B47:B48" si="80">CONCATENATE($H$1,(LEFT(A47,2)),"X",RIGHT(A47,1),"-",$C$4)</f>
        <v>150-1-C-XO-1</v>
      </c>
      <c r="C47" s="1" t="str">
        <f t="shared" si="1"/>
        <v>150-1-C-O-1</v>
      </c>
      <c r="D47" s="1" t="str">
        <f t="shared" si="2"/>
        <v>150-1-C-O-2</v>
      </c>
      <c r="E47" s="1" t="str">
        <f t="shared" si="3"/>
        <v>150-1-C-O-3</v>
      </c>
      <c r="F47" s="88" t="s">
        <v>614</v>
      </c>
      <c r="G47" s="6" t="s">
        <v>598</v>
      </c>
      <c r="H47" s="38">
        <f ca="1">OFFSET(INDIRECT("'raw data'!B"&amp;MATCH(B47,'raw data'!$B:$B,0)),3,32,1)</f>
        <v>0.75757575757575757</v>
      </c>
      <c r="I47" s="36">
        <f ca="1">OFFSET(INDIRECT("'raw data'!B"&amp;MATCH(C47,'raw data'!$B:$B,0)),3,32,1)</f>
        <v>0.74626865671641784</v>
      </c>
      <c r="J47" s="31">
        <f ca="1">OFFSET(INDIRECT("'raw data'!B"&amp;MATCH(D47,'raw data'!$B:$B,0)),3,32,1)</f>
        <v>0.75757575757575757</v>
      </c>
      <c r="K47" s="31">
        <f ca="1">OFFSET(INDIRECT("'raw data'!B"&amp;MATCH(E47,'raw data'!$B:$B,0)),3,32,1)</f>
        <v>0.78125</v>
      </c>
      <c r="L47" s="9">
        <f ca="1">LOG(AVERAGE($I$62:$K$62)-LOG(I47))</f>
        <v>7.4497354561898259</v>
      </c>
      <c r="M47" s="9">
        <f t="shared" ref="M47" ca="1" si="81">LOG(AVERAGE($I$62:$K$62)-LOG(J47))</f>
        <v>7.4497354560891278</v>
      </c>
      <c r="N47" s="9">
        <f t="shared" ref="N47" ca="1" si="82">LOG(AVERAGE($I$62:$K$62)-LOG(K47))</f>
        <v>7.4497354558830722</v>
      </c>
      <c r="O47" s="7">
        <f ca="1">AVERAGE(L47:N47)</f>
        <v>7.4497354560540083</v>
      </c>
      <c r="P47" s="7">
        <f ca="1">STDEV(L47:N47)</f>
        <v>1.5636329546099193E-10</v>
      </c>
      <c r="Q47" s="92"/>
      <c r="R47" s="92"/>
      <c r="S47" s="85">
        <f t="shared" ref="S47" si="83">Q47-R47</f>
        <v>0</v>
      </c>
      <c r="T47" s="87"/>
      <c r="U47" s="1"/>
    </row>
    <row r="48" spans="1:21" x14ac:dyDescent="0.25">
      <c r="A48" s="1" t="s">
        <v>647</v>
      </c>
      <c r="B48" s="1" t="str">
        <f t="shared" si="80"/>
        <v>150-1-Z-XO-1</v>
      </c>
      <c r="C48" s="1" t="str">
        <f t="shared" si="1"/>
        <v>150-1-Z-O-1</v>
      </c>
      <c r="D48" s="1" t="str">
        <f t="shared" si="2"/>
        <v>150-1-Z-O-2</v>
      </c>
      <c r="E48" s="1" t="str">
        <f t="shared" si="3"/>
        <v>150-1-Z-O-3</v>
      </c>
      <c r="F48" s="89" t="s">
        <v>599</v>
      </c>
      <c r="G48" s="8" t="s">
        <v>600</v>
      </c>
      <c r="H48" s="38">
        <f ca="1">OFFSET(INDIRECT("'raw data'!B"&amp;MATCH(B48,'raw data'!$B:$B,0)),3,32,1)</f>
        <v>0.68493150684931503</v>
      </c>
      <c r="I48" s="35">
        <f ca="1">OFFSET(INDIRECT("'raw data'!B"&amp;MATCH(C48,'raw data'!$B:$B,0)),3,32,1)</f>
        <v>0.71428571428571419</v>
      </c>
      <c r="J48" s="30">
        <f ca="1">OFFSET(INDIRECT("'raw data'!B"&amp;MATCH(D48,'raw data'!$B:$B,0)),3,32,1)</f>
        <v>8.5714285714285712</v>
      </c>
      <c r="K48" s="30">
        <f ca="1">OFFSET(INDIRECT("'raw data'!B"&amp;MATCH(E48,'raw data'!$B:$B,0)),3,32,1)</f>
        <v>0.68493150684931503</v>
      </c>
      <c r="L48" s="9">
        <f ca="1">LOG(AVERAGE($I$63:$K$63)-LOG(I48))</f>
        <v>7.0362295499246201</v>
      </c>
      <c r="M48" s="9">
        <f t="shared" ref="M48" ca="1" si="84">LOG(AVERAGE($I$63:$K$63)-LOG(J48))</f>
        <v>7.0362295068075573</v>
      </c>
      <c r="N48" s="9">
        <f t="shared" ref="N48" ca="1" si="85">LOG(AVERAGE($I$63:$K$63)-LOG(K48))</f>
        <v>7.0362295506527657</v>
      </c>
      <c r="O48" s="9">
        <f ca="1">AVERAGE(L48:N48)</f>
        <v>7.0362295357949813</v>
      </c>
      <c r="P48" s="9">
        <f ca="1">STDEV(L48:N48)</f>
        <v>2.5106485207070163E-8</v>
      </c>
      <c r="Q48" s="93"/>
      <c r="R48" s="93"/>
      <c r="S48" s="85"/>
      <c r="T48" s="85"/>
      <c r="U48" s="1"/>
    </row>
    <row r="49" spans="1:21" ht="15.75" thickBot="1" x14ac:dyDescent="0.3">
      <c r="A49" s="1" t="s">
        <v>601</v>
      </c>
      <c r="C49" s="1" t="str">
        <f t="shared" si="1"/>
        <v>150-1-BIs-1</v>
      </c>
      <c r="D49" s="1" t="str">
        <f t="shared" si="2"/>
        <v>150-1-BIs-2</v>
      </c>
      <c r="E49" s="1" t="str">
        <f t="shared" si="3"/>
        <v>150-1-BIs-3</v>
      </c>
      <c r="F49" s="90" t="s">
        <v>597</v>
      </c>
      <c r="G49" s="10" t="s">
        <v>601</v>
      </c>
      <c r="H49" s="39"/>
      <c r="I49" s="73" t="s">
        <v>694</v>
      </c>
      <c r="J49" s="73" t="s">
        <v>694</v>
      </c>
      <c r="K49" s="73" t="s">
        <v>694</v>
      </c>
      <c r="L49" s="11"/>
      <c r="M49" s="11"/>
      <c r="N49" s="11"/>
      <c r="O49" s="11"/>
      <c r="P49" s="11"/>
      <c r="Q49" s="94"/>
      <c r="R49" s="94"/>
      <c r="S49" s="86"/>
      <c r="T49" s="86"/>
      <c r="U49" s="1"/>
    </row>
    <row r="50" spans="1:21" x14ac:dyDescent="0.25">
      <c r="A50" s="1" t="s">
        <v>665</v>
      </c>
      <c r="C50" s="1" t="str">
        <f t="shared" ref="C50:C52" si="86">CONCATENATE($H$1,A50,"-",$C$4)</f>
        <v>150-1-C-Da-1</v>
      </c>
      <c r="D50" s="1" t="str">
        <f t="shared" ref="D50:D52" si="87">CONCATENATE($H$1,A50,"-",$D$4)</f>
        <v>150-1-C-Da-2</v>
      </c>
      <c r="E50" s="1" t="str">
        <f t="shared" ref="E50:E52" si="88">CONCATENATE($H$1,A50,"-",$E$4)</f>
        <v>150-1-C-Da-3</v>
      </c>
      <c r="F50" s="91" t="s">
        <v>669</v>
      </c>
      <c r="G50" s="6" t="s">
        <v>598</v>
      </c>
      <c r="H50" s="53" t="e">
        <f ca="1">OFFSET(INDIRECT("'raw data'!B"&amp;MATCH(B50,'raw data'!$B:$B,0)),3,32,1)</f>
        <v>#N/A</v>
      </c>
      <c r="I50" s="36" t="e">
        <f ca="1">OFFSET(INDIRECT("'raw data'!B"&amp;MATCH(C50,'raw data'!$B:$B,0)),3,32,1)</f>
        <v>#N/A</v>
      </c>
      <c r="J50" s="31" t="e">
        <f ca="1">OFFSET(INDIRECT("'raw data'!B"&amp;MATCH(D50,'raw data'!$B:$B,0)),3,32,1)</f>
        <v>#N/A</v>
      </c>
      <c r="K50" s="31" t="e">
        <f ca="1">OFFSET(INDIRECT("'raw data'!B"&amp;MATCH(E50,'raw data'!$B:$B,0)),3,32,1)</f>
        <v>#N/A</v>
      </c>
      <c r="L50" s="9" t="e">
        <f t="shared" ref="L50" ca="1" si="89">LOG(AVERAGE($I$62:$K$62,$I$65:$K$65))-LOG(I50)</f>
        <v>#N/A</v>
      </c>
      <c r="M50" s="9" t="e">
        <f t="shared" ref="M50" ca="1" si="90">LOG(AVERAGE($I$62:$K$62,$I$65:$K$65))-LOG(J50)</f>
        <v>#N/A</v>
      </c>
      <c r="N50" s="9" t="e">
        <f t="shared" ref="N50" ca="1" si="91">LOG(AVERAGE($I$62:$K$62,$I$65:$K$65))-LOG(K50)</f>
        <v>#N/A</v>
      </c>
      <c r="O50" s="7" t="e">
        <f ca="1">AVERAGE(L50:N50)</f>
        <v>#N/A</v>
      </c>
      <c r="P50" s="7" t="e">
        <f ca="1">STDEV(L50:N50)</f>
        <v>#N/A</v>
      </c>
      <c r="Q50" s="92"/>
      <c r="R50" s="92"/>
      <c r="S50" s="85">
        <f t="shared" ref="S50" si="92">Q50-R50</f>
        <v>0</v>
      </c>
      <c r="T50" s="87"/>
      <c r="U50" s="1"/>
    </row>
    <row r="51" spans="1:21" x14ac:dyDescent="0.25">
      <c r="A51" s="1" t="s">
        <v>666</v>
      </c>
      <c r="C51" s="1" t="str">
        <f t="shared" si="86"/>
        <v>150-1-Z-Da-1</v>
      </c>
      <c r="D51" s="1" t="str">
        <f t="shared" si="87"/>
        <v>150-1-Z-Da-2</v>
      </c>
      <c r="E51" s="1" t="str">
        <f t="shared" si="88"/>
        <v>150-1-Z-Da-3</v>
      </c>
      <c r="F51" s="89" t="s">
        <v>599</v>
      </c>
      <c r="G51" s="8" t="s">
        <v>600</v>
      </c>
      <c r="H51" s="53" t="e">
        <f ca="1">OFFSET(INDIRECT("'raw data'!B"&amp;MATCH(B51,'raw data'!$B:$B,0)),3,32,1)</f>
        <v>#N/A</v>
      </c>
      <c r="I51" s="35" t="e">
        <f ca="1">OFFSET(INDIRECT("'raw data'!B"&amp;MATCH(C51,'raw data'!$B:$B,0)),3,32,1)</f>
        <v>#N/A</v>
      </c>
      <c r="J51" s="30" t="e">
        <f ca="1">OFFSET(INDIRECT("'raw data'!B"&amp;MATCH(D51,'raw data'!$B:$B,0)),3,32,1)</f>
        <v>#N/A</v>
      </c>
      <c r="K51" s="30" t="e">
        <f ca="1">OFFSET(INDIRECT("'raw data'!B"&amp;MATCH(E51,'raw data'!$B:$B,0)),3,32,1)</f>
        <v>#N/A</v>
      </c>
      <c r="L51" s="9" t="e">
        <f t="shared" ref="L51" ca="1" si="93">LOG(AVERAGE($I$63:$K$63,$I$66:$K$66))-LOG(I51)</f>
        <v>#N/A</v>
      </c>
      <c r="M51" s="9" t="e">
        <f t="shared" ref="M51" ca="1" si="94">LOG(AVERAGE($I$63:$K$63,$I$66:$K$66))-LOG(J51)</f>
        <v>#N/A</v>
      </c>
      <c r="N51" s="9" t="e">
        <f t="shared" ref="N51" ca="1" si="95">LOG(AVERAGE($I$63:$K$63,$I$66:$K$66))-LOG(K51)</f>
        <v>#N/A</v>
      </c>
      <c r="O51" s="9" t="e">
        <f ca="1">AVERAGE(L51:N51)</f>
        <v>#N/A</v>
      </c>
      <c r="P51" s="9" t="e">
        <f ca="1">STDEV(L51:N51)</f>
        <v>#N/A</v>
      </c>
      <c r="Q51" s="93"/>
      <c r="R51" s="93"/>
      <c r="S51" s="85"/>
      <c r="T51" s="85"/>
      <c r="U51" s="1"/>
    </row>
    <row r="52" spans="1:21" ht="15.75" thickBot="1" x14ac:dyDescent="0.3">
      <c r="A52" s="1" t="s">
        <v>601</v>
      </c>
      <c r="C52" s="1" t="str">
        <f t="shared" si="86"/>
        <v>150-1-BIs-1</v>
      </c>
      <c r="D52" s="1" t="str">
        <f t="shared" si="87"/>
        <v>150-1-BIs-2</v>
      </c>
      <c r="E52" s="1" t="str">
        <f t="shared" si="88"/>
        <v>150-1-BIs-3</v>
      </c>
      <c r="F52" s="90" t="s">
        <v>597</v>
      </c>
      <c r="G52" s="10" t="s">
        <v>601</v>
      </c>
      <c r="H52" s="54"/>
      <c r="I52" s="50"/>
      <c r="J52" s="51"/>
      <c r="K52" s="51"/>
      <c r="L52" s="11"/>
      <c r="M52" s="11"/>
      <c r="N52" s="11"/>
      <c r="O52" s="11"/>
      <c r="P52" s="11"/>
      <c r="Q52" s="94"/>
      <c r="R52" s="94"/>
      <c r="S52" s="86"/>
      <c r="T52" s="86"/>
      <c r="U52" s="1"/>
    </row>
    <row r="53" spans="1:21" x14ac:dyDescent="0.25">
      <c r="A53" s="1" t="s">
        <v>667</v>
      </c>
      <c r="C53" s="1" t="str">
        <f t="shared" ref="C53:C58" si="96">CONCATENATE($H$1,A53,"-",$C$4)</f>
        <v>150-1-C-Db-1</v>
      </c>
      <c r="D53" s="1" t="str">
        <f t="shared" ref="D53:D58" si="97">CONCATENATE($H$1,A53,"-",$D$4)</f>
        <v>150-1-C-Db-2</v>
      </c>
      <c r="E53" s="1" t="str">
        <f t="shared" ref="E53:E58" si="98">CONCATENATE($H$1,A53,"-",$E$4)</f>
        <v>150-1-C-Db-3</v>
      </c>
      <c r="F53" s="91" t="s">
        <v>670</v>
      </c>
      <c r="G53" s="6" t="s">
        <v>598</v>
      </c>
      <c r="H53" s="53" t="e">
        <f ca="1">OFFSET(INDIRECT("'raw data'!B"&amp;MATCH(B53,'raw data'!$B:$B,0)),3,32,1)</f>
        <v>#N/A</v>
      </c>
      <c r="I53" s="36" t="e">
        <f ca="1">OFFSET(INDIRECT("'raw data'!B"&amp;MATCH(C53,'raw data'!$B:$B,0)),3,32,1)</f>
        <v>#N/A</v>
      </c>
      <c r="J53" s="31" t="e">
        <f ca="1">OFFSET(INDIRECT("'raw data'!B"&amp;MATCH(D53,'raw data'!$B:$B,0)),3,32,1)</f>
        <v>#N/A</v>
      </c>
      <c r="K53" s="31" t="e">
        <f ca="1">OFFSET(INDIRECT("'raw data'!B"&amp;MATCH(E53,'raw data'!$B:$B,0)),3,32,1)</f>
        <v>#N/A</v>
      </c>
      <c r="L53" s="9" t="e">
        <f t="shared" ref="L53" ca="1" si="99">LOG(AVERAGE($I$62:$K$62,$I$65:$K$65))-LOG(I53)</f>
        <v>#N/A</v>
      </c>
      <c r="M53" s="9" t="e">
        <f t="shared" ref="M53" ca="1" si="100">LOG(AVERAGE($I$62:$K$62,$I$65:$K$65))-LOG(J53)</f>
        <v>#N/A</v>
      </c>
      <c r="N53" s="9" t="e">
        <f t="shared" ref="N53" ca="1" si="101">LOG(AVERAGE($I$62:$K$62,$I$65:$K$65))-LOG(K53)</f>
        <v>#N/A</v>
      </c>
      <c r="O53" s="7" t="e">
        <f ca="1">AVERAGE(L53:N53)</f>
        <v>#N/A</v>
      </c>
      <c r="P53" s="7" t="e">
        <f ca="1">STDEV(L53:N53)</f>
        <v>#N/A</v>
      </c>
      <c r="Q53" s="92"/>
      <c r="R53" s="92"/>
      <c r="S53" s="85">
        <f t="shared" ref="S53" si="102">Q53-R53</f>
        <v>0</v>
      </c>
      <c r="T53" s="87"/>
      <c r="U53" s="1"/>
    </row>
    <row r="54" spans="1:21" x14ac:dyDescent="0.25">
      <c r="A54" s="1" t="s">
        <v>668</v>
      </c>
      <c r="C54" s="1" t="str">
        <f t="shared" si="96"/>
        <v>150-1-Z-Db-1</v>
      </c>
      <c r="D54" s="1" t="str">
        <f t="shared" si="97"/>
        <v>150-1-Z-Db-2</v>
      </c>
      <c r="E54" s="1" t="str">
        <f t="shared" si="98"/>
        <v>150-1-Z-Db-3</v>
      </c>
      <c r="F54" s="89" t="s">
        <v>599</v>
      </c>
      <c r="G54" s="8" t="s">
        <v>600</v>
      </c>
      <c r="H54" s="53" t="e">
        <f ca="1">OFFSET(INDIRECT("'raw data'!B"&amp;MATCH(B54,'raw data'!$B:$B,0)),3,32,1)</f>
        <v>#N/A</v>
      </c>
      <c r="I54" s="35" t="e">
        <f ca="1">OFFSET(INDIRECT("'raw data'!B"&amp;MATCH(C54,'raw data'!$B:$B,0)),3,32,1)</f>
        <v>#N/A</v>
      </c>
      <c r="J54" s="30" t="e">
        <f ca="1">OFFSET(INDIRECT("'raw data'!B"&amp;MATCH(D54,'raw data'!$B:$B,0)),3,32,1)</f>
        <v>#N/A</v>
      </c>
      <c r="K54" s="30" t="e">
        <f ca="1">OFFSET(INDIRECT("'raw data'!B"&amp;MATCH(E54,'raw data'!$B:$B,0)),3,32,1)</f>
        <v>#N/A</v>
      </c>
      <c r="L54" s="9" t="e">
        <f t="shared" ref="L54" ca="1" si="103">LOG(AVERAGE($I$63:$K$63,$I$66:$K$66))-LOG(I54)</f>
        <v>#N/A</v>
      </c>
      <c r="M54" s="9" t="e">
        <f t="shared" ref="M54" ca="1" si="104">LOG(AVERAGE($I$63:$K$63,$I$66:$K$66))-LOG(J54)</f>
        <v>#N/A</v>
      </c>
      <c r="N54" s="9" t="e">
        <f t="shared" ref="N54" ca="1" si="105">LOG(AVERAGE($I$63:$K$63,$I$66:$K$66))-LOG(K54)</f>
        <v>#N/A</v>
      </c>
      <c r="O54" s="9" t="e">
        <f ca="1">AVERAGE(L54:N54)</f>
        <v>#N/A</v>
      </c>
      <c r="P54" s="9" t="e">
        <f ca="1">STDEV(L54:N54)</f>
        <v>#N/A</v>
      </c>
      <c r="Q54" s="93"/>
      <c r="R54" s="93"/>
      <c r="S54" s="85"/>
      <c r="T54" s="85"/>
      <c r="U54" s="1"/>
    </row>
    <row r="55" spans="1:21" ht="15.75" thickBot="1" x14ac:dyDescent="0.3">
      <c r="A55" s="1" t="s">
        <v>601</v>
      </c>
      <c r="C55" s="1" t="str">
        <f t="shared" si="96"/>
        <v>150-1-BIs-1</v>
      </c>
      <c r="D55" s="1" t="str">
        <f t="shared" si="97"/>
        <v>150-1-BIs-2</v>
      </c>
      <c r="E55" s="1" t="str">
        <f t="shared" si="98"/>
        <v>150-1-BIs-3</v>
      </c>
      <c r="F55" s="90" t="s">
        <v>597</v>
      </c>
      <c r="G55" s="10" t="s">
        <v>601</v>
      </c>
      <c r="H55" s="54"/>
      <c r="I55" s="50"/>
      <c r="J55" s="51"/>
      <c r="K55" s="51"/>
      <c r="L55" s="11"/>
      <c r="M55" s="11"/>
      <c r="N55" s="11"/>
      <c r="O55" s="11"/>
      <c r="P55" s="11"/>
      <c r="Q55" s="94"/>
      <c r="R55" s="94"/>
      <c r="S55" s="86"/>
      <c r="T55" s="86"/>
      <c r="U55" s="1"/>
    </row>
    <row r="56" spans="1:21" x14ac:dyDescent="0.25">
      <c r="A56" s="1" t="s">
        <v>671</v>
      </c>
      <c r="C56" s="1" t="str">
        <f t="shared" si="96"/>
        <v>150-1-C-Ha-1</v>
      </c>
      <c r="D56" s="1" t="str">
        <f t="shared" si="97"/>
        <v>150-1-C-Ha-2</v>
      </c>
      <c r="E56" s="1" t="str">
        <f t="shared" si="98"/>
        <v>150-1-C-Ha-3</v>
      </c>
      <c r="F56" s="91" t="s">
        <v>675</v>
      </c>
      <c r="G56" s="6" t="s">
        <v>598</v>
      </c>
      <c r="H56" s="53" t="e">
        <f ca="1">OFFSET(INDIRECT("'raw data'!B"&amp;MATCH(B56,'raw data'!$B:$B,0)),3,32,1)</f>
        <v>#N/A</v>
      </c>
      <c r="I56" s="36" t="e">
        <f ca="1">OFFSET(INDIRECT("'raw data'!B"&amp;MATCH(C56,'raw data'!$B:$B,0)),3,32,1)</f>
        <v>#N/A</v>
      </c>
      <c r="J56" s="31" t="e">
        <f ca="1">OFFSET(INDIRECT("'raw data'!B"&amp;MATCH(D56,'raw data'!$B:$B,0)),3,32,1)</f>
        <v>#N/A</v>
      </c>
      <c r="K56" s="31" t="e">
        <f ca="1">OFFSET(INDIRECT("'raw data'!B"&amp;MATCH(E56,'raw data'!$B:$B,0)),3,32,1)</f>
        <v>#N/A</v>
      </c>
      <c r="L56" s="9" t="e">
        <f t="shared" ref="L56" ca="1" si="106">LOG(AVERAGE($I$62:$K$62,$I$65:$K$65))-LOG(I56)</f>
        <v>#N/A</v>
      </c>
      <c r="M56" s="9" t="e">
        <f t="shared" ref="M56" ca="1" si="107">LOG(AVERAGE($I$62:$K$62,$I$65:$K$65))-LOG(J56)</f>
        <v>#N/A</v>
      </c>
      <c r="N56" s="9" t="e">
        <f t="shared" ref="N56" ca="1" si="108">LOG(AVERAGE($I$62:$K$62,$I$65:$K$65))-LOG(K56)</f>
        <v>#N/A</v>
      </c>
      <c r="O56" s="7" t="e">
        <f ca="1">AVERAGE(L56:N56)</f>
        <v>#N/A</v>
      </c>
      <c r="P56" s="7" t="e">
        <f ca="1">STDEV(L56:N56)</f>
        <v>#N/A</v>
      </c>
      <c r="Q56" s="92"/>
      <c r="R56" s="92"/>
      <c r="S56" s="85">
        <f t="shared" ref="S56" si="109">Q56-R56</f>
        <v>0</v>
      </c>
      <c r="T56" s="87"/>
      <c r="U56" s="1"/>
    </row>
    <row r="57" spans="1:21" x14ac:dyDescent="0.25">
      <c r="A57" s="1" t="s">
        <v>672</v>
      </c>
      <c r="C57" s="1" t="str">
        <f t="shared" si="96"/>
        <v>150-1-Z-Ha-1</v>
      </c>
      <c r="D57" s="1" t="str">
        <f t="shared" si="97"/>
        <v>150-1-Z-Ha-2</v>
      </c>
      <c r="E57" s="1" t="str">
        <f t="shared" si="98"/>
        <v>150-1-Z-Ha-3</v>
      </c>
      <c r="F57" s="89" t="s">
        <v>599</v>
      </c>
      <c r="G57" s="8" t="s">
        <v>600</v>
      </c>
      <c r="H57" s="53" t="e">
        <f ca="1">OFFSET(INDIRECT("'raw data'!B"&amp;MATCH(B57,'raw data'!$B:$B,0)),3,32,1)</f>
        <v>#N/A</v>
      </c>
      <c r="I57" s="35" t="e">
        <f ca="1">OFFSET(INDIRECT("'raw data'!B"&amp;MATCH(C57,'raw data'!$B:$B,0)),3,32,1)</f>
        <v>#N/A</v>
      </c>
      <c r="J57" s="30" t="e">
        <f ca="1">OFFSET(INDIRECT("'raw data'!B"&amp;MATCH(D57,'raw data'!$B:$B,0)),3,32,1)</f>
        <v>#N/A</v>
      </c>
      <c r="K57" s="30" t="e">
        <f ca="1">OFFSET(INDIRECT("'raw data'!B"&amp;MATCH(E57,'raw data'!$B:$B,0)),3,32,1)</f>
        <v>#N/A</v>
      </c>
      <c r="L57" s="9" t="e">
        <f t="shared" ref="L57" ca="1" si="110">LOG(AVERAGE($I$63:$K$63,$I$66:$K$66))-LOG(I57)</f>
        <v>#N/A</v>
      </c>
      <c r="M57" s="9" t="e">
        <f t="shared" ref="M57" ca="1" si="111">LOG(AVERAGE($I$63:$K$63,$I$66:$K$66))-LOG(J57)</f>
        <v>#N/A</v>
      </c>
      <c r="N57" s="9" t="e">
        <f t="shared" ref="N57" ca="1" si="112">LOG(AVERAGE($I$63:$K$63,$I$66:$K$66))-LOG(K57)</f>
        <v>#N/A</v>
      </c>
      <c r="O57" s="9" t="e">
        <f ca="1">AVERAGE(L57:N57)</f>
        <v>#N/A</v>
      </c>
      <c r="P57" s="9" t="e">
        <f ca="1">STDEV(L57:N57)</f>
        <v>#N/A</v>
      </c>
      <c r="Q57" s="93"/>
      <c r="R57" s="93"/>
      <c r="S57" s="85"/>
      <c r="T57" s="85"/>
      <c r="U57" s="1"/>
    </row>
    <row r="58" spans="1:21" ht="15.75" thickBot="1" x14ac:dyDescent="0.3">
      <c r="A58" s="1" t="s">
        <v>601</v>
      </c>
      <c r="C58" s="1" t="str">
        <f t="shared" si="96"/>
        <v>150-1-BIs-1</v>
      </c>
      <c r="D58" s="1" t="str">
        <f t="shared" si="97"/>
        <v>150-1-BIs-2</v>
      </c>
      <c r="E58" s="1" t="str">
        <f t="shared" si="98"/>
        <v>150-1-BIs-3</v>
      </c>
      <c r="F58" s="90" t="s">
        <v>597</v>
      </c>
      <c r="G58" s="10" t="s">
        <v>601</v>
      </c>
      <c r="H58" s="54"/>
      <c r="I58" s="50"/>
      <c r="J58" s="51"/>
      <c r="K58" s="51"/>
      <c r="L58" s="11"/>
      <c r="M58" s="11"/>
      <c r="N58" s="11"/>
      <c r="O58" s="11"/>
      <c r="P58" s="11"/>
      <c r="Q58" s="94"/>
      <c r="R58" s="94"/>
      <c r="S58" s="86"/>
      <c r="T58" s="86"/>
      <c r="U58" s="1"/>
    </row>
    <row r="59" spans="1:21" x14ac:dyDescent="0.25">
      <c r="A59" s="1" t="s">
        <v>673</v>
      </c>
      <c r="C59" s="1" t="str">
        <f t="shared" ref="C59:C61" si="113">CONCATENATE($H$1,A59,"-",$C$4)</f>
        <v>150-1-C-Hb-1</v>
      </c>
      <c r="D59" s="1" t="str">
        <f t="shared" ref="D59:D61" si="114">CONCATENATE($H$1,A59,"-",$D$4)</f>
        <v>150-1-C-Hb-2</v>
      </c>
      <c r="E59" s="1" t="str">
        <f t="shared" ref="E59:E61" si="115">CONCATENATE($H$1,A59,"-",$E$4)</f>
        <v>150-1-C-Hb-3</v>
      </c>
      <c r="F59" s="91" t="s">
        <v>676</v>
      </c>
      <c r="G59" s="6" t="s">
        <v>598</v>
      </c>
      <c r="H59" s="53" t="e">
        <f ca="1">OFFSET(INDIRECT("'raw data'!B"&amp;MATCH(B59,'raw data'!$B:$B,0)),3,32,1)</f>
        <v>#N/A</v>
      </c>
      <c r="I59" s="36" t="e">
        <f ca="1">OFFSET(INDIRECT("'raw data'!B"&amp;MATCH(C59,'raw data'!$B:$B,0)),3,32,1)</f>
        <v>#N/A</v>
      </c>
      <c r="J59" s="31" t="e">
        <f ca="1">OFFSET(INDIRECT("'raw data'!B"&amp;MATCH(D59,'raw data'!$B:$B,0)),3,32,1)</f>
        <v>#N/A</v>
      </c>
      <c r="K59" s="31" t="e">
        <f ca="1">OFFSET(INDIRECT("'raw data'!B"&amp;MATCH(E59,'raw data'!$B:$B,0)),3,32,1)</f>
        <v>#N/A</v>
      </c>
      <c r="L59" s="9" t="e">
        <f t="shared" ref="L59" ca="1" si="116">LOG(AVERAGE($I$62:$K$62,$I$65:$K$65))-LOG(I59)</f>
        <v>#N/A</v>
      </c>
      <c r="M59" s="9" t="e">
        <f t="shared" ref="M59" ca="1" si="117">LOG(AVERAGE($I$62:$K$62,$I$65:$K$65))-LOG(J59)</f>
        <v>#N/A</v>
      </c>
      <c r="N59" s="9" t="e">
        <f t="shared" ref="N59" ca="1" si="118">LOG(AVERAGE($I$62:$K$62,$I$65:$K$65))-LOG(K59)</f>
        <v>#N/A</v>
      </c>
      <c r="O59" s="7" t="e">
        <f ca="1">AVERAGE(L59:N59)</f>
        <v>#N/A</v>
      </c>
      <c r="P59" s="7" t="e">
        <f ca="1">STDEV(L59:N59)</f>
        <v>#N/A</v>
      </c>
      <c r="Q59" s="92"/>
      <c r="R59" s="92"/>
      <c r="S59" s="85">
        <f t="shared" ref="S59" si="119">Q59-R59</f>
        <v>0</v>
      </c>
      <c r="T59" s="87"/>
      <c r="U59" s="1"/>
    </row>
    <row r="60" spans="1:21" x14ac:dyDescent="0.25">
      <c r="A60" s="1" t="s">
        <v>674</v>
      </c>
      <c r="C60" s="1" t="str">
        <f t="shared" si="113"/>
        <v>150-1-Z-Hb-1</v>
      </c>
      <c r="D60" s="1" t="str">
        <f t="shared" si="114"/>
        <v>150-1-Z-Hb-2</v>
      </c>
      <c r="E60" s="1" t="str">
        <f t="shared" si="115"/>
        <v>150-1-Z-Hb-3</v>
      </c>
      <c r="F60" s="89" t="s">
        <v>599</v>
      </c>
      <c r="G60" s="8" t="s">
        <v>600</v>
      </c>
      <c r="H60" s="53" t="e">
        <f ca="1">OFFSET(INDIRECT("'raw data'!B"&amp;MATCH(B60,'raw data'!$B:$B,0)),3,32,1)</f>
        <v>#N/A</v>
      </c>
      <c r="I60" s="35" t="e">
        <f ca="1">OFFSET(INDIRECT("'raw data'!B"&amp;MATCH(C60,'raw data'!$B:$B,0)),3,32,1)</f>
        <v>#N/A</v>
      </c>
      <c r="J60" s="30" t="e">
        <f ca="1">OFFSET(INDIRECT("'raw data'!B"&amp;MATCH(D60,'raw data'!$B:$B,0)),3,32,1)</f>
        <v>#N/A</v>
      </c>
      <c r="K60" s="30" t="e">
        <f ca="1">OFFSET(INDIRECT("'raw data'!B"&amp;MATCH(E60,'raw data'!$B:$B,0)),3,32,1)</f>
        <v>#N/A</v>
      </c>
      <c r="L60" s="9" t="e">
        <f t="shared" ref="L60" ca="1" si="120">LOG(AVERAGE($I$63:$K$63,$I$66:$K$66))-LOG(I60)</f>
        <v>#N/A</v>
      </c>
      <c r="M60" s="9" t="e">
        <f t="shared" ref="M60" ca="1" si="121">LOG(AVERAGE($I$63:$K$63,$I$66:$K$66))-LOG(J60)</f>
        <v>#N/A</v>
      </c>
      <c r="N60" s="9" t="e">
        <f t="shared" ref="N60" ca="1" si="122">LOG(AVERAGE($I$63:$K$63,$I$66:$K$66))-LOG(K60)</f>
        <v>#N/A</v>
      </c>
      <c r="O60" s="9" t="e">
        <f ca="1">AVERAGE(L60:N60)</f>
        <v>#N/A</v>
      </c>
      <c r="P60" s="9" t="e">
        <f ca="1">STDEV(L60:N60)</f>
        <v>#N/A</v>
      </c>
      <c r="Q60" s="93"/>
      <c r="R60" s="93"/>
      <c r="S60" s="85"/>
      <c r="T60" s="85"/>
      <c r="U60" s="1"/>
    </row>
    <row r="61" spans="1:21" ht="15.75" thickBot="1" x14ac:dyDescent="0.3">
      <c r="A61" s="1" t="s">
        <v>601</v>
      </c>
      <c r="C61" s="1" t="str">
        <f t="shared" si="113"/>
        <v>150-1-BIs-1</v>
      </c>
      <c r="D61" s="1" t="str">
        <f t="shared" si="114"/>
        <v>150-1-BIs-2</v>
      </c>
      <c r="E61" s="1" t="str">
        <f t="shared" si="115"/>
        <v>150-1-BIs-3</v>
      </c>
      <c r="F61" s="90" t="s">
        <v>597</v>
      </c>
      <c r="G61" s="10" t="s">
        <v>601</v>
      </c>
      <c r="H61" s="54"/>
      <c r="I61" s="50"/>
      <c r="J61" s="51"/>
      <c r="K61" s="51"/>
      <c r="L61" s="11"/>
      <c r="M61" s="11"/>
      <c r="N61" s="11"/>
      <c r="O61" s="11"/>
      <c r="P61" s="11"/>
      <c r="Q61" s="94"/>
      <c r="R61" s="94"/>
      <c r="S61" s="86"/>
      <c r="T61" s="86"/>
      <c r="U61" s="1"/>
    </row>
    <row r="62" spans="1:21" ht="17.45" customHeight="1" x14ac:dyDescent="0.25">
      <c r="A62" s="1" t="s">
        <v>657</v>
      </c>
      <c r="C62" s="1" t="str">
        <f t="shared" si="1"/>
        <v>150-1-C-P1-1</v>
      </c>
      <c r="D62" s="1" t="str">
        <f t="shared" si="2"/>
        <v>150-1-C-P1-2</v>
      </c>
      <c r="E62" s="1" t="str">
        <f t="shared" si="3"/>
        <v>150-1-C-P1-3</v>
      </c>
      <c r="F62" s="88" t="s">
        <v>653</v>
      </c>
      <c r="G62" s="6" t="s">
        <v>598</v>
      </c>
      <c r="H62" s="53" t="e">
        <f ca="1">OFFSET(INDIRECT("'raw data'!B"&amp;MATCH(B62,'raw data'!$B:$B,0)),3,32,1)</f>
        <v>#N/A</v>
      </c>
      <c r="I62" s="36">
        <f ca="1">OFFSET(INDIRECT("'raw data'!B"&amp;MATCH(C62,'raw data'!$B:$B,0)),3,32,1)</f>
        <v>25400000</v>
      </c>
      <c r="J62" s="31">
        <f ca="1">OFFSET(INDIRECT("'raw data'!B"&amp;MATCH(D62,'raw data'!$B:$B,0)),3,32,1)</f>
        <v>32700000</v>
      </c>
      <c r="K62" s="31">
        <f ca="1">OFFSET(INDIRECT("'raw data'!B"&amp;MATCH(E62,'raw data'!$B:$B,0)),3,32,1)</f>
        <v>26400000</v>
      </c>
      <c r="L62" s="32"/>
      <c r="M62" s="32"/>
      <c r="N62" s="32"/>
      <c r="O62" s="32"/>
      <c r="P62" s="32"/>
      <c r="Q62" s="79"/>
      <c r="R62" s="79"/>
      <c r="S62" s="82"/>
      <c r="T62" s="82">
        <v>0</v>
      </c>
      <c r="U62" s="1"/>
    </row>
    <row r="63" spans="1:21" ht="17.45" customHeight="1" x14ac:dyDescent="0.25">
      <c r="A63" s="1" t="s">
        <v>658</v>
      </c>
      <c r="C63" s="1" t="str">
        <f t="shared" si="1"/>
        <v>150-1-Z-P1-1</v>
      </c>
      <c r="D63" s="1" t="str">
        <f t="shared" si="2"/>
        <v>150-1-Z-P1-2</v>
      </c>
      <c r="E63" s="1" t="str">
        <f t="shared" si="3"/>
        <v>150-1-Z-P1-3</v>
      </c>
      <c r="F63" s="89"/>
      <c r="G63" s="8" t="s">
        <v>600</v>
      </c>
      <c r="H63" s="53" t="e">
        <f ca="1">OFFSET(INDIRECT("'raw data'!B"&amp;MATCH(B63,'raw data'!$B:$B,0)),3,32,1)</f>
        <v>#N/A</v>
      </c>
      <c r="I63" s="35">
        <f ca="1">OFFSET(INDIRECT("'raw data'!B"&amp;MATCH(C63,'raw data'!$B:$B,0)),3,32,1)</f>
        <v>8460000</v>
      </c>
      <c r="J63" s="30">
        <f ca="1">OFFSET(INDIRECT("'raw data'!B"&amp;MATCH(D63,'raw data'!$B:$B,0)),3,32,1)</f>
        <v>7950000</v>
      </c>
      <c r="K63" s="30">
        <f ca="1">OFFSET(INDIRECT("'raw data'!B"&amp;MATCH(E63,'raw data'!$B:$B,0)),3,32,1)</f>
        <v>16200000</v>
      </c>
      <c r="L63" s="33"/>
      <c r="M63" s="33"/>
      <c r="N63" s="33"/>
      <c r="O63" s="33"/>
      <c r="P63" s="33"/>
      <c r="Q63" s="80"/>
      <c r="R63" s="80"/>
      <c r="S63" s="83"/>
      <c r="T63" s="83"/>
      <c r="U63" s="1"/>
    </row>
    <row r="64" spans="1:21" ht="17.45" customHeight="1" thickBot="1" x14ac:dyDescent="0.3">
      <c r="A64" s="1" t="s">
        <v>601</v>
      </c>
      <c r="F64" s="90"/>
      <c r="G64" s="12" t="s">
        <v>615</v>
      </c>
      <c r="H64" s="54"/>
      <c r="I64" s="73" t="s">
        <v>693</v>
      </c>
      <c r="J64" s="74" t="s">
        <v>693</v>
      </c>
      <c r="K64" s="74" t="s">
        <v>693</v>
      </c>
      <c r="L64" s="34"/>
      <c r="M64" s="34"/>
      <c r="N64" s="34"/>
      <c r="O64" s="34"/>
      <c r="P64" s="34"/>
      <c r="Q64" s="81"/>
      <c r="R64" s="81"/>
      <c r="S64" s="84"/>
      <c r="T64" s="84"/>
      <c r="U64" s="1"/>
    </row>
    <row r="65" spans="1:21" x14ac:dyDescent="0.25">
      <c r="A65" s="1" t="s">
        <v>659</v>
      </c>
      <c r="C65" s="1" t="str">
        <f t="shared" si="1"/>
        <v>150-1-C-P2-1</v>
      </c>
      <c r="D65" s="1" t="str">
        <f t="shared" ref="D65:D66" si="123">CONCATENATE($H$1,A65,"-",$D$4)</f>
        <v>150-1-C-P2-2</v>
      </c>
      <c r="E65" s="1" t="str">
        <f t="shared" ref="E65:E66" si="124">CONCATENATE($H$1,A65,"-",$E$4)</f>
        <v>150-1-C-P2-3</v>
      </c>
      <c r="F65" s="88" t="s">
        <v>654</v>
      </c>
      <c r="G65" s="6" t="s">
        <v>598</v>
      </c>
      <c r="H65" s="53" t="e">
        <f ca="1">OFFSET(INDIRECT("'raw data'!B"&amp;MATCH(B65,'raw data'!$B:$B,0)),3,32,1)</f>
        <v>#N/A</v>
      </c>
      <c r="I65" s="36" t="e">
        <f ca="1">OFFSET(INDIRECT("'raw data'!B"&amp;MATCH(C65,'raw data'!$B:$B,0)),3,32,1)</f>
        <v>#N/A</v>
      </c>
      <c r="J65" s="31" t="e">
        <f ca="1">OFFSET(INDIRECT("'raw data'!B"&amp;MATCH(D65,'raw data'!$B:$B,0)),3,32,1)</f>
        <v>#N/A</v>
      </c>
      <c r="K65" s="31" t="e">
        <f ca="1">OFFSET(INDIRECT("'raw data'!B"&amp;MATCH(E65,'raw data'!$B:$B,0)),3,32,1)</f>
        <v>#N/A</v>
      </c>
      <c r="L65" s="32"/>
      <c r="M65" s="32"/>
      <c r="N65" s="32"/>
      <c r="O65" s="32"/>
      <c r="P65" s="32"/>
      <c r="Q65" s="79"/>
      <c r="R65" s="79"/>
      <c r="S65" s="82"/>
      <c r="T65" s="82"/>
      <c r="U65" s="1"/>
    </row>
    <row r="66" spans="1:21" x14ac:dyDescent="0.25">
      <c r="A66" s="1" t="s">
        <v>660</v>
      </c>
      <c r="C66" s="1" t="str">
        <f t="shared" si="1"/>
        <v>150-1-Z-P2-1</v>
      </c>
      <c r="D66" s="1" t="str">
        <f t="shared" si="123"/>
        <v>150-1-Z-P2-2</v>
      </c>
      <c r="E66" s="1" t="str">
        <f t="shared" si="124"/>
        <v>150-1-Z-P2-3</v>
      </c>
      <c r="F66" s="89"/>
      <c r="G66" s="8" t="s">
        <v>600</v>
      </c>
      <c r="H66" s="53" t="e">
        <f ca="1">OFFSET(INDIRECT("'raw data'!B"&amp;MATCH(B66,'raw data'!$B:$B,0)),3,32,1)</f>
        <v>#N/A</v>
      </c>
      <c r="I66" s="35" t="e">
        <f ca="1">OFFSET(INDIRECT("'raw data'!B"&amp;MATCH(C66,'raw data'!$B:$B,0)),3,32,1)</f>
        <v>#N/A</v>
      </c>
      <c r="J66" s="30" t="e">
        <f ca="1">OFFSET(INDIRECT("'raw data'!B"&amp;MATCH(D66,'raw data'!$B:$B,0)),3,32,1)</f>
        <v>#N/A</v>
      </c>
      <c r="K66" s="30" t="e">
        <f ca="1">OFFSET(INDIRECT("'raw data'!B"&amp;MATCH(E66,'raw data'!$B:$B,0)),3,32,1)</f>
        <v>#N/A</v>
      </c>
      <c r="L66" s="33"/>
      <c r="M66" s="33"/>
      <c r="N66" s="33"/>
      <c r="O66" s="33"/>
      <c r="P66" s="33"/>
      <c r="Q66" s="80"/>
      <c r="R66" s="80"/>
      <c r="S66" s="83"/>
      <c r="T66" s="83"/>
      <c r="U66" s="1"/>
    </row>
    <row r="67" spans="1:21" ht="15.75" thickBot="1" x14ac:dyDescent="0.3">
      <c r="A67" s="1" t="s">
        <v>601</v>
      </c>
      <c r="F67" s="90"/>
      <c r="G67" s="12" t="s">
        <v>615</v>
      </c>
      <c r="H67" s="54"/>
      <c r="I67" s="50"/>
      <c r="J67" s="51"/>
      <c r="K67" s="51"/>
      <c r="L67" s="34"/>
      <c r="M67" s="34"/>
      <c r="N67" s="34"/>
      <c r="O67" s="34"/>
      <c r="P67" s="34"/>
      <c r="Q67" s="81"/>
      <c r="R67" s="81"/>
      <c r="S67" s="84"/>
      <c r="T67" s="84"/>
      <c r="U67" s="1"/>
    </row>
    <row r="68" spans="1:21" x14ac:dyDescent="0.25">
      <c r="A68" s="1" t="s">
        <v>661</v>
      </c>
      <c r="C68" s="1" t="str">
        <f t="shared" ref="C68:C69" si="125">CONCATENATE($H$1,A68,"-",$C$4)</f>
        <v>150-1-C-XP1-1</v>
      </c>
      <c r="D68" s="1" t="str">
        <f t="shared" ref="D68:D69" si="126">CONCATENATE($H$1,A68,"-",$D$4)</f>
        <v>150-1-C-XP1-2</v>
      </c>
      <c r="E68" s="1" t="str">
        <f t="shared" ref="E68:E69" si="127">CONCATENATE($H$1,A68,"-",$E$4)</f>
        <v>150-1-C-XP1-3</v>
      </c>
      <c r="F68" s="88" t="s">
        <v>655</v>
      </c>
      <c r="G68" s="6" t="s">
        <v>598</v>
      </c>
      <c r="H68" s="53" t="e">
        <f ca="1">OFFSET(INDIRECT("'raw data'!B"&amp;MATCH(B68,'raw data'!$B:$B,0)),3,32,1)</f>
        <v>#N/A</v>
      </c>
      <c r="I68" s="36" t="e">
        <f ca="1">OFFSET(INDIRECT("'raw data'!B"&amp;MATCH(C68,'raw data'!$B:$B,0)),3,32,1)</f>
        <v>#N/A</v>
      </c>
      <c r="J68" s="31" t="e">
        <f ca="1">OFFSET(INDIRECT("'raw data'!B"&amp;MATCH(D68,'raw data'!$B:$B,0)),3,32,1)</f>
        <v>#N/A</v>
      </c>
      <c r="K68" s="31" t="e">
        <f ca="1">OFFSET(INDIRECT("'raw data'!B"&amp;MATCH(E68,'raw data'!$B:$B,0)),3,32,1)</f>
        <v>#N/A</v>
      </c>
      <c r="L68" s="32"/>
      <c r="M68" s="32"/>
      <c r="N68" s="32"/>
      <c r="O68" s="32"/>
      <c r="P68" s="32"/>
      <c r="Q68" s="79"/>
      <c r="R68" s="79"/>
      <c r="S68" s="82"/>
      <c r="T68" s="82"/>
      <c r="U68" s="1"/>
    </row>
    <row r="69" spans="1:21" x14ac:dyDescent="0.25">
      <c r="A69" s="1" t="s">
        <v>662</v>
      </c>
      <c r="C69" s="1" t="str">
        <f t="shared" si="125"/>
        <v>150-1-Z-XP1-1</v>
      </c>
      <c r="D69" s="1" t="str">
        <f t="shared" si="126"/>
        <v>150-1-Z-XP1-2</v>
      </c>
      <c r="E69" s="1" t="str">
        <f t="shared" si="127"/>
        <v>150-1-Z-XP1-3</v>
      </c>
      <c r="F69" s="89"/>
      <c r="G69" s="8" t="s">
        <v>600</v>
      </c>
      <c r="H69" s="53" t="e">
        <f ca="1">OFFSET(INDIRECT("'raw data'!B"&amp;MATCH(B69,'raw data'!$B:$B,0)),3,32,1)</f>
        <v>#N/A</v>
      </c>
      <c r="I69" s="35" t="e">
        <f ca="1">OFFSET(INDIRECT("'raw data'!B"&amp;MATCH(C69,'raw data'!$B:$B,0)),3,32,1)</f>
        <v>#N/A</v>
      </c>
      <c r="J69" s="30" t="e">
        <f ca="1">OFFSET(INDIRECT("'raw data'!B"&amp;MATCH(D69,'raw data'!$B:$B,0)),3,32,1)</f>
        <v>#N/A</v>
      </c>
      <c r="K69" s="30" t="e">
        <f ca="1">OFFSET(INDIRECT("'raw data'!B"&amp;MATCH(E69,'raw data'!$B:$B,0)),3,32,1)</f>
        <v>#N/A</v>
      </c>
      <c r="L69" s="33"/>
      <c r="M69" s="33"/>
      <c r="N69" s="33"/>
      <c r="O69" s="33"/>
      <c r="P69" s="33"/>
      <c r="Q69" s="80"/>
      <c r="R69" s="80"/>
      <c r="S69" s="83"/>
      <c r="T69" s="83"/>
      <c r="U69" s="1"/>
    </row>
    <row r="70" spans="1:21" ht="15.75" thickBot="1" x14ac:dyDescent="0.3">
      <c r="A70" s="1" t="s">
        <v>601</v>
      </c>
      <c r="F70" s="90"/>
      <c r="G70" s="12" t="s">
        <v>615</v>
      </c>
      <c r="H70" s="54"/>
      <c r="I70" s="50"/>
      <c r="J70" s="51"/>
      <c r="K70" s="51"/>
      <c r="L70" s="34"/>
      <c r="M70" s="34"/>
      <c r="N70" s="34"/>
      <c r="O70" s="34"/>
      <c r="P70" s="34"/>
      <c r="Q70" s="81"/>
      <c r="R70" s="81"/>
      <c r="S70" s="84"/>
      <c r="T70" s="84"/>
      <c r="U70" s="1"/>
    </row>
    <row r="71" spans="1:21" x14ac:dyDescent="0.25">
      <c r="A71" s="1" t="s">
        <v>663</v>
      </c>
      <c r="C71" s="1" t="str">
        <f t="shared" ref="C71:C72" si="128">CONCATENATE($H$1,A71,"-",$C$4)</f>
        <v>150-1-C-XP2-1</v>
      </c>
      <c r="D71" s="1" t="str">
        <f t="shared" ref="D71:D72" si="129">CONCATENATE($H$1,A71,"-",$D$4)</f>
        <v>150-1-C-XP2-2</v>
      </c>
      <c r="E71" s="1" t="str">
        <f t="shared" ref="E71:E72" si="130">CONCATENATE($H$1,A71,"-",$E$4)</f>
        <v>150-1-C-XP2-3</v>
      </c>
      <c r="F71" s="88" t="s">
        <v>656</v>
      </c>
      <c r="G71" s="6" t="s">
        <v>598</v>
      </c>
      <c r="H71" s="53" t="e">
        <f ca="1">OFFSET(INDIRECT("'raw data'!B"&amp;MATCH(B71,'raw data'!$B:$B,0)),3,32,1)</f>
        <v>#N/A</v>
      </c>
      <c r="I71" s="36" t="e">
        <f ca="1">OFFSET(INDIRECT("'raw data'!B"&amp;MATCH(C71,'raw data'!$B:$B,0)),3,32,1)</f>
        <v>#N/A</v>
      </c>
      <c r="J71" s="31" t="e">
        <f ca="1">OFFSET(INDIRECT("'raw data'!B"&amp;MATCH(D71,'raw data'!$B:$B,0)),3,32,1)</f>
        <v>#N/A</v>
      </c>
      <c r="K71" s="31" t="e">
        <f ca="1">OFFSET(INDIRECT("'raw data'!B"&amp;MATCH(E71,'raw data'!$B:$B,0)),3,32,1)</f>
        <v>#N/A</v>
      </c>
      <c r="L71" s="32"/>
      <c r="M71" s="32"/>
      <c r="N71" s="32"/>
      <c r="O71" s="32"/>
      <c r="P71" s="32"/>
      <c r="Q71" s="79"/>
      <c r="R71" s="79"/>
      <c r="S71" s="82"/>
      <c r="T71" s="82"/>
      <c r="U71" s="1"/>
    </row>
    <row r="72" spans="1:21" x14ac:dyDescent="0.25">
      <c r="A72" s="1" t="s">
        <v>664</v>
      </c>
      <c r="C72" s="1" t="str">
        <f t="shared" si="128"/>
        <v>150-1-Z-XP2-1</v>
      </c>
      <c r="D72" s="1" t="str">
        <f t="shared" si="129"/>
        <v>150-1-Z-XP2-2</v>
      </c>
      <c r="E72" s="1" t="str">
        <f t="shared" si="130"/>
        <v>150-1-Z-XP2-3</v>
      </c>
      <c r="F72" s="89"/>
      <c r="G72" s="8" t="s">
        <v>600</v>
      </c>
      <c r="H72" s="53" t="e">
        <f ca="1">OFFSET(INDIRECT("'raw data'!B"&amp;MATCH(B72,'raw data'!$B:$B,0)),3,32,1)</f>
        <v>#N/A</v>
      </c>
      <c r="I72" s="35" t="e">
        <f ca="1">OFFSET(INDIRECT("'raw data'!B"&amp;MATCH(C72,'raw data'!$B:$B,0)),3,32,1)</f>
        <v>#N/A</v>
      </c>
      <c r="J72" s="30" t="e">
        <f ca="1">OFFSET(INDIRECT("'raw data'!B"&amp;MATCH(D72,'raw data'!$B:$B,0)),3,32,1)</f>
        <v>#N/A</v>
      </c>
      <c r="K72" s="30" t="e">
        <f ca="1">OFFSET(INDIRECT("'raw data'!B"&amp;MATCH(E72,'raw data'!$B:$B,0)),3,32,1)</f>
        <v>#N/A</v>
      </c>
      <c r="L72" s="33"/>
      <c r="M72" s="33"/>
      <c r="N72" s="33"/>
      <c r="O72" s="33"/>
      <c r="P72" s="33"/>
      <c r="Q72" s="80"/>
      <c r="R72" s="80"/>
      <c r="S72" s="83"/>
      <c r="T72" s="83"/>
      <c r="U72" s="1"/>
    </row>
    <row r="73" spans="1:21" ht="15.75" thickBot="1" x14ac:dyDescent="0.3">
      <c r="A73" s="1" t="s">
        <v>601</v>
      </c>
      <c r="F73" s="90"/>
      <c r="G73" s="12" t="s">
        <v>615</v>
      </c>
      <c r="H73" s="54"/>
      <c r="I73" s="50"/>
      <c r="J73" s="51"/>
      <c r="K73" s="51"/>
      <c r="L73" s="34"/>
      <c r="M73" s="34"/>
      <c r="N73" s="34"/>
      <c r="O73" s="34"/>
      <c r="P73" s="34"/>
      <c r="Q73" s="81"/>
      <c r="R73" s="81"/>
      <c r="S73" s="84"/>
      <c r="T73" s="84"/>
      <c r="U73" s="1"/>
    </row>
    <row r="86" spans="21:21" x14ac:dyDescent="0.25">
      <c r="U86" s="1"/>
    </row>
    <row r="87" spans="21:21" x14ac:dyDescent="0.25">
      <c r="U87" s="1"/>
    </row>
    <row r="88" spans="21:21" x14ac:dyDescent="0.25">
      <c r="U88" s="1"/>
    </row>
    <row r="89" spans="21:21" x14ac:dyDescent="0.25">
      <c r="U89" s="1"/>
    </row>
    <row r="90" spans="21:21" x14ac:dyDescent="0.25">
      <c r="U90" s="1"/>
    </row>
    <row r="91" spans="21:21" x14ac:dyDescent="0.25">
      <c r="U91" s="1"/>
    </row>
    <row r="92" spans="21:21" x14ac:dyDescent="0.25">
      <c r="U92" s="1"/>
    </row>
    <row r="93" spans="21:21" x14ac:dyDescent="0.25">
      <c r="U93" s="1"/>
    </row>
    <row r="94" spans="21:21" x14ac:dyDescent="0.25">
      <c r="U94" s="1"/>
    </row>
    <row r="95" spans="21:21" x14ac:dyDescent="0.25">
      <c r="U95" s="1"/>
    </row>
    <row r="96" spans="21:21" x14ac:dyDescent="0.25">
      <c r="U96" s="1"/>
    </row>
    <row r="97" spans="21:21" x14ac:dyDescent="0.25">
      <c r="U97" s="1"/>
    </row>
    <row r="98" spans="21:21" x14ac:dyDescent="0.25">
      <c r="U98" s="1"/>
    </row>
    <row r="99" spans="21:21" x14ac:dyDescent="0.25">
      <c r="U99" s="1"/>
    </row>
    <row r="100" spans="21:21" x14ac:dyDescent="0.25">
      <c r="U100" s="1"/>
    </row>
    <row r="101" spans="21:21" x14ac:dyDescent="0.25">
      <c r="U101" s="1"/>
    </row>
    <row r="102" spans="21:21" x14ac:dyDescent="0.25">
      <c r="U102" s="1"/>
    </row>
    <row r="103" spans="21:21" x14ac:dyDescent="0.25">
      <c r="U103" s="1"/>
    </row>
    <row r="104" spans="21:21" x14ac:dyDescent="0.25">
      <c r="U104" s="1"/>
    </row>
    <row r="105" spans="21:21" x14ac:dyDescent="0.25">
      <c r="U105" s="1"/>
    </row>
    <row r="106" spans="21:21" x14ac:dyDescent="0.25">
      <c r="U106" s="1"/>
    </row>
    <row r="107" spans="21:21" x14ac:dyDescent="0.25">
      <c r="U107" s="1"/>
    </row>
    <row r="108" spans="21:21" x14ac:dyDescent="0.25">
      <c r="U108" s="1"/>
    </row>
    <row r="109" spans="21:21" x14ac:dyDescent="0.25">
      <c r="U109" s="1"/>
    </row>
    <row r="110" spans="21:21" x14ac:dyDescent="0.25">
      <c r="U110" s="1"/>
    </row>
    <row r="111" spans="21:21" x14ac:dyDescent="0.25">
      <c r="U111" s="1"/>
    </row>
    <row r="112" spans="21:21" x14ac:dyDescent="0.25">
      <c r="U112" s="1"/>
    </row>
    <row r="113" spans="21:21" x14ac:dyDescent="0.25">
      <c r="U113" s="1"/>
    </row>
    <row r="114" spans="21:21" x14ac:dyDescent="0.25">
      <c r="U114" s="1"/>
    </row>
    <row r="115" spans="21:21" x14ac:dyDescent="0.25">
      <c r="U115" s="1"/>
    </row>
    <row r="116" spans="21:21" x14ac:dyDescent="0.25">
      <c r="U116" s="1"/>
    </row>
    <row r="117" spans="21:21" x14ac:dyDescent="0.25">
      <c r="U117" s="1"/>
    </row>
    <row r="118" spans="21:21" x14ac:dyDescent="0.25">
      <c r="U118" s="1"/>
    </row>
    <row r="119" spans="21:21" x14ac:dyDescent="0.25">
      <c r="U119" s="1"/>
    </row>
    <row r="120" spans="21:21" x14ac:dyDescent="0.25">
      <c r="U120" s="1"/>
    </row>
    <row r="121" spans="21:21" x14ac:dyDescent="0.25">
      <c r="U121" s="1"/>
    </row>
    <row r="122" spans="21:21" x14ac:dyDescent="0.25">
      <c r="U122" s="1"/>
    </row>
    <row r="123" spans="21:21" x14ac:dyDescent="0.25">
      <c r="U123" s="1"/>
    </row>
    <row r="124" spans="21:21" x14ac:dyDescent="0.25">
      <c r="U124" s="1"/>
    </row>
    <row r="125" spans="21:21" x14ac:dyDescent="0.25">
      <c r="U125" s="1"/>
    </row>
    <row r="126" spans="21:21" x14ac:dyDescent="0.25">
      <c r="U126" s="1"/>
    </row>
    <row r="127" spans="21:21" x14ac:dyDescent="0.25">
      <c r="U127" s="1"/>
    </row>
    <row r="128" spans="21:21" x14ac:dyDescent="0.25">
      <c r="U128" s="1"/>
    </row>
    <row r="129" spans="21:21" x14ac:dyDescent="0.25">
      <c r="U129" s="1"/>
    </row>
    <row r="130" spans="21:21" x14ac:dyDescent="0.25">
      <c r="U130" s="1"/>
    </row>
    <row r="131" spans="21:21" x14ac:dyDescent="0.25">
      <c r="U131" s="1"/>
    </row>
    <row r="132" spans="21:21" x14ac:dyDescent="0.25">
      <c r="U132" s="1"/>
    </row>
    <row r="133" spans="21:21" x14ac:dyDescent="0.25">
      <c r="U133" s="1"/>
    </row>
    <row r="134" spans="21:21" x14ac:dyDescent="0.25">
      <c r="U134" s="1"/>
    </row>
    <row r="135" spans="21:21" x14ac:dyDescent="0.25">
      <c r="U135" s="1"/>
    </row>
    <row r="136" spans="21:21" x14ac:dyDescent="0.25">
      <c r="U136" s="1"/>
    </row>
    <row r="137" spans="21:21" x14ac:dyDescent="0.25">
      <c r="U137" s="1"/>
    </row>
    <row r="138" spans="21:21" x14ac:dyDescent="0.25">
      <c r="U138" s="1"/>
    </row>
    <row r="139" spans="21:21" x14ac:dyDescent="0.25">
      <c r="U139" s="1"/>
    </row>
    <row r="140" spans="21:21" x14ac:dyDescent="0.25">
      <c r="U140" s="1"/>
    </row>
    <row r="141" spans="21:21" x14ac:dyDescent="0.25">
      <c r="U141" s="1"/>
    </row>
    <row r="142" spans="21:21" x14ac:dyDescent="0.25">
      <c r="U142" s="1"/>
    </row>
  </sheetData>
  <mergeCells count="115">
    <mergeCell ref="R11:R13"/>
    <mergeCell ref="S11:S13"/>
    <mergeCell ref="I3:K3"/>
    <mergeCell ref="L3:P3"/>
    <mergeCell ref="Q3:S3"/>
    <mergeCell ref="F5:F7"/>
    <mergeCell ref="Q5:Q7"/>
    <mergeCell ref="R5:R7"/>
    <mergeCell ref="S5:S7"/>
    <mergeCell ref="Q8:Q10"/>
    <mergeCell ref="R8:R10"/>
    <mergeCell ref="S8:S10"/>
    <mergeCell ref="F11:F13"/>
    <mergeCell ref="Q11:Q13"/>
    <mergeCell ref="S17:S19"/>
    <mergeCell ref="S35:S37"/>
    <mergeCell ref="S20:S22"/>
    <mergeCell ref="F23:F25"/>
    <mergeCell ref="Q23:Q25"/>
    <mergeCell ref="R23:R25"/>
    <mergeCell ref="S23:S25"/>
    <mergeCell ref="S14:S16"/>
    <mergeCell ref="F17:F19"/>
    <mergeCell ref="Q17:Q19"/>
    <mergeCell ref="R17:R19"/>
    <mergeCell ref="F38:F40"/>
    <mergeCell ref="Q38:Q40"/>
    <mergeCell ref="R38:R40"/>
    <mergeCell ref="S38:S40"/>
    <mergeCell ref="S29:S31"/>
    <mergeCell ref="F32:F34"/>
    <mergeCell ref="Q32:Q34"/>
    <mergeCell ref="R32:R34"/>
    <mergeCell ref="S32:S34"/>
    <mergeCell ref="C3:E3"/>
    <mergeCell ref="Q47:Q49"/>
    <mergeCell ref="R47:R49"/>
    <mergeCell ref="F35:F37"/>
    <mergeCell ref="Q35:Q37"/>
    <mergeCell ref="R35:R37"/>
    <mergeCell ref="F26:F28"/>
    <mergeCell ref="F29:F31"/>
    <mergeCell ref="Q29:Q31"/>
    <mergeCell ref="R29:R31"/>
    <mergeCell ref="F20:F22"/>
    <mergeCell ref="Q20:Q22"/>
    <mergeCell ref="R20:R22"/>
    <mergeCell ref="F14:F16"/>
    <mergeCell ref="Q14:Q16"/>
    <mergeCell ref="R14:R16"/>
    <mergeCell ref="F41:F43"/>
    <mergeCell ref="Q41:Q43"/>
    <mergeCell ref="R41:R43"/>
    <mergeCell ref="F44:F46"/>
    <mergeCell ref="Q44:Q46"/>
    <mergeCell ref="R44:R46"/>
    <mergeCell ref="F47:F49"/>
    <mergeCell ref="F8:F10"/>
    <mergeCell ref="T20:T22"/>
    <mergeCell ref="T23:T25"/>
    <mergeCell ref="T29:T31"/>
    <mergeCell ref="T32:T34"/>
    <mergeCell ref="T35:T37"/>
    <mergeCell ref="T5:T7"/>
    <mergeCell ref="T8:T10"/>
    <mergeCell ref="T11:T13"/>
    <mergeCell ref="T14:T16"/>
    <mergeCell ref="T17:T19"/>
    <mergeCell ref="F68:F70"/>
    <mergeCell ref="F71:F73"/>
    <mergeCell ref="F50:F52"/>
    <mergeCell ref="Q50:Q52"/>
    <mergeCell ref="Q65:Q67"/>
    <mergeCell ref="Q71:Q73"/>
    <mergeCell ref="T38:T40"/>
    <mergeCell ref="T41:T43"/>
    <mergeCell ref="T44:T46"/>
    <mergeCell ref="T47:T49"/>
    <mergeCell ref="T62:T64"/>
    <mergeCell ref="S47:S49"/>
    <mergeCell ref="Q62:Q64"/>
    <mergeCell ref="R62:R64"/>
    <mergeCell ref="S62:S64"/>
    <mergeCell ref="S41:S43"/>
    <mergeCell ref="S44:S46"/>
    <mergeCell ref="F62:F64"/>
    <mergeCell ref="R50:R52"/>
    <mergeCell ref="S50:S52"/>
    <mergeCell ref="T50:T52"/>
    <mergeCell ref="F53:F55"/>
    <mergeCell ref="Q53:Q55"/>
    <mergeCell ref="R53:R55"/>
    <mergeCell ref="S53:S55"/>
    <mergeCell ref="T53:T55"/>
    <mergeCell ref="F65:F67"/>
    <mergeCell ref="F59:F61"/>
    <mergeCell ref="Q59:Q61"/>
    <mergeCell ref="R59:R61"/>
    <mergeCell ref="S59:S61"/>
    <mergeCell ref="T59:T61"/>
    <mergeCell ref="F56:F58"/>
    <mergeCell ref="Q56:Q58"/>
    <mergeCell ref="R56:R58"/>
    <mergeCell ref="S56:S58"/>
    <mergeCell ref="T56:T58"/>
    <mergeCell ref="R71:R73"/>
    <mergeCell ref="S71:S73"/>
    <mergeCell ref="T71:T73"/>
    <mergeCell ref="R65:R67"/>
    <mergeCell ref="S65:S67"/>
    <mergeCell ref="T65:T67"/>
    <mergeCell ref="Q68:Q70"/>
    <mergeCell ref="R68:R70"/>
    <mergeCell ref="S68:S70"/>
    <mergeCell ref="T68:T70"/>
  </mergeCells>
  <conditionalFormatting sqref="I62:K64 I5:K49">
    <cfRule type="beginsWith" dxfId="63" priority="67" operator="beginsWith" text="G">
      <formula>LEFT(I5,LEN("G"))="G"</formula>
    </cfRule>
    <cfRule type="containsText" dxfId="62" priority="68" operator="containsText" text="NG">
      <formula>NOT(ISERROR(SEARCH("NG",I5)))</formula>
    </cfRule>
  </conditionalFormatting>
  <conditionalFormatting sqref="H5">
    <cfRule type="beginsWith" dxfId="61" priority="65" operator="beginsWith" text="G">
      <formula>LEFT(H5,LEN("G"))="G"</formula>
    </cfRule>
    <cfRule type="containsText" dxfId="60" priority="66" operator="containsText" text="NG">
      <formula>NOT(ISERROR(SEARCH("NG",H5)))</formula>
    </cfRule>
  </conditionalFormatting>
  <conditionalFormatting sqref="H6">
    <cfRule type="beginsWith" dxfId="59" priority="63" operator="beginsWith" text="G">
      <formula>LEFT(H6,LEN("G"))="G"</formula>
    </cfRule>
    <cfRule type="containsText" dxfId="58" priority="64" operator="containsText" text="NG">
      <formula>NOT(ISERROR(SEARCH("NG",H6)))</formula>
    </cfRule>
  </conditionalFormatting>
  <conditionalFormatting sqref="H8 H11 H14 H17 H20 H23 H26 H29 H32 H35 H38 H41 H44 H47 H62">
    <cfRule type="beginsWith" dxfId="57" priority="61" operator="beginsWith" text="G">
      <formula>LEFT(H8,LEN("G"))="G"</formula>
    </cfRule>
    <cfRule type="containsText" dxfId="56" priority="62" operator="containsText" text="NG">
      <formula>NOT(ISERROR(SEARCH("NG",H8)))</formula>
    </cfRule>
  </conditionalFormatting>
  <conditionalFormatting sqref="H9 H12 H15 H18 H21 H24 H27 H30 H33 H36 H39 H42 H45 H48 H63">
    <cfRule type="beginsWith" dxfId="55" priority="59" operator="beginsWith" text="G">
      <formula>LEFT(H9,LEN("G"))="G"</formula>
    </cfRule>
    <cfRule type="containsText" dxfId="54" priority="60" operator="containsText" text="NG">
      <formula>NOT(ISERROR(SEARCH("NG",H9)))</formula>
    </cfRule>
  </conditionalFormatting>
  <conditionalFormatting sqref="I55:K55">
    <cfRule type="beginsWith" dxfId="53" priority="17" operator="beginsWith" text="G">
      <formula>LEFT(I55,LEN("G"))="G"</formula>
    </cfRule>
    <cfRule type="containsText" dxfId="52" priority="18" operator="containsText" text="NG">
      <formula>NOT(ISERROR(SEARCH("NG",I55)))</formula>
    </cfRule>
  </conditionalFormatting>
  <conditionalFormatting sqref="H65">
    <cfRule type="beginsWith" dxfId="51" priority="55" operator="beginsWith" text="G">
      <formula>LEFT(H65,LEN("G"))="G"</formula>
    </cfRule>
    <cfRule type="containsText" dxfId="50" priority="56" operator="containsText" text="NG">
      <formula>NOT(ISERROR(SEARCH("NG",H65)))</formula>
    </cfRule>
  </conditionalFormatting>
  <conditionalFormatting sqref="H66">
    <cfRule type="beginsWith" dxfId="49" priority="53" operator="beginsWith" text="G">
      <formula>LEFT(H66,LEN("G"))="G"</formula>
    </cfRule>
    <cfRule type="containsText" dxfId="48" priority="54" operator="containsText" text="NG">
      <formula>NOT(ISERROR(SEARCH("NG",H66)))</formula>
    </cfRule>
  </conditionalFormatting>
  <conditionalFormatting sqref="H56">
    <cfRule type="beginsWith" dxfId="47" priority="13" operator="beginsWith" text="G">
      <formula>LEFT(H56,LEN("G"))="G"</formula>
    </cfRule>
    <cfRule type="containsText" dxfId="46" priority="14" operator="containsText" text="NG">
      <formula>NOT(ISERROR(SEARCH("NG",H56)))</formula>
    </cfRule>
  </conditionalFormatting>
  <conditionalFormatting sqref="H68">
    <cfRule type="beginsWith" dxfId="45" priority="49" operator="beginsWith" text="G">
      <formula>LEFT(H68,LEN("G"))="G"</formula>
    </cfRule>
    <cfRule type="containsText" dxfId="44" priority="50" operator="containsText" text="NG">
      <formula>NOT(ISERROR(SEARCH("NG",H68)))</formula>
    </cfRule>
  </conditionalFormatting>
  <conditionalFormatting sqref="H69">
    <cfRule type="beginsWith" dxfId="43" priority="47" operator="beginsWith" text="G">
      <formula>LEFT(H69,LEN("G"))="G"</formula>
    </cfRule>
    <cfRule type="containsText" dxfId="42" priority="48" operator="containsText" text="NG">
      <formula>NOT(ISERROR(SEARCH("NG",H69)))</formula>
    </cfRule>
  </conditionalFormatting>
  <conditionalFormatting sqref="I71:K72">
    <cfRule type="beginsWith" dxfId="41" priority="45" operator="beginsWith" text="G">
      <formula>LEFT(I71,LEN("G"))="G"</formula>
    </cfRule>
    <cfRule type="containsText" dxfId="40" priority="46" operator="containsText" text="NG">
      <formula>NOT(ISERROR(SEARCH("NG",I71)))</formula>
    </cfRule>
  </conditionalFormatting>
  <conditionalFormatting sqref="H71">
    <cfRule type="beginsWith" dxfId="39" priority="43" operator="beginsWith" text="G">
      <formula>LEFT(H71,LEN("G"))="G"</formula>
    </cfRule>
    <cfRule type="containsText" dxfId="38" priority="44" operator="containsText" text="NG">
      <formula>NOT(ISERROR(SEARCH("NG",H71)))</formula>
    </cfRule>
  </conditionalFormatting>
  <conditionalFormatting sqref="H72">
    <cfRule type="beginsWith" dxfId="37" priority="41" operator="beginsWith" text="G">
      <formula>LEFT(H72,LEN("G"))="G"</formula>
    </cfRule>
    <cfRule type="containsText" dxfId="36" priority="42" operator="containsText" text="NG">
      <formula>NOT(ISERROR(SEARCH("NG",H72)))</formula>
    </cfRule>
  </conditionalFormatting>
  <conditionalFormatting sqref="I65:K67">
    <cfRule type="beginsWith" dxfId="35" priority="39" operator="beginsWith" text="G">
      <formula>LEFT(I65,LEN("G"))="G"</formula>
    </cfRule>
    <cfRule type="containsText" dxfId="34" priority="40" operator="containsText" text="NG">
      <formula>NOT(ISERROR(SEARCH("NG",I65)))</formula>
    </cfRule>
  </conditionalFormatting>
  <conditionalFormatting sqref="I68:K69">
    <cfRule type="beginsWith" dxfId="33" priority="37" operator="beginsWith" text="G">
      <formula>LEFT(I68,LEN("G"))="G"</formula>
    </cfRule>
    <cfRule type="containsText" dxfId="32" priority="38" operator="containsText" text="NG">
      <formula>NOT(ISERROR(SEARCH("NG",I68)))</formula>
    </cfRule>
  </conditionalFormatting>
  <conditionalFormatting sqref="I70:K70">
    <cfRule type="beginsWith" dxfId="31" priority="35" operator="beginsWith" text="G">
      <formula>LEFT(I70,LEN("G"))="G"</formula>
    </cfRule>
    <cfRule type="containsText" dxfId="30" priority="36" operator="containsText" text="NG">
      <formula>NOT(ISERROR(SEARCH("NG",I70)))</formula>
    </cfRule>
  </conditionalFormatting>
  <conditionalFormatting sqref="I73:K73">
    <cfRule type="beginsWith" dxfId="29" priority="33" operator="beginsWith" text="G">
      <formula>LEFT(I73,LEN("G"))="G"</formula>
    </cfRule>
    <cfRule type="containsText" dxfId="28" priority="34" operator="containsText" text="NG">
      <formula>NOT(ISERROR(SEARCH("NG",I73)))</formula>
    </cfRule>
  </conditionalFormatting>
  <conditionalFormatting sqref="I50:K51">
    <cfRule type="beginsWith" dxfId="27" priority="31" operator="beginsWith" text="G">
      <formula>LEFT(I50,LEN("G"))="G"</formula>
    </cfRule>
    <cfRule type="containsText" dxfId="26" priority="32" operator="containsText" text="NG">
      <formula>NOT(ISERROR(SEARCH("NG",I50)))</formula>
    </cfRule>
  </conditionalFormatting>
  <conditionalFormatting sqref="H50">
    <cfRule type="beginsWith" dxfId="25" priority="29" operator="beginsWith" text="G">
      <formula>LEFT(H50,LEN("G"))="G"</formula>
    </cfRule>
    <cfRule type="containsText" dxfId="24" priority="30" operator="containsText" text="NG">
      <formula>NOT(ISERROR(SEARCH("NG",H50)))</formula>
    </cfRule>
  </conditionalFormatting>
  <conditionalFormatting sqref="H51">
    <cfRule type="beginsWith" dxfId="23" priority="27" operator="beginsWith" text="G">
      <formula>LEFT(H51,LEN("G"))="G"</formula>
    </cfRule>
    <cfRule type="containsText" dxfId="22" priority="28" operator="containsText" text="NG">
      <formula>NOT(ISERROR(SEARCH("NG",H51)))</formula>
    </cfRule>
  </conditionalFormatting>
  <conditionalFormatting sqref="I53:K54">
    <cfRule type="beginsWith" dxfId="21" priority="25" operator="beginsWith" text="G">
      <formula>LEFT(I53,LEN("G"))="G"</formula>
    </cfRule>
    <cfRule type="containsText" dxfId="20" priority="26" operator="containsText" text="NG">
      <formula>NOT(ISERROR(SEARCH("NG",I53)))</formula>
    </cfRule>
  </conditionalFormatting>
  <conditionalFormatting sqref="H53">
    <cfRule type="beginsWith" dxfId="19" priority="23" operator="beginsWith" text="G">
      <formula>LEFT(H53,LEN("G"))="G"</formula>
    </cfRule>
    <cfRule type="containsText" dxfId="18" priority="24" operator="containsText" text="NG">
      <formula>NOT(ISERROR(SEARCH("NG",H53)))</formula>
    </cfRule>
  </conditionalFormatting>
  <conditionalFormatting sqref="H54">
    <cfRule type="beginsWith" dxfId="17" priority="21" operator="beginsWith" text="G">
      <formula>LEFT(H54,LEN("G"))="G"</formula>
    </cfRule>
    <cfRule type="containsText" dxfId="16" priority="22" operator="containsText" text="NG">
      <formula>NOT(ISERROR(SEARCH("NG",H54)))</formula>
    </cfRule>
  </conditionalFormatting>
  <conditionalFormatting sqref="I52:K52">
    <cfRule type="beginsWith" dxfId="15" priority="19" operator="beginsWith" text="G">
      <formula>LEFT(I52,LEN("G"))="G"</formula>
    </cfRule>
    <cfRule type="containsText" dxfId="14" priority="20" operator="containsText" text="NG">
      <formula>NOT(ISERROR(SEARCH("NG",I52)))</formula>
    </cfRule>
  </conditionalFormatting>
  <conditionalFormatting sqref="I56:K57">
    <cfRule type="beginsWith" dxfId="13" priority="15" operator="beginsWith" text="G">
      <formula>LEFT(I56,LEN("G"))="G"</formula>
    </cfRule>
    <cfRule type="containsText" dxfId="12" priority="16" operator="containsText" text="NG">
      <formula>NOT(ISERROR(SEARCH("NG",I56)))</formula>
    </cfRule>
  </conditionalFormatting>
  <conditionalFormatting sqref="H57">
    <cfRule type="beginsWith" dxfId="11" priority="11" operator="beginsWith" text="G">
      <formula>LEFT(H57,LEN("G"))="G"</formula>
    </cfRule>
    <cfRule type="containsText" dxfId="10" priority="12" operator="containsText" text="NG">
      <formula>NOT(ISERROR(SEARCH("NG",H57)))</formula>
    </cfRule>
  </conditionalFormatting>
  <conditionalFormatting sqref="I59:K60">
    <cfRule type="beginsWith" dxfId="9" priority="9" operator="beginsWith" text="G">
      <formula>LEFT(I59,LEN("G"))="G"</formula>
    </cfRule>
    <cfRule type="containsText" dxfId="8" priority="10" operator="containsText" text="NG">
      <formula>NOT(ISERROR(SEARCH("NG",I59)))</formula>
    </cfRule>
  </conditionalFormatting>
  <conditionalFormatting sqref="H59">
    <cfRule type="beginsWith" dxfId="7" priority="7" operator="beginsWith" text="G">
      <formula>LEFT(H59,LEN("G"))="G"</formula>
    </cfRule>
    <cfRule type="containsText" dxfId="6" priority="8" operator="containsText" text="NG">
      <formula>NOT(ISERROR(SEARCH("NG",H59)))</formula>
    </cfRule>
  </conditionalFormatting>
  <conditionalFormatting sqref="H60">
    <cfRule type="beginsWith" dxfId="5" priority="5" operator="beginsWith" text="G">
      <formula>LEFT(H60,LEN("G"))="G"</formula>
    </cfRule>
    <cfRule type="containsText" dxfId="4" priority="6" operator="containsText" text="NG">
      <formula>NOT(ISERROR(SEARCH("NG",H60)))</formula>
    </cfRule>
  </conditionalFormatting>
  <conditionalFormatting sqref="I58:K58">
    <cfRule type="beginsWith" dxfId="3" priority="3" operator="beginsWith" text="G">
      <formula>LEFT(I58,LEN("G"))="G"</formula>
    </cfRule>
    <cfRule type="containsText" dxfId="2" priority="4" operator="containsText" text="NG">
      <formula>NOT(ISERROR(SEARCH("NG",I58)))</formula>
    </cfRule>
  </conditionalFormatting>
  <conditionalFormatting sqref="I61:K61">
    <cfRule type="beginsWith" dxfId="1" priority="1" operator="beginsWith" text="G">
      <formula>LEFT(I61,LEN("G"))="G"</formula>
    </cfRule>
    <cfRule type="containsText" dxfId="0" priority="2" operator="containsText" text="NG">
      <formula>NOT(ISERROR(SEARCH("NG",I61)))</formula>
    </cfRule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AP1161"/>
  <sheetViews>
    <sheetView topLeftCell="A469" zoomScale="70" zoomScaleNormal="70" workbookViewId="0">
      <pane xSplit="2" topLeftCell="AH1" activePane="topRight" state="frozen"/>
      <selection activeCell="A169" sqref="A169"/>
      <selection pane="topRight" activeCell="AJ491" sqref="AJ491"/>
    </sheetView>
  </sheetViews>
  <sheetFormatPr defaultColWidth="8.85546875" defaultRowHeight="18.75" x14ac:dyDescent="0.25"/>
  <cols>
    <col min="1" max="1" width="8.85546875" style="72" customWidth="1"/>
    <col min="2" max="2" width="16.140625" style="68" customWidth="1"/>
    <col min="3" max="3" width="8.28515625" style="68" bestFit="1" customWidth="1"/>
    <col min="4" max="4" width="11.5703125" style="68" customWidth="1"/>
    <col min="5" max="5" width="12.28515625" style="68" bestFit="1" customWidth="1"/>
    <col min="6" max="6" width="13.5703125" style="68" customWidth="1"/>
    <col min="7" max="7" width="6.28515625" style="68" customWidth="1"/>
    <col min="8" max="8" width="5.85546875" style="68" customWidth="1"/>
    <col min="9" max="9" width="6" style="68" customWidth="1"/>
    <col min="10" max="10" width="5.85546875" style="68" customWidth="1"/>
    <col min="11" max="11" width="6.5703125" style="68" customWidth="1"/>
    <col min="12" max="12" width="6.140625" style="68" customWidth="1"/>
    <col min="13" max="13" width="9.42578125" style="68" customWidth="1"/>
    <col min="14" max="14" width="10" style="68" customWidth="1"/>
    <col min="15" max="15" width="11" style="68" customWidth="1"/>
    <col min="16" max="16" width="17.7109375" style="68" customWidth="1"/>
    <col min="17" max="18" width="6.28515625" style="68" customWidth="1"/>
    <col min="19" max="19" width="7" style="68" customWidth="1"/>
    <col min="20" max="20" width="7.28515625" style="68" customWidth="1"/>
    <col min="21" max="24" width="6.28515625" style="68" customWidth="1"/>
    <col min="25" max="25" width="7.28515625" style="68" customWidth="1"/>
    <col min="26" max="26" width="10.7109375" style="68" customWidth="1"/>
    <col min="27" max="27" width="8" style="68" customWidth="1"/>
    <col min="28" max="28" width="7.85546875" style="68" customWidth="1"/>
    <col min="29" max="29" width="10.85546875" style="68" customWidth="1"/>
    <col min="30" max="30" width="7.7109375" style="68" customWidth="1"/>
    <col min="31" max="31" width="8.28515625" style="68" customWidth="1"/>
    <col min="32" max="32" width="9.85546875" style="68" customWidth="1"/>
    <col min="33" max="33" width="10.42578125" style="68" bestFit="1" customWidth="1"/>
    <col min="34" max="34" width="21.85546875" style="57" bestFit="1" customWidth="1"/>
    <col min="35" max="36" width="8.85546875" style="68"/>
    <col min="37" max="37" width="8.85546875" style="64"/>
    <col min="38" max="38" width="11.85546875" style="64" customWidth="1"/>
    <col min="39" max="39" width="13.7109375" style="64" customWidth="1"/>
    <col min="40" max="40" width="12.7109375" style="68" customWidth="1"/>
    <col min="41" max="41" width="15.85546875" style="64" customWidth="1"/>
    <col min="42" max="42" width="21" style="68" customWidth="1"/>
    <col min="43" max="16384" width="8.85546875" style="68"/>
  </cols>
  <sheetData>
    <row r="1" spans="1:42" ht="38.25" x14ac:dyDescent="0.25">
      <c r="A1" s="75" t="s">
        <v>0</v>
      </c>
      <c r="B1" s="75" t="s">
        <v>1</v>
      </c>
      <c r="C1" s="76" t="s">
        <v>2</v>
      </c>
      <c r="D1" s="75" t="s">
        <v>3</v>
      </c>
      <c r="E1" s="75" t="s">
        <v>4</v>
      </c>
      <c r="F1" s="75" t="s">
        <v>5</v>
      </c>
      <c r="G1" s="75" t="s">
        <v>6</v>
      </c>
      <c r="H1" s="75" t="s">
        <v>7</v>
      </c>
      <c r="I1" s="75" t="s">
        <v>8</v>
      </c>
      <c r="J1" s="75" t="s">
        <v>9</v>
      </c>
      <c r="K1" s="75" t="s">
        <v>10</v>
      </c>
      <c r="L1" s="75" t="s">
        <v>11</v>
      </c>
      <c r="M1" s="75" t="s">
        <v>12</v>
      </c>
      <c r="N1" s="76" t="s">
        <v>13</v>
      </c>
      <c r="O1" s="75" t="s">
        <v>14</v>
      </c>
      <c r="P1" s="75" t="s">
        <v>15</v>
      </c>
      <c r="Q1" s="75" t="s">
        <v>16</v>
      </c>
      <c r="R1" s="75" t="s">
        <v>17</v>
      </c>
      <c r="S1" s="76" t="s">
        <v>18</v>
      </c>
      <c r="T1" s="76" t="s">
        <v>19</v>
      </c>
      <c r="U1" s="75" t="s">
        <v>20</v>
      </c>
      <c r="V1" s="75" t="s">
        <v>21</v>
      </c>
      <c r="W1" s="75" t="s">
        <v>22</v>
      </c>
      <c r="X1" s="75" t="s">
        <v>23</v>
      </c>
      <c r="Y1" s="75" t="s">
        <v>24</v>
      </c>
      <c r="Z1" s="75" t="s">
        <v>25</v>
      </c>
      <c r="AA1" s="75" t="s">
        <v>26</v>
      </c>
      <c r="AB1" s="75" t="s">
        <v>27</v>
      </c>
      <c r="AC1" s="76" t="s">
        <v>28</v>
      </c>
      <c r="AD1" s="76" t="s">
        <v>29</v>
      </c>
      <c r="AE1" s="76" t="s">
        <v>30</v>
      </c>
      <c r="AF1" s="75" t="s">
        <v>31</v>
      </c>
      <c r="AG1" s="75" t="s">
        <v>32</v>
      </c>
      <c r="AH1" s="56" t="s">
        <v>33</v>
      </c>
      <c r="AI1" s="55" t="s">
        <v>681</v>
      </c>
      <c r="AJ1" s="55" t="s">
        <v>682</v>
      </c>
      <c r="AK1" s="59" t="s">
        <v>683</v>
      </c>
      <c r="AL1" s="60" t="s">
        <v>684</v>
      </c>
      <c r="AM1" s="61" t="s">
        <v>685</v>
      </c>
      <c r="AN1" s="66" t="s">
        <v>686</v>
      </c>
      <c r="AO1" s="65" t="s">
        <v>687</v>
      </c>
      <c r="AP1" s="67" t="s">
        <v>688</v>
      </c>
    </row>
    <row r="2" spans="1:42" x14ac:dyDescent="0.25">
      <c r="A2" s="68">
        <v>1.1000000000000001</v>
      </c>
      <c r="B2" s="68" t="s">
        <v>34</v>
      </c>
      <c r="C2" s="2">
        <v>0</v>
      </c>
      <c r="D2" s="68">
        <v>0</v>
      </c>
      <c r="E2" s="68">
        <v>0</v>
      </c>
      <c r="G2" s="68">
        <v>0</v>
      </c>
      <c r="H2" s="68">
        <v>0</v>
      </c>
      <c r="I2" s="68">
        <v>0</v>
      </c>
      <c r="J2" s="68">
        <v>0</v>
      </c>
      <c r="K2" s="68">
        <v>0</v>
      </c>
      <c r="L2" s="68">
        <v>0</v>
      </c>
      <c r="M2" s="68">
        <v>0</v>
      </c>
      <c r="N2" s="2">
        <v>0</v>
      </c>
      <c r="O2" s="68" t="s">
        <v>35</v>
      </c>
      <c r="P2" s="68" t="s">
        <v>36</v>
      </c>
      <c r="Q2" s="68" t="s">
        <v>37</v>
      </c>
      <c r="R2" s="68" t="s">
        <v>38</v>
      </c>
      <c r="S2" s="2">
        <v>0.1</v>
      </c>
      <c r="T2" s="2">
        <v>10</v>
      </c>
      <c r="U2" s="68" t="s">
        <v>39</v>
      </c>
      <c r="V2" s="68" t="s">
        <v>40</v>
      </c>
      <c r="W2" s="68" t="s">
        <v>41</v>
      </c>
      <c r="X2" s="68" t="s">
        <v>42</v>
      </c>
      <c r="Y2" s="68" t="s">
        <v>43</v>
      </c>
      <c r="Z2" s="68" t="s">
        <v>44</v>
      </c>
      <c r="AA2" s="68" t="s">
        <v>45</v>
      </c>
      <c r="AB2" s="68" t="s">
        <v>37</v>
      </c>
      <c r="AC2" s="2"/>
      <c r="AD2" s="2">
        <v>1</v>
      </c>
      <c r="AE2" s="2">
        <v>0</v>
      </c>
      <c r="AF2" s="68">
        <v>30</v>
      </c>
      <c r="AG2" s="68">
        <v>300</v>
      </c>
      <c r="AH2" s="57">
        <f>D2*10</f>
        <v>0</v>
      </c>
      <c r="AI2" s="69">
        <v>0</v>
      </c>
      <c r="AJ2" s="69">
        <v>7</v>
      </c>
      <c r="AK2" s="62" t="e">
        <f>AH2/AH$3</f>
        <v>#DIV/0!</v>
      </c>
      <c r="AL2" s="102">
        <f>IF(COUNTBLANK(AI2:AI4)=3,"",IF(COUNTBLANK(AI2:AI4)=2,IF(AI2=0,0.5/AJ2,AI2/AJ2),(AI2/AJ2+AI3/AJ3+IF(AJ4&gt;0,AI4/AJ4,0))/COUNTIF(AI2:AJ4,"&gt;0")))</f>
        <v>7.1428571428571425E-2</v>
      </c>
      <c r="AM2" s="103" t="e">
        <f>IF(ISNUMBER(AN2),AN2,1/AN2)</f>
        <v>#DIV/0!</v>
      </c>
      <c r="AN2" s="104"/>
      <c r="AO2" s="105">
        <f>IF(COUNTIF(AL2:AL2,"&gt;0"),AL2,IF(ISERROR(AM2),IF(D5&gt;0,D5,0.5),AM2))</f>
        <v>7.1428571428571425E-2</v>
      </c>
      <c r="AP2" s="106">
        <v>10</v>
      </c>
    </row>
    <row r="3" spans="1:42" x14ac:dyDescent="0.25">
      <c r="A3" s="68">
        <v>1.2</v>
      </c>
      <c r="B3" s="68" t="s">
        <v>34</v>
      </c>
      <c r="C3" s="2">
        <v>0</v>
      </c>
      <c r="D3" s="68">
        <v>0</v>
      </c>
      <c r="E3" s="68">
        <v>0</v>
      </c>
      <c r="G3" s="68">
        <v>0</v>
      </c>
      <c r="H3" s="68">
        <v>0</v>
      </c>
      <c r="I3" s="68">
        <v>0</v>
      </c>
      <c r="J3" s="68">
        <v>0</v>
      </c>
      <c r="K3" s="68">
        <v>0</v>
      </c>
      <c r="L3" s="68">
        <v>0</v>
      </c>
      <c r="M3" s="68">
        <v>0</v>
      </c>
      <c r="N3" s="2">
        <v>0</v>
      </c>
      <c r="O3" s="68" t="s">
        <v>35</v>
      </c>
      <c r="P3" s="68" t="s">
        <v>46</v>
      </c>
      <c r="Q3" s="68" t="s">
        <v>37</v>
      </c>
      <c r="R3" s="68" t="s">
        <v>38</v>
      </c>
      <c r="S3" s="2">
        <v>0.1</v>
      </c>
      <c r="T3" s="2">
        <v>10</v>
      </c>
      <c r="U3" s="68" t="s">
        <v>39</v>
      </c>
      <c r="V3" s="68" t="s">
        <v>40</v>
      </c>
      <c r="W3" s="68" t="s">
        <v>41</v>
      </c>
      <c r="X3" s="68" t="s">
        <v>42</v>
      </c>
      <c r="Y3" s="68" t="s">
        <v>43</v>
      </c>
      <c r="Z3" s="68" t="s">
        <v>44</v>
      </c>
      <c r="AA3" s="68" t="s">
        <v>45</v>
      </c>
      <c r="AB3" s="68" t="s">
        <v>37</v>
      </c>
      <c r="AC3" s="2"/>
      <c r="AD3" s="2">
        <v>1</v>
      </c>
      <c r="AE3" s="2">
        <v>0</v>
      </c>
      <c r="AF3" s="68">
        <v>30</v>
      </c>
      <c r="AG3" s="68">
        <v>300</v>
      </c>
      <c r="AH3" s="57">
        <f t="shared" ref="AH3:AH4" si="0">D3*10</f>
        <v>0</v>
      </c>
      <c r="AI3" s="70"/>
      <c r="AJ3" s="70"/>
      <c r="AK3" s="62" t="e">
        <f>AH3/AH$3</f>
        <v>#DIV/0!</v>
      </c>
      <c r="AL3" s="102"/>
      <c r="AM3" s="103"/>
      <c r="AN3" s="104"/>
      <c r="AO3" s="105"/>
      <c r="AP3" s="106"/>
    </row>
    <row r="4" spans="1:42" x14ac:dyDescent="0.25">
      <c r="A4" s="68">
        <v>1.3</v>
      </c>
      <c r="B4" s="68" t="s">
        <v>34</v>
      </c>
      <c r="C4" s="2">
        <v>0</v>
      </c>
      <c r="D4" s="68">
        <v>0</v>
      </c>
      <c r="E4" s="68">
        <v>0</v>
      </c>
      <c r="G4" s="68">
        <v>0</v>
      </c>
      <c r="H4" s="68">
        <v>0</v>
      </c>
      <c r="I4" s="68">
        <v>0</v>
      </c>
      <c r="J4" s="68">
        <v>0</v>
      </c>
      <c r="K4" s="68">
        <v>0</v>
      </c>
      <c r="L4" s="68">
        <v>0</v>
      </c>
      <c r="M4" s="68">
        <v>0</v>
      </c>
      <c r="N4" s="2">
        <v>0</v>
      </c>
      <c r="O4" s="68" t="s">
        <v>35</v>
      </c>
      <c r="P4" s="68" t="s">
        <v>47</v>
      </c>
      <c r="Q4" s="68" t="s">
        <v>37</v>
      </c>
      <c r="R4" s="68" t="s">
        <v>38</v>
      </c>
      <c r="S4" s="2">
        <v>0.1</v>
      </c>
      <c r="T4" s="2">
        <v>10</v>
      </c>
      <c r="U4" s="68" t="s">
        <v>39</v>
      </c>
      <c r="V4" s="68" t="s">
        <v>40</v>
      </c>
      <c r="W4" s="68" t="s">
        <v>41</v>
      </c>
      <c r="X4" s="68" t="s">
        <v>42</v>
      </c>
      <c r="Y4" s="68" t="s">
        <v>43</v>
      </c>
      <c r="Z4" s="68" t="s">
        <v>44</v>
      </c>
      <c r="AA4" s="68" t="s">
        <v>45</v>
      </c>
      <c r="AB4" s="68" t="s">
        <v>37</v>
      </c>
      <c r="AC4" s="2"/>
      <c r="AD4" s="2">
        <v>1</v>
      </c>
      <c r="AE4" s="2">
        <v>0</v>
      </c>
      <c r="AF4" s="68">
        <v>30</v>
      </c>
      <c r="AG4" s="68">
        <v>300</v>
      </c>
      <c r="AH4" s="57">
        <f t="shared" si="0"/>
        <v>0</v>
      </c>
      <c r="AI4" s="70"/>
      <c r="AJ4" s="70"/>
      <c r="AK4" s="62" t="e">
        <f>AH4/AH$3</f>
        <v>#DIV/0!</v>
      </c>
      <c r="AL4" s="102"/>
      <c r="AM4" s="103"/>
      <c r="AN4" s="104"/>
      <c r="AO4" s="105"/>
      <c r="AP4" s="106"/>
    </row>
    <row r="5" spans="1:42" x14ac:dyDescent="0.25">
      <c r="A5" s="68">
        <v>1</v>
      </c>
      <c r="C5" s="2" t="s">
        <v>48</v>
      </c>
      <c r="D5" s="68">
        <v>0</v>
      </c>
      <c r="E5" s="68" t="s">
        <v>49</v>
      </c>
      <c r="F5" s="68" t="s">
        <v>50</v>
      </c>
      <c r="N5" s="2"/>
      <c r="S5" s="2"/>
      <c r="T5" s="2"/>
      <c r="AC5" s="2"/>
      <c r="AD5" s="2"/>
      <c r="AE5" s="2"/>
      <c r="AH5" s="58">
        <f>AO2*AP2</f>
        <v>0.71428571428571419</v>
      </c>
      <c r="AI5" s="71"/>
      <c r="AJ5" s="71"/>
      <c r="AK5" s="63"/>
    </row>
    <row r="6" spans="1:42" x14ac:dyDescent="0.25">
      <c r="A6" s="68">
        <v>2.1</v>
      </c>
      <c r="B6" s="68" t="s">
        <v>51</v>
      </c>
      <c r="C6" s="2">
        <v>0</v>
      </c>
      <c r="D6" s="68">
        <v>0</v>
      </c>
      <c r="E6" s="68">
        <v>0</v>
      </c>
      <c r="G6" s="68">
        <v>0</v>
      </c>
      <c r="H6" s="68">
        <v>0</v>
      </c>
      <c r="I6" s="68">
        <v>0</v>
      </c>
      <c r="J6" s="68">
        <v>0</v>
      </c>
      <c r="K6" s="68">
        <v>0</v>
      </c>
      <c r="L6" s="68">
        <v>0</v>
      </c>
      <c r="M6" s="68">
        <v>0</v>
      </c>
      <c r="N6" s="2">
        <v>0</v>
      </c>
      <c r="O6" s="68" t="s">
        <v>35</v>
      </c>
      <c r="P6" s="68" t="s">
        <v>52</v>
      </c>
      <c r="Q6" s="68" t="s">
        <v>37</v>
      </c>
      <c r="R6" s="68" t="s">
        <v>38</v>
      </c>
      <c r="S6" s="2">
        <v>0.1</v>
      </c>
      <c r="T6" s="2">
        <v>10</v>
      </c>
      <c r="U6" s="68" t="s">
        <v>39</v>
      </c>
      <c r="V6" s="68" t="s">
        <v>40</v>
      </c>
      <c r="W6" s="68" t="s">
        <v>41</v>
      </c>
      <c r="X6" s="68" t="s">
        <v>42</v>
      </c>
      <c r="Y6" s="68" t="s">
        <v>43</v>
      </c>
      <c r="Z6" s="68" t="s">
        <v>44</v>
      </c>
      <c r="AA6" s="68" t="s">
        <v>45</v>
      </c>
      <c r="AB6" s="68" t="s">
        <v>37</v>
      </c>
      <c r="AC6" s="2"/>
      <c r="AD6" s="2">
        <v>1</v>
      </c>
      <c r="AE6" s="2">
        <v>0</v>
      </c>
      <c r="AF6" s="68">
        <v>30</v>
      </c>
      <c r="AG6" s="68">
        <v>300</v>
      </c>
      <c r="AH6" s="57">
        <f t="shared" ref="AH6:AH8" si="1">D6*10</f>
        <v>0</v>
      </c>
      <c r="AI6" s="69">
        <v>0</v>
      </c>
      <c r="AJ6" s="69">
        <v>6.9</v>
      </c>
      <c r="AK6" s="62" t="e">
        <f t="shared" ref="AK6:AK8" si="2">AH6/AH$3</f>
        <v>#DIV/0!</v>
      </c>
      <c r="AL6" s="102">
        <f t="shared" ref="AL6" si="3">IF(COUNTBLANK(AI6:AI8)=3,"",IF(COUNTBLANK(AI6:AI8)=2,IF(AI6=0,0.5/AJ6,AI6/AJ6),(AI6/AJ6+AI7/AJ7+IF(AJ8&gt;0,AI8/AJ8,0))/COUNTIF(AI6:AJ8,"&gt;0")))</f>
        <v>7.2463768115942032E-2</v>
      </c>
      <c r="AM6" s="103" t="e">
        <f t="shared" ref="AM6" si="4">IF(ISNUMBER(AN6),AN6,1/AN6)</f>
        <v>#DIV/0!</v>
      </c>
      <c r="AN6" s="104"/>
      <c r="AO6" s="105">
        <f t="shared" ref="AO6" si="5">IF(COUNTIF(AL6:AL6,"&gt;0"),AL6,IF(ISERROR(AM6),IF(D9&gt;0,D9,0.5),AM6))</f>
        <v>7.2463768115942032E-2</v>
      </c>
      <c r="AP6" s="106">
        <v>10</v>
      </c>
    </row>
    <row r="7" spans="1:42" x14ac:dyDescent="0.25">
      <c r="A7" s="68">
        <v>2.2000000000000002</v>
      </c>
      <c r="B7" s="68" t="s">
        <v>51</v>
      </c>
      <c r="C7" s="2">
        <v>0</v>
      </c>
      <c r="D7" s="68">
        <v>0</v>
      </c>
      <c r="E7" s="68">
        <v>0</v>
      </c>
      <c r="G7" s="68">
        <v>0</v>
      </c>
      <c r="H7" s="68">
        <v>0</v>
      </c>
      <c r="I7" s="68">
        <v>0</v>
      </c>
      <c r="J7" s="68">
        <v>0</v>
      </c>
      <c r="K7" s="68">
        <v>0</v>
      </c>
      <c r="L7" s="68">
        <v>0</v>
      </c>
      <c r="M7" s="68">
        <v>0</v>
      </c>
      <c r="N7" s="2">
        <v>0</v>
      </c>
      <c r="O7" s="68" t="s">
        <v>35</v>
      </c>
      <c r="P7" s="68" t="s">
        <v>53</v>
      </c>
      <c r="Q7" s="68" t="s">
        <v>37</v>
      </c>
      <c r="R7" s="68" t="s">
        <v>38</v>
      </c>
      <c r="S7" s="2">
        <v>0.1</v>
      </c>
      <c r="T7" s="2">
        <v>10</v>
      </c>
      <c r="U7" s="68" t="s">
        <v>39</v>
      </c>
      <c r="V7" s="68" t="s">
        <v>40</v>
      </c>
      <c r="W7" s="68" t="s">
        <v>41</v>
      </c>
      <c r="X7" s="68" t="s">
        <v>42</v>
      </c>
      <c r="Y7" s="68" t="s">
        <v>43</v>
      </c>
      <c r="Z7" s="68" t="s">
        <v>44</v>
      </c>
      <c r="AA7" s="68" t="s">
        <v>45</v>
      </c>
      <c r="AB7" s="68" t="s">
        <v>37</v>
      </c>
      <c r="AC7" s="2"/>
      <c r="AD7" s="2">
        <v>1</v>
      </c>
      <c r="AE7" s="2">
        <v>0</v>
      </c>
      <c r="AF7" s="68">
        <v>30</v>
      </c>
      <c r="AG7" s="68">
        <v>300</v>
      </c>
      <c r="AH7" s="57">
        <f t="shared" si="1"/>
        <v>0</v>
      </c>
      <c r="AI7" s="70"/>
      <c r="AJ7" s="70"/>
      <c r="AK7" s="62" t="e">
        <f t="shared" si="2"/>
        <v>#DIV/0!</v>
      </c>
      <c r="AL7" s="102"/>
      <c r="AM7" s="103"/>
      <c r="AN7" s="104"/>
      <c r="AO7" s="105"/>
      <c r="AP7" s="106"/>
    </row>
    <row r="8" spans="1:42" x14ac:dyDescent="0.25">
      <c r="A8" s="68">
        <v>2.2999999999999998</v>
      </c>
      <c r="B8" s="68" t="s">
        <v>51</v>
      </c>
      <c r="C8" s="2">
        <v>0</v>
      </c>
      <c r="D8" s="68">
        <v>0</v>
      </c>
      <c r="E8" s="68">
        <v>0</v>
      </c>
      <c r="G8" s="68">
        <v>0</v>
      </c>
      <c r="H8" s="68">
        <v>0</v>
      </c>
      <c r="I8" s="68">
        <v>0</v>
      </c>
      <c r="J8" s="68">
        <v>0</v>
      </c>
      <c r="K8" s="68">
        <v>0</v>
      </c>
      <c r="L8" s="68">
        <v>0</v>
      </c>
      <c r="M8" s="68">
        <v>0</v>
      </c>
      <c r="N8" s="2">
        <v>0</v>
      </c>
      <c r="O8" s="68" t="s">
        <v>35</v>
      </c>
      <c r="P8" s="68" t="s">
        <v>54</v>
      </c>
      <c r="Q8" s="68" t="s">
        <v>37</v>
      </c>
      <c r="R8" s="68" t="s">
        <v>38</v>
      </c>
      <c r="S8" s="2">
        <v>0.1</v>
      </c>
      <c r="T8" s="2">
        <v>10</v>
      </c>
      <c r="U8" s="68" t="s">
        <v>39</v>
      </c>
      <c r="V8" s="68" t="s">
        <v>40</v>
      </c>
      <c r="W8" s="68" t="s">
        <v>41</v>
      </c>
      <c r="X8" s="68" t="s">
        <v>42</v>
      </c>
      <c r="Y8" s="68" t="s">
        <v>43</v>
      </c>
      <c r="Z8" s="68" t="s">
        <v>44</v>
      </c>
      <c r="AA8" s="68" t="s">
        <v>45</v>
      </c>
      <c r="AB8" s="68" t="s">
        <v>37</v>
      </c>
      <c r="AC8" s="2"/>
      <c r="AD8" s="2">
        <v>1</v>
      </c>
      <c r="AE8" s="2">
        <v>0</v>
      </c>
      <c r="AF8" s="68">
        <v>30</v>
      </c>
      <c r="AG8" s="68">
        <v>300</v>
      </c>
      <c r="AH8" s="57">
        <f t="shared" si="1"/>
        <v>0</v>
      </c>
      <c r="AI8" s="70"/>
      <c r="AJ8" s="70"/>
      <c r="AK8" s="62" t="e">
        <f t="shared" si="2"/>
        <v>#DIV/0!</v>
      </c>
      <c r="AL8" s="102"/>
      <c r="AM8" s="103"/>
      <c r="AN8" s="104"/>
      <c r="AO8" s="105"/>
      <c r="AP8" s="106"/>
    </row>
    <row r="9" spans="1:42" x14ac:dyDescent="0.25">
      <c r="A9" s="68">
        <v>2</v>
      </c>
      <c r="C9" s="2" t="s">
        <v>48</v>
      </c>
      <c r="D9" s="68">
        <v>0</v>
      </c>
      <c r="E9" s="68" t="s">
        <v>49</v>
      </c>
      <c r="F9" s="68" t="s">
        <v>50</v>
      </c>
      <c r="N9" s="2"/>
      <c r="S9" s="2"/>
      <c r="T9" s="2"/>
      <c r="AC9" s="2"/>
      <c r="AD9" s="2"/>
      <c r="AE9" s="2"/>
      <c r="AH9" s="58">
        <f t="shared" ref="AH9" si="6">AO6*AP6</f>
        <v>0.72463768115942029</v>
      </c>
      <c r="AI9" s="71"/>
      <c r="AJ9" s="71"/>
      <c r="AK9" s="63"/>
    </row>
    <row r="10" spans="1:42" x14ac:dyDescent="0.25">
      <c r="A10" s="68">
        <v>3.1</v>
      </c>
      <c r="B10" s="68" t="s">
        <v>55</v>
      </c>
      <c r="C10" s="2">
        <v>0</v>
      </c>
      <c r="D10" s="68">
        <v>0</v>
      </c>
      <c r="E10" s="68">
        <v>0</v>
      </c>
      <c r="G10" s="68">
        <v>0</v>
      </c>
      <c r="H10" s="68">
        <v>0</v>
      </c>
      <c r="I10" s="68">
        <v>0</v>
      </c>
      <c r="J10" s="68">
        <v>0</v>
      </c>
      <c r="K10" s="68">
        <v>0</v>
      </c>
      <c r="L10" s="68">
        <v>0</v>
      </c>
      <c r="M10" s="68">
        <v>0</v>
      </c>
      <c r="N10" s="2">
        <v>0</v>
      </c>
      <c r="O10" s="68" t="s">
        <v>35</v>
      </c>
      <c r="P10" s="68" t="s">
        <v>56</v>
      </c>
      <c r="Q10" s="68" t="s">
        <v>37</v>
      </c>
      <c r="R10" s="68" t="s">
        <v>38</v>
      </c>
      <c r="S10" s="2">
        <v>0.1</v>
      </c>
      <c r="T10" s="2">
        <v>10</v>
      </c>
      <c r="U10" s="68" t="s">
        <v>39</v>
      </c>
      <c r="V10" s="68" t="s">
        <v>40</v>
      </c>
      <c r="W10" s="68" t="s">
        <v>41</v>
      </c>
      <c r="X10" s="68" t="s">
        <v>42</v>
      </c>
      <c r="Y10" s="68" t="s">
        <v>43</v>
      </c>
      <c r="Z10" s="68" t="s">
        <v>44</v>
      </c>
      <c r="AA10" s="68" t="s">
        <v>45</v>
      </c>
      <c r="AB10" s="68" t="s">
        <v>37</v>
      </c>
      <c r="AC10" s="2"/>
      <c r="AD10" s="2">
        <v>1</v>
      </c>
      <c r="AE10" s="2">
        <v>0</v>
      </c>
      <c r="AF10" s="68">
        <v>30</v>
      </c>
      <c r="AG10" s="68">
        <v>300</v>
      </c>
      <c r="AH10" s="57">
        <f t="shared" ref="AH10:AH12" si="7">D10*10</f>
        <v>0</v>
      </c>
      <c r="AI10" s="69">
        <v>0</v>
      </c>
      <c r="AJ10" s="69">
        <v>6.6</v>
      </c>
      <c r="AK10" s="62" t="e">
        <f t="shared" ref="AK10:AK12" si="8">AH10/AH$3</f>
        <v>#DIV/0!</v>
      </c>
      <c r="AL10" s="102">
        <f t="shared" ref="AL10" si="9">IF(COUNTBLANK(AI10:AI12)=3,"",IF(COUNTBLANK(AI10:AI12)=2,IF(AI10=0,0.5/AJ10,AI10/AJ10),(AI10/AJ10+AI11/AJ11+IF(AJ12&gt;0,AI12/AJ12,0))/COUNTIF(AI10:AJ12,"&gt;0")))</f>
        <v>7.575757575757576E-2</v>
      </c>
      <c r="AM10" s="103" t="e">
        <f t="shared" ref="AM10" si="10">IF(ISNUMBER(AN10),AN10,1/AN10)</f>
        <v>#DIV/0!</v>
      </c>
      <c r="AN10" s="104"/>
      <c r="AO10" s="105">
        <f t="shared" ref="AO10" si="11">IF(COUNTIF(AL10:AL10,"&gt;0"),AL10,IF(ISERROR(AM10),IF(D13&gt;0,D13,0.5),AM10))</f>
        <v>7.575757575757576E-2</v>
      </c>
      <c r="AP10" s="106">
        <v>10</v>
      </c>
    </row>
    <row r="11" spans="1:42" x14ac:dyDescent="0.25">
      <c r="A11" s="68">
        <v>3.2</v>
      </c>
      <c r="B11" s="68" t="s">
        <v>55</v>
      </c>
      <c r="C11" s="2">
        <v>0</v>
      </c>
      <c r="D11" s="68">
        <v>0</v>
      </c>
      <c r="E11" s="68">
        <v>0</v>
      </c>
      <c r="G11" s="68">
        <v>0</v>
      </c>
      <c r="H11" s="68">
        <v>0</v>
      </c>
      <c r="I11" s="68">
        <v>0</v>
      </c>
      <c r="J11" s="68">
        <v>0</v>
      </c>
      <c r="K11" s="68">
        <v>0</v>
      </c>
      <c r="L11" s="68">
        <v>0</v>
      </c>
      <c r="M11" s="68">
        <v>0</v>
      </c>
      <c r="N11" s="2">
        <v>0</v>
      </c>
      <c r="O11" s="68" t="s">
        <v>35</v>
      </c>
      <c r="P11" s="68" t="s">
        <v>57</v>
      </c>
      <c r="Q11" s="68" t="s">
        <v>37</v>
      </c>
      <c r="R11" s="68" t="s">
        <v>38</v>
      </c>
      <c r="S11" s="2">
        <v>0.1</v>
      </c>
      <c r="T11" s="2">
        <v>10</v>
      </c>
      <c r="U11" s="68" t="s">
        <v>39</v>
      </c>
      <c r="V11" s="68" t="s">
        <v>40</v>
      </c>
      <c r="W11" s="68" t="s">
        <v>41</v>
      </c>
      <c r="X11" s="68" t="s">
        <v>42</v>
      </c>
      <c r="Y11" s="68" t="s">
        <v>43</v>
      </c>
      <c r="Z11" s="68" t="s">
        <v>44</v>
      </c>
      <c r="AA11" s="68" t="s">
        <v>45</v>
      </c>
      <c r="AB11" s="68" t="s">
        <v>37</v>
      </c>
      <c r="AC11" s="2"/>
      <c r="AD11" s="2">
        <v>1</v>
      </c>
      <c r="AE11" s="2">
        <v>0</v>
      </c>
      <c r="AF11" s="68">
        <v>30</v>
      </c>
      <c r="AG11" s="68">
        <v>300</v>
      </c>
      <c r="AH11" s="57">
        <f t="shared" si="7"/>
        <v>0</v>
      </c>
      <c r="AI11" s="70"/>
      <c r="AJ11" s="70"/>
      <c r="AK11" s="62" t="e">
        <f t="shared" si="8"/>
        <v>#DIV/0!</v>
      </c>
      <c r="AL11" s="102"/>
      <c r="AM11" s="103"/>
      <c r="AN11" s="104"/>
      <c r="AO11" s="105"/>
      <c r="AP11" s="106"/>
    </row>
    <row r="12" spans="1:42" x14ac:dyDescent="0.25">
      <c r="A12" s="68">
        <v>3.3</v>
      </c>
      <c r="B12" s="68" t="s">
        <v>55</v>
      </c>
      <c r="C12" s="2">
        <v>0</v>
      </c>
      <c r="D12" s="68">
        <v>0</v>
      </c>
      <c r="E12" s="68">
        <v>0</v>
      </c>
      <c r="G12" s="68">
        <v>0</v>
      </c>
      <c r="H12" s="68">
        <v>0</v>
      </c>
      <c r="I12" s="68">
        <v>0</v>
      </c>
      <c r="J12" s="68">
        <v>0</v>
      </c>
      <c r="K12" s="68">
        <v>0</v>
      </c>
      <c r="L12" s="68">
        <v>0</v>
      </c>
      <c r="M12" s="68">
        <v>0</v>
      </c>
      <c r="N12" s="2">
        <v>0</v>
      </c>
      <c r="O12" s="68" t="s">
        <v>35</v>
      </c>
      <c r="P12" s="68" t="s">
        <v>58</v>
      </c>
      <c r="Q12" s="68" t="s">
        <v>37</v>
      </c>
      <c r="R12" s="68" t="s">
        <v>38</v>
      </c>
      <c r="S12" s="2">
        <v>0.1</v>
      </c>
      <c r="T12" s="2">
        <v>10</v>
      </c>
      <c r="U12" s="68" t="s">
        <v>39</v>
      </c>
      <c r="V12" s="68" t="s">
        <v>40</v>
      </c>
      <c r="W12" s="68" t="s">
        <v>41</v>
      </c>
      <c r="X12" s="68" t="s">
        <v>42</v>
      </c>
      <c r="Y12" s="68" t="s">
        <v>43</v>
      </c>
      <c r="Z12" s="68" t="s">
        <v>44</v>
      </c>
      <c r="AA12" s="68" t="s">
        <v>45</v>
      </c>
      <c r="AB12" s="68" t="s">
        <v>37</v>
      </c>
      <c r="AC12" s="2"/>
      <c r="AD12" s="2">
        <v>1</v>
      </c>
      <c r="AE12" s="2">
        <v>0</v>
      </c>
      <c r="AF12" s="68">
        <v>30</v>
      </c>
      <c r="AG12" s="68">
        <v>300</v>
      </c>
      <c r="AH12" s="57">
        <f t="shared" si="7"/>
        <v>0</v>
      </c>
      <c r="AI12" s="70"/>
      <c r="AJ12" s="70"/>
      <c r="AK12" s="62" t="e">
        <f t="shared" si="8"/>
        <v>#DIV/0!</v>
      </c>
      <c r="AL12" s="102"/>
      <c r="AM12" s="103"/>
      <c r="AN12" s="104"/>
      <c r="AO12" s="105"/>
      <c r="AP12" s="106"/>
    </row>
    <row r="13" spans="1:42" x14ac:dyDescent="0.25">
      <c r="A13" s="68">
        <v>3</v>
      </c>
      <c r="C13" s="2" t="s">
        <v>48</v>
      </c>
      <c r="D13" s="68">
        <v>0</v>
      </c>
      <c r="E13" s="68" t="s">
        <v>49</v>
      </c>
      <c r="F13" s="68" t="s">
        <v>50</v>
      </c>
      <c r="N13" s="2"/>
      <c r="S13" s="2"/>
      <c r="T13" s="2"/>
      <c r="AC13" s="2"/>
      <c r="AD13" s="2"/>
      <c r="AE13" s="2"/>
      <c r="AH13" s="58">
        <f t="shared" ref="AH13" si="12">AO10*AP10</f>
        <v>0.75757575757575757</v>
      </c>
      <c r="AI13" s="71"/>
      <c r="AJ13" s="71"/>
      <c r="AK13" s="63"/>
    </row>
    <row r="14" spans="1:42" x14ac:dyDescent="0.25">
      <c r="A14" s="68">
        <v>4.0999999999999996</v>
      </c>
      <c r="B14" s="68" t="s">
        <v>59</v>
      </c>
      <c r="C14" s="2">
        <v>0</v>
      </c>
      <c r="D14" s="68">
        <v>0</v>
      </c>
      <c r="E14" s="68">
        <v>0</v>
      </c>
      <c r="G14" s="68">
        <v>0</v>
      </c>
      <c r="H14" s="68">
        <v>0</v>
      </c>
      <c r="I14" s="68">
        <v>0</v>
      </c>
      <c r="J14" s="68">
        <v>0</v>
      </c>
      <c r="K14" s="68">
        <v>0</v>
      </c>
      <c r="L14" s="68">
        <v>0</v>
      </c>
      <c r="M14" s="68">
        <v>0</v>
      </c>
      <c r="N14" s="2">
        <v>0</v>
      </c>
      <c r="O14" s="68" t="s">
        <v>35</v>
      </c>
      <c r="P14" s="68" t="s">
        <v>60</v>
      </c>
      <c r="Q14" s="68" t="s">
        <v>37</v>
      </c>
      <c r="R14" s="68" t="s">
        <v>38</v>
      </c>
      <c r="S14" s="2">
        <v>0.1</v>
      </c>
      <c r="T14" s="2">
        <v>10</v>
      </c>
      <c r="U14" s="68" t="s">
        <v>39</v>
      </c>
      <c r="V14" s="68" t="s">
        <v>40</v>
      </c>
      <c r="W14" s="68" t="s">
        <v>41</v>
      </c>
      <c r="X14" s="68" t="s">
        <v>42</v>
      </c>
      <c r="Y14" s="68" t="s">
        <v>43</v>
      </c>
      <c r="Z14" s="68" t="s">
        <v>44</v>
      </c>
      <c r="AA14" s="68" t="s">
        <v>45</v>
      </c>
      <c r="AB14" s="68" t="s">
        <v>37</v>
      </c>
      <c r="AC14" s="2"/>
      <c r="AD14" s="2">
        <v>1</v>
      </c>
      <c r="AE14" s="2">
        <v>0</v>
      </c>
      <c r="AF14" s="68">
        <v>30</v>
      </c>
      <c r="AG14" s="68">
        <v>300</v>
      </c>
      <c r="AH14" s="57">
        <f t="shared" ref="AH14:AH16" si="13">D14*10</f>
        <v>0</v>
      </c>
      <c r="AI14" s="69">
        <v>0</v>
      </c>
      <c r="AJ14" s="69">
        <v>6.6</v>
      </c>
      <c r="AK14" s="62" t="e">
        <f t="shared" ref="AK14:AK16" si="14">AH14/AH$3</f>
        <v>#DIV/0!</v>
      </c>
      <c r="AL14" s="102">
        <f t="shared" ref="AL14" si="15">IF(COUNTBLANK(AI14:AI16)=3,"",IF(COUNTBLANK(AI14:AI16)=2,IF(AI14=0,0.5/AJ14,AI14/AJ14),(AI14/AJ14+AI15/AJ15+IF(AJ16&gt;0,AI16/AJ16,0))/COUNTIF(AI14:AJ16,"&gt;0")))</f>
        <v>7.575757575757576E-2</v>
      </c>
      <c r="AM14" s="103" t="e">
        <f t="shared" ref="AM14" si="16">IF(ISNUMBER(AN14),AN14,1/AN14)</f>
        <v>#DIV/0!</v>
      </c>
      <c r="AN14" s="104"/>
      <c r="AO14" s="105">
        <f t="shared" ref="AO14" si="17">IF(COUNTIF(AL14:AL14,"&gt;0"),AL14,IF(ISERROR(AM14),IF(D17&gt;0,D17,0.5),AM14))</f>
        <v>7.575757575757576E-2</v>
      </c>
      <c r="AP14" s="106">
        <v>10</v>
      </c>
    </row>
    <row r="15" spans="1:42" x14ac:dyDescent="0.25">
      <c r="A15" s="68">
        <v>4.2</v>
      </c>
      <c r="B15" s="68" t="s">
        <v>59</v>
      </c>
      <c r="C15" s="2">
        <v>0</v>
      </c>
      <c r="D15" s="68">
        <v>0</v>
      </c>
      <c r="E15" s="68">
        <v>0</v>
      </c>
      <c r="G15" s="68">
        <v>0</v>
      </c>
      <c r="H15" s="68">
        <v>0</v>
      </c>
      <c r="I15" s="68">
        <v>0</v>
      </c>
      <c r="J15" s="68">
        <v>0</v>
      </c>
      <c r="K15" s="68">
        <v>0</v>
      </c>
      <c r="L15" s="68">
        <v>0</v>
      </c>
      <c r="M15" s="68">
        <v>0</v>
      </c>
      <c r="N15" s="2">
        <v>0</v>
      </c>
      <c r="O15" s="68" t="s">
        <v>35</v>
      </c>
      <c r="P15" s="68" t="s">
        <v>61</v>
      </c>
      <c r="Q15" s="68" t="s">
        <v>37</v>
      </c>
      <c r="R15" s="68" t="s">
        <v>38</v>
      </c>
      <c r="S15" s="2">
        <v>0.1</v>
      </c>
      <c r="T15" s="2">
        <v>10</v>
      </c>
      <c r="U15" s="68" t="s">
        <v>39</v>
      </c>
      <c r="V15" s="68" t="s">
        <v>40</v>
      </c>
      <c r="W15" s="68" t="s">
        <v>41</v>
      </c>
      <c r="X15" s="68" t="s">
        <v>42</v>
      </c>
      <c r="Y15" s="68" t="s">
        <v>43</v>
      </c>
      <c r="Z15" s="68" t="s">
        <v>44</v>
      </c>
      <c r="AA15" s="68" t="s">
        <v>45</v>
      </c>
      <c r="AB15" s="68" t="s">
        <v>37</v>
      </c>
      <c r="AC15" s="2"/>
      <c r="AD15" s="2">
        <v>1</v>
      </c>
      <c r="AE15" s="2">
        <v>0</v>
      </c>
      <c r="AF15" s="68">
        <v>30</v>
      </c>
      <c r="AG15" s="68">
        <v>300</v>
      </c>
      <c r="AH15" s="57">
        <f t="shared" si="13"/>
        <v>0</v>
      </c>
      <c r="AI15" s="70"/>
      <c r="AJ15" s="70"/>
      <c r="AK15" s="62" t="e">
        <f t="shared" si="14"/>
        <v>#DIV/0!</v>
      </c>
      <c r="AL15" s="102"/>
      <c r="AM15" s="103"/>
      <c r="AN15" s="104"/>
      <c r="AO15" s="105"/>
      <c r="AP15" s="106"/>
    </row>
    <row r="16" spans="1:42" x14ac:dyDescent="0.25">
      <c r="A16" s="68">
        <v>4.3</v>
      </c>
      <c r="B16" s="68" t="s">
        <v>59</v>
      </c>
      <c r="C16" s="2">
        <v>0</v>
      </c>
      <c r="D16" s="68">
        <v>0</v>
      </c>
      <c r="E16" s="68">
        <v>0</v>
      </c>
      <c r="G16" s="68">
        <v>0</v>
      </c>
      <c r="H16" s="68">
        <v>0</v>
      </c>
      <c r="I16" s="68">
        <v>0</v>
      </c>
      <c r="J16" s="68">
        <v>0</v>
      </c>
      <c r="K16" s="68">
        <v>0</v>
      </c>
      <c r="L16" s="68">
        <v>0</v>
      </c>
      <c r="M16" s="68">
        <v>0</v>
      </c>
      <c r="N16" s="2">
        <v>0</v>
      </c>
      <c r="O16" s="68" t="s">
        <v>35</v>
      </c>
      <c r="P16" s="68" t="s">
        <v>62</v>
      </c>
      <c r="Q16" s="68" t="s">
        <v>37</v>
      </c>
      <c r="R16" s="68" t="s">
        <v>38</v>
      </c>
      <c r="S16" s="2">
        <v>0.1</v>
      </c>
      <c r="T16" s="2">
        <v>10</v>
      </c>
      <c r="U16" s="68" t="s">
        <v>39</v>
      </c>
      <c r="V16" s="68" t="s">
        <v>40</v>
      </c>
      <c r="W16" s="68" t="s">
        <v>41</v>
      </c>
      <c r="X16" s="68" t="s">
        <v>42</v>
      </c>
      <c r="Y16" s="68" t="s">
        <v>43</v>
      </c>
      <c r="Z16" s="68" t="s">
        <v>44</v>
      </c>
      <c r="AA16" s="68" t="s">
        <v>45</v>
      </c>
      <c r="AB16" s="68" t="s">
        <v>37</v>
      </c>
      <c r="AC16" s="2"/>
      <c r="AD16" s="2">
        <v>1</v>
      </c>
      <c r="AE16" s="2">
        <v>0</v>
      </c>
      <c r="AF16" s="68">
        <v>30</v>
      </c>
      <c r="AG16" s="68">
        <v>300</v>
      </c>
      <c r="AH16" s="57">
        <f t="shared" si="13"/>
        <v>0</v>
      </c>
      <c r="AI16" s="70"/>
      <c r="AJ16" s="70"/>
      <c r="AK16" s="62" t="e">
        <f t="shared" si="14"/>
        <v>#DIV/0!</v>
      </c>
      <c r="AL16" s="102"/>
      <c r="AM16" s="103"/>
      <c r="AN16" s="104"/>
      <c r="AO16" s="105"/>
      <c r="AP16" s="106"/>
    </row>
    <row r="17" spans="1:42" x14ac:dyDescent="0.25">
      <c r="A17" s="68">
        <v>4</v>
      </c>
      <c r="C17" s="2" t="s">
        <v>48</v>
      </c>
      <c r="D17" s="68">
        <v>0</v>
      </c>
      <c r="E17" s="68" t="s">
        <v>49</v>
      </c>
      <c r="F17" s="68" t="s">
        <v>50</v>
      </c>
      <c r="N17" s="2"/>
      <c r="S17" s="2"/>
      <c r="T17" s="2"/>
      <c r="AC17" s="2"/>
      <c r="AD17" s="2"/>
      <c r="AE17" s="2"/>
      <c r="AH17" s="58">
        <f t="shared" ref="AH17" si="18">AO14*AP14</f>
        <v>0.75757575757575757</v>
      </c>
      <c r="AI17" s="71"/>
      <c r="AJ17" s="71"/>
      <c r="AK17" s="63"/>
    </row>
    <row r="18" spans="1:42" x14ac:dyDescent="0.25">
      <c r="A18" s="68">
        <v>5.0999999999999996</v>
      </c>
      <c r="B18" s="68" t="s">
        <v>63</v>
      </c>
      <c r="C18" s="2">
        <v>0</v>
      </c>
      <c r="D18" s="68">
        <v>0</v>
      </c>
      <c r="E18" s="68">
        <v>0</v>
      </c>
      <c r="G18" s="68">
        <v>0</v>
      </c>
      <c r="H18" s="68">
        <v>0</v>
      </c>
      <c r="I18" s="68">
        <v>0</v>
      </c>
      <c r="J18" s="68">
        <v>0</v>
      </c>
      <c r="K18" s="68">
        <v>0</v>
      </c>
      <c r="L18" s="68">
        <v>0</v>
      </c>
      <c r="M18" s="68">
        <v>0</v>
      </c>
      <c r="N18" s="2">
        <v>0</v>
      </c>
      <c r="O18" s="68" t="s">
        <v>35</v>
      </c>
      <c r="P18" s="68" t="s">
        <v>64</v>
      </c>
      <c r="Q18" s="68" t="s">
        <v>37</v>
      </c>
      <c r="R18" s="68" t="s">
        <v>38</v>
      </c>
      <c r="S18" s="2">
        <v>0.1</v>
      </c>
      <c r="T18" s="2">
        <v>10</v>
      </c>
      <c r="U18" s="68" t="s">
        <v>39</v>
      </c>
      <c r="V18" s="68" t="s">
        <v>40</v>
      </c>
      <c r="W18" s="68" t="s">
        <v>41</v>
      </c>
      <c r="X18" s="68" t="s">
        <v>42</v>
      </c>
      <c r="Y18" s="68" t="s">
        <v>43</v>
      </c>
      <c r="Z18" s="68" t="s">
        <v>44</v>
      </c>
      <c r="AA18" s="68" t="s">
        <v>45</v>
      </c>
      <c r="AB18" s="68" t="s">
        <v>37</v>
      </c>
      <c r="AC18" s="2"/>
      <c r="AD18" s="2">
        <v>1</v>
      </c>
      <c r="AE18" s="2">
        <v>0</v>
      </c>
      <c r="AF18" s="68">
        <v>30</v>
      </c>
      <c r="AG18" s="68">
        <v>300</v>
      </c>
      <c r="AH18" s="57">
        <f t="shared" ref="AH18:AH20" si="19">D18*10</f>
        <v>0</v>
      </c>
      <c r="AI18" s="69">
        <v>0</v>
      </c>
      <c r="AJ18" s="69">
        <v>7</v>
      </c>
      <c r="AK18" s="62" t="e">
        <f t="shared" ref="AK18:AK20" si="20">AH18/AH$3</f>
        <v>#DIV/0!</v>
      </c>
      <c r="AL18" s="102">
        <f t="shared" ref="AL18" si="21">IF(COUNTBLANK(AI18:AI20)=3,"",IF(COUNTBLANK(AI18:AI20)=2,IF(AI18=0,0.5/AJ18,AI18/AJ18),(AI18/AJ18+AI19/AJ19+IF(AJ20&gt;0,AI20/AJ20,0))/COUNTIF(AI18:AJ20,"&gt;0")))</f>
        <v>7.1428571428571425E-2</v>
      </c>
      <c r="AM18" s="103" t="e">
        <f t="shared" ref="AM18" si="22">IF(ISNUMBER(AN18),AN18,1/AN18)</f>
        <v>#DIV/0!</v>
      </c>
      <c r="AN18" s="104"/>
      <c r="AO18" s="105">
        <f t="shared" ref="AO18" si="23">IF(COUNTIF(AL18:AL18,"&gt;0"),AL18,IF(ISERROR(AM18),IF(D21&gt;0,D21,0.5),AM18))</f>
        <v>7.1428571428571425E-2</v>
      </c>
      <c r="AP18" s="106">
        <v>10</v>
      </c>
    </row>
    <row r="19" spans="1:42" x14ac:dyDescent="0.25">
      <c r="A19" s="68">
        <v>5.2</v>
      </c>
      <c r="B19" s="68" t="s">
        <v>63</v>
      </c>
      <c r="C19" s="2">
        <v>0</v>
      </c>
      <c r="D19" s="68">
        <v>0</v>
      </c>
      <c r="E19" s="68">
        <v>0</v>
      </c>
      <c r="G19" s="68">
        <v>0</v>
      </c>
      <c r="H19" s="68">
        <v>0</v>
      </c>
      <c r="I19" s="68">
        <v>0</v>
      </c>
      <c r="J19" s="68">
        <v>0</v>
      </c>
      <c r="K19" s="68">
        <v>0</v>
      </c>
      <c r="L19" s="68">
        <v>0</v>
      </c>
      <c r="M19" s="68">
        <v>0</v>
      </c>
      <c r="N19" s="2">
        <v>0</v>
      </c>
      <c r="O19" s="68" t="s">
        <v>35</v>
      </c>
      <c r="P19" s="68" t="s">
        <v>65</v>
      </c>
      <c r="Q19" s="68" t="s">
        <v>37</v>
      </c>
      <c r="R19" s="68" t="s">
        <v>38</v>
      </c>
      <c r="S19" s="2">
        <v>0.1</v>
      </c>
      <c r="T19" s="2">
        <v>10</v>
      </c>
      <c r="U19" s="68" t="s">
        <v>39</v>
      </c>
      <c r="V19" s="68" t="s">
        <v>40</v>
      </c>
      <c r="W19" s="68" t="s">
        <v>41</v>
      </c>
      <c r="X19" s="68" t="s">
        <v>42</v>
      </c>
      <c r="Y19" s="68" t="s">
        <v>43</v>
      </c>
      <c r="Z19" s="68" t="s">
        <v>44</v>
      </c>
      <c r="AA19" s="68" t="s">
        <v>45</v>
      </c>
      <c r="AB19" s="68" t="s">
        <v>37</v>
      </c>
      <c r="AC19" s="2"/>
      <c r="AD19" s="2">
        <v>1</v>
      </c>
      <c r="AE19" s="2">
        <v>0</v>
      </c>
      <c r="AF19" s="68">
        <v>30</v>
      </c>
      <c r="AG19" s="68">
        <v>300</v>
      </c>
      <c r="AH19" s="57">
        <f t="shared" si="19"/>
        <v>0</v>
      </c>
      <c r="AI19" s="70"/>
      <c r="AJ19" s="70"/>
      <c r="AK19" s="62" t="e">
        <f t="shared" si="20"/>
        <v>#DIV/0!</v>
      </c>
      <c r="AL19" s="102"/>
      <c r="AM19" s="103"/>
      <c r="AN19" s="104"/>
      <c r="AO19" s="105"/>
      <c r="AP19" s="106"/>
    </row>
    <row r="20" spans="1:42" x14ac:dyDescent="0.25">
      <c r="A20" s="68">
        <v>5.3</v>
      </c>
      <c r="B20" s="68" t="s">
        <v>63</v>
      </c>
      <c r="C20" s="2">
        <v>0</v>
      </c>
      <c r="D20" s="68">
        <v>0</v>
      </c>
      <c r="E20" s="68">
        <v>0</v>
      </c>
      <c r="G20" s="68">
        <v>0</v>
      </c>
      <c r="H20" s="68">
        <v>0</v>
      </c>
      <c r="I20" s="68">
        <v>0</v>
      </c>
      <c r="J20" s="68">
        <v>0</v>
      </c>
      <c r="K20" s="68">
        <v>0</v>
      </c>
      <c r="L20" s="68">
        <v>0</v>
      </c>
      <c r="M20" s="68">
        <v>0</v>
      </c>
      <c r="N20" s="2">
        <v>0</v>
      </c>
      <c r="O20" s="68" t="s">
        <v>35</v>
      </c>
      <c r="P20" s="68" t="s">
        <v>66</v>
      </c>
      <c r="Q20" s="68" t="s">
        <v>37</v>
      </c>
      <c r="R20" s="68" t="s">
        <v>38</v>
      </c>
      <c r="S20" s="2">
        <v>0.1</v>
      </c>
      <c r="T20" s="2">
        <v>10</v>
      </c>
      <c r="U20" s="68" t="s">
        <v>39</v>
      </c>
      <c r="V20" s="68" t="s">
        <v>40</v>
      </c>
      <c r="W20" s="68" t="s">
        <v>41</v>
      </c>
      <c r="X20" s="68" t="s">
        <v>42</v>
      </c>
      <c r="Y20" s="68" t="s">
        <v>43</v>
      </c>
      <c r="Z20" s="68" t="s">
        <v>44</v>
      </c>
      <c r="AA20" s="68" t="s">
        <v>45</v>
      </c>
      <c r="AB20" s="68" t="s">
        <v>37</v>
      </c>
      <c r="AC20" s="2"/>
      <c r="AD20" s="2">
        <v>1</v>
      </c>
      <c r="AE20" s="2">
        <v>0</v>
      </c>
      <c r="AF20" s="68">
        <v>30</v>
      </c>
      <c r="AG20" s="68">
        <v>300</v>
      </c>
      <c r="AH20" s="57">
        <f t="shared" si="19"/>
        <v>0</v>
      </c>
      <c r="AI20" s="70"/>
      <c r="AJ20" s="70"/>
      <c r="AK20" s="62" t="e">
        <f t="shared" si="20"/>
        <v>#DIV/0!</v>
      </c>
      <c r="AL20" s="102"/>
      <c r="AM20" s="103"/>
      <c r="AN20" s="104"/>
      <c r="AO20" s="105"/>
      <c r="AP20" s="106"/>
    </row>
    <row r="21" spans="1:42" x14ac:dyDescent="0.25">
      <c r="A21" s="68">
        <v>5</v>
      </c>
      <c r="C21" s="2" t="s">
        <v>48</v>
      </c>
      <c r="D21" s="68">
        <v>0</v>
      </c>
      <c r="E21" s="68" t="s">
        <v>49</v>
      </c>
      <c r="F21" s="68" t="s">
        <v>50</v>
      </c>
      <c r="N21" s="2"/>
      <c r="S21" s="2"/>
      <c r="T21" s="2"/>
      <c r="AC21" s="2"/>
      <c r="AD21" s="2"/>
      <c r="AE21" s="2"/>
      <c r="AH21" s="58">
        <f t="shared" ref="AH21" si="24">AO18*AP18</f>
        <v>0.71428571428571419</v>
      </c>
      <c r="AI21" s="71"/>
      <c r="AJ21" s="71"/>
      <c r="AK21" s="63"/>
    </row>
    <row r="22" spans="1:42" x14ac:dyDescent="0.25">
      <c r="A22" s="68">
        <v>6.1</v>
      </c>
      <c r="B22" s="68" t="s">
        <v>67</v>
      </c>
      <c r="C22" s="2">
        <v>0</v>
      </c>
      <c r="D22" s="68">
        <v>0</v>
      </c>
      <c r="E22" s="68">
        <v>0</v>
      </c>
      <c r="G22" s="68">
        <v>0</v>
      </c>
      <c r="H22" s="68">
        <v>0</v>
      </c>
      <c r="I22" s="68">
        <v>0</v>
      </c>
      <c r="J22" s="68">
        <v>0</v>
      </c>
      <c r="K22" s="68">
        <v>0</v>
      </c>
      <c r="L22" s="68">
        <v>0</v>
      </c>
      <c r="M22" s="68">
        <v>0</v>
      </c>
      <c r="N22" s="2">
        <v>0</v>
      </c>
      <c r="O22" s="68" t="s">
        <v>35</v>
      </c>
      <c r="P22" s="68" t="s">
        <v>68</v>
      </c>
      <c r="Q22" s="68" t="s">
        <v>37</v>
      </c>
      <c r="R22" s="68" t="s">
        <v>38</v>
      </c>
      <c r="S22" s="2">
        <v>0.1</v>
      </c>
      <c r="T22" s="2">
        <v>10</v>
      </c>
      <c r="U22" s="68" t="s">
        <v>39</v>
      </c>
      <c r="V22" s="68" t="s">
        <v>40</v>
      </c>
      <c r="W22" s="68" t="s">
        <v>41</v>
      </c>
      <c r="X22" s="68" t="s">
        <v>42</v>
      </c>
      <c r="Y22" s="68" t="s">
        <v>43</v>
      </c>
      <c r="Z22" s="68" t="s">
        <v>44</v>
      </c>
      <c r="AA22" s="68" t="s">
        <v>45</v>
      </c>
      <c r="AB22" s="68" t="s">
        <v>37</v>
      </c>
      <c r="AC22" s="2"/>
      <c r="AD22" s="2">
        <v>1</v>
      </c>
      <c r="AE22" s="2">
        <v>0</v>
      </c>
      <c r="AF22" s="68">
        <v>30</v>
      </c>
      <c r="AG22" s="68">
        <v>300</v>
      </c>
      <c r="AH22" s="57">
        <f t="shared" ref="AH22:AH24" si="25">D22*10</f>
        <v>0</v>
      </c>
      <c r="AI22" s="69">
        <v>0</v>
      </c>
      <c r="AJ22" s="69">
        <v>6.4</v>
      </c>
      <c r="AK22" s="62" t="e">
        <f t="shared" ref="AK22:AK24" si="26">AH22/AH$3</f>
        <v>#DIV/0!</v>
      </c>
      <c r="AL22" s="102">
        <f t="shared" ref="AL22" si="27">IF(COUNTBLANK(AI22:AI24)=3,"",IF(COUNTBLANK(AI22:AI24)=2,IF(AI22=0,0.5/AJ22,AI22/AJ22),(AI22/AJ22+AI23/AJ23+IF(AJ24&gt;0,AI24/AJ24,0))/COUNTIF(AI22:AJ24,"&gt;0")))</f>
        <v>7.8125E-2</v>
      </c>
      <c r="AM22" s="103" t="e">
        <f t="shared" ref="AM22" si="28">IF(ISNUMBER(AN22),AN22,1/AN22)</f>
        <v>#DIV/0!</v>
      </c>
      <c r="AN22" s="104"/>
      <c r="AO22" s="105">
        <f t="shared" ref="AO22" si="29">IF(COUNTIF(AL22:AL22,"&gt;0"),AL22,IF(ISERROR(AM22),IF(D25&gt;0,D25,0.5),AM22))</f>
        <v>7.8125E-2</v>
      </c>
      <c r="AP22" s="106">
        <v>10</v>
      </c>
    </row>
    <row r="23" spans="1:42" x14ac:dyDescent="0.25">
      <c r="A23" s="68">
        <v>6.2</v>
      </c>
      <c r="B23" s="68" t="s">
        <v>67</v>
      </c>
      <c r="C23" s="2">
        <v>0</v>
      </c>
      <c r="D23" s="68">
        <v>0</v>
      </c>
      <c r="E23" s="68">
        <v>0</v>
      </c>
      <c r="G23" s="68">
        <v>0</v>
      </c>
      <c r="H23" s="68">
        <v>0</v>
      </c>
      <c r="I23" s="68">
        <v>0</v>
      </c>
      <c r="J23" s="68">
        <v>0</v>
      </c>
      <c r="K23" s="68">
        <v>0</v>
      </c>
      <c r="L23" s="68">
        <v>0</v>
      </c>
      <c r="M23" s="68">
        <v>0</v>
      </c>
      <c r="N23" s="2">
        <v>0</v>
      </c>
      <c r="O23" s="68" t="s">
        <v>35</v>
      </c>
      <c r="P23" s="68" t="s">
        <v>69</v>
      </c>
      <c r="Q23" s="68" t="s">
        <v>37</v>
      </c>
      <c r="R23" s="68" t="s">
        <v>38</v>
      </c>
      <c r="S23" s="2">
        <v>0.1</v>
      </c>
      <c r="T23" s="2">
        <v>10</v>
      </c>
      <c r="U23" s="68" t="s">
        <v>39</v>
      </c>
      <c r="V23" s="68" t="s">
        <v>40</v>
      </c>
      <c r="W23" s="68" t="s">
        <v>41</v>
      </c>
      <c r="X23" s="68" t="s">
        <v>42</v>
      </c>
      <c r="Y23" s="68" t="s">
        <v>43</v>
      </c>
      <c r="Z23" s="68" t="s">
        <v>44</v>
      </c>
      <c r="AA23" s="68" t="s">
        <v>45</v>
      </c>
      <c r="AB23" s="68" t="s">
        <v>37</v>
      </c>
      <c r="AC23" s="2"/>
      <c r="AD23" s="2">
        <v>1</v>
      </c>
      <c r="AE23" s="2">
        <v>0</v>
      </c>
      <c r="AF23" s="68">
        <v>30</v>
      </c>
      <c r="AG23" s="68">
        <v>300</v>
      </c>
      <c r="AH23" s="57">
        <f t="shared" si="25"/>
        <v>0</v>
      </c>
      <c r="AI23" s="70"/>
      <c r="AJ23" s="70"/>
      <c r="AK23" s="62" t="e">
        <f t="shared" si="26"/>
        <v>#DIV/0!</v>
      </c>
      <c r="AL23" s="102"/>
      <c r="AM23" s="103"/>
      <c r="AN23" s="104"/>
      <c r="AO23" s="105"/>
      <c r="AP23" s="106"/>
    </row>
    <row r="24" spans="1:42" x14ac:dyDescent="0.25">
      <c r="A24" s="68">
        <v>6.3</v>
      </c>
      <c r="B24" s="68" t="s">
        <v>67</v>
      </c>
      <c r="C24" s="2">
        <v>0</v>
      </c>
      <c r="D24" s="68">
        <v>0</v>
      </c>
      <c r="E24" s="68">
        <v>0</v>
      </c>
      <c r="G24" s="68">
        <v>0</v>
      </c>
      <c r="H24" s="68">
        <v>0</v>
      </c>
      <c r="I24" s="68">
        <v>0</v>
      </c>
      <c r="J24" s="68">
        <v>0</v>
      </c>
      <c r="K24" s="68">
        <v>0</v>
      </c>
      <c r="L24" s="68">
        <v>0</v>
      </c>
      <c r="M24" s="68">
        <v>0</v>
      </c>
      <c r="N24" s="2">
        <v>0</v>
      </c>
      <c r="O24" s="68" t="s">
        <v>35</v>
      </c>
      <c r="P24" s="68" t="s">
        <v>70</v>
      </c>
      <c r="Q24" s="68" t="s">
        <v>37</v>
      </c>
      <c r="R24" s="68" t="s">
        <v>38</v>
      </c>
      <c r="S24" s="2">
        <v>0.1</v>
      </c>
      <c r="T24" s="2">
        <v>10</v>
      </c>
      <c r="U24" s="68" t="s">
        <v>39</v>
      </c>
      <c r="V24" s="68" t="s">
        <v>40</v>
      </c>
      <c r="W24" s="68" t="s">
        <v>41</v>
      </c>
      <c r="X24" s="68" t="s">
        <v>42</v>
      </c>
      <c r="Y24" s="68" t="s">
        <v>43</v>
      </c>
      <c r="Z24" s="68" t="s">
        <v>44</v>
      </c>
      <c r="AA24" s="68" t="s">
        <v>45</v>
      </c>
      <c r="AB24" s="68" t="s">
        <v>37</v>
      </c>
      <c r="AC24" s="2"/>
      <c r="AD24" s="2">
        <v>1</v>
      </c>
      <c r="AE24" s="2">
        <v>0</v>
      </c>
      <c r="AF24" s="68">
        <v>30</v>
      </c>
      <c r="AG24" s="68">
        <v>300</v>
      </c>
      <c r="AH24" s="57">
        <f t="shared" si="25"/>
        <v>0</v>
      </c>
      <c r="AI24" s="70"/>
      <c r="AJ24" s="70"/>
      <c r="AK24" s="62" t="e">
        <f t="shared" si="26"/>
        <v>#DIV/0!</v>
      </c>
      <c r="AL24" s="102"/>
      <c r="AM24" s="103"/>
      <c r="AN24" s="104"/>
      <c r="AO24" s="105"/>
      <c r="AP24" s="106"/>
    </row>
    <row r="25" spans="1:42" x14ac:dyDescent="0.25">
      <c r="A25" s="68">
        <v>6</v>
      </c>
      <c r="C25" s="2" t="s">
        <v>48</v>
      </c>
      <c r="D25" s="68">
        <v>0</v>
      </c>
      <c r="E25" s="68" t="s">
        <v>49</v>
      </c>
      <c r="F25" s="68" t="s">
        <v>50</v>
      </c>
      <c r="N25" s="2"/>
      <c r="S25" s="2"/>
      <c r="T25" s="2"/>
      <c r="AC25" s="2"/>
      <c r="AD25" s="2"/>
      <c r="AE25" s="2"/>
      <c r="AH25" s="58">
        <f t="shared" ref="AH25" si="30">AO22*AP22</f>
        <v>0.78125</v>
      </c>
      <c r="AI25" s="71"/>
      <c r="AJ25" s="71"/>
      <c r="AK25" s="63"/>
    </row>
    <row r="26" spans="1:42" x14ac:dyDescent="0.25">
      <c r="A26" s="68">
        <v>7.1</v>
      </c>
      <c r="B26" s="68" t="s">
        <v>71</v>
      </c>
      <c r="C26" s="2">
        <v>0</v>
      </c>
      <c r="D26" s="68">
        <v>0</v>
      </c>
      <c r="E26" s="68">
        <v>0</v>
      </c>
      <c r="G26" s="68">
        <v>0</v>
      </c>
      <c r="H26" s="68">
        <v>0</v>
      </c>
      <c r="I26" s="68">
        <v>0</v>
      </c>
      <c r="J26" s="68">
        <v>0</v>
      </c>
      <c r="K26" s="68">
        <v>0</v>
      </c>
      <c r="L26" s="68">
        <v>0</v>
      </c>
      <c r="M26" s="68">
        <v>0</v>
      </c>
      <c r="N26" s="2">
        <v>0</v>
      </c>
      <c r="O26" s="68" t="s">
        <v>35</v>
      </c>
      <c r="P26" s="68" t="s">
        <v>72</v>
      </c>
      <c r="Q26" s="68" t="s">
        <v>37</v>
      </c>
      <c r="R26" s="68" t="s">
        <v>38</v>
      </c>
      <c r="S26" s="2">
        <v>0.1</v>
      </c>
      <c r="T26" s="2">
        <v>10</v>
      </c>
      <c r="U26" s="68" t="s">
        <v>39</v>
      </c>
      <c r="V26" s="68" t="s">
        <v>40</v>
      </c>
      <c r="W26" s="68" t="s">
        <v>41</v>
      </c>
      <c r="X26" s="68" t="s">
        <v>42</v>
      </c>
      <c r="Y26" s="68" t="s">
        <v>43</v>
      </c>
      <c r="Z26" s="68" t="s">
        <v>44</v>
      </c>
      <c r="AA26" s="68" t="s">
        <v>45</v>
      </c>
      <c r="AB26" s="68" t="s">
        <v>37</v>
      </c>
      <c r="AC26" s="2"/>
      <c r="AD26" s="2">
        <v>1</v>
      </c>
      <c r="AE26" s="2">
        <v>0</v>
      </c>
      <c r="AF26" s="68">
        <v>30</v>
      </c>
      <c r="AG26" s="68">
        <v>300</v>
      </c>
      <c r="AH26" s="57">
        <f t="shared" ref="AH26:AH28" si="31">D26*10</f>
        <v>0</v>
      </c>
      <c r="AI26" s="69">
        <v>0</v>
      </c>
      <c r="AJ26" s="69">
        <v>6.6</v>
      </c>
      <c r="AK26" s="62" t="e">
        <f t="shared" ref="AK26:AK28" si="32">AH26/AH$3</f>
        <v>#DIV/0!</v>
      </c>
      <c r="AL26" s="102">
        <f t="shared" ref="AL26" si="33">IF(COUNTBLANK(AI26:AI28)=3,"",IF(COUNTBLANK(AI26:AI28)=2,IF(AI26=0,0.5/AJ26,AI26/AJ26),(AI26/AJ26+AI27/AJ27+IF(AJ28&gt;0,AI28/AJ28,0))/COUNTIF(AI26:AJ28,"&gt;0")))</f>
        <v>7.575757575757576E-2</v>
      </c>
      <c r="AM26" s="103" t="e">
        <f t="shared" ref="AM26" si="34">IF(ISNUMBER(AN26),AN26,1/AN26)</f>
        <v>#DIV/0!</v>
      </c>
      <c r="AN26" s="104"/>
      <c r="AO26" s="105">
        <f t="shared" ref="AO26" si="35">IF(COUNTIF(AL26:AL26,"&gt;0"),AL26,IF(ISERROR(AM26),IF(D29&gt;0,D29,0.5),AM26))</f>
        <v>7.575757575757576E-2</v>
      </c>
      <c r="AP26" s="106">
        <v>10</v>
      </c>
    </row>
    <row r="27" spans="1:42" x14ac:dyDescent="0.25">
      <c r="A27" s="68">
        <v>7.2</v>
      </c>
      <c r="B27" s="68" t="s">
        <v>71</v>
      </c>
      <c r="C27" s="2">
        <v>0</v>
      </c>
      <c r="D27" s="68">
        <v>0</v>
      </c>
      <c r="E27" s="68">
        <v>0</v>
      </c>
      <c r="G27" s="68">
        <v>0</v>
      </c>
      <c r="H27" s="68">
        <v>0</v>
      </c>
      <c r="I27" s="68">
        <v>0</v>
      </c>
      <c r="J27" s="68">
        <v>0</v>
      </c>
      <c r="K27" s="68">
        <v>0</v>
      </c>
      <c r="L27" s="68">
        <v>0</v>
      </c>
      <c r="M27" s="68">
        <v>0</v>
      </c>
      <c r="N27" s="2">
        <v>0</v>
      </c>
      <c r="O27" s="68" t="s">
        <v>35</v>
      </c>
      <c r="P27" s="68" t="s">
        <v>73</v>
      </c>
      <c r="Q27" s="68" t="s">
        <v>37</v>
      </c>
      <c r="R27" s="68" t="s">
        <v>38</v>
      </c>
      <c r="S27" s="2">
        <v>0.1</v>
      </c>
      <c r="T27" s="2">
        <v>10</v>
      </c>
      <c r="U27" s="68" t="s">
        <v>39</v>
      </c>
      <c r="V27" s="68" t="s">
        <v>40</v>
      </c>
      <c r="W27" s="68" t="s">
        <v>41</v>
      </c>
      <c r="X27" s="68" t="s">
        <v>42</v>
      </c>
      <c r="Y27" s="68" t="s">
        <v>43</v>
      </c>
      <c r="Z27" s="68" t="s">
        <v>44</v>
      </c>
      <c r="AA27" s="68" t="s">
        <v>45</v>
      </c>
      <c r="AB27" s="68" t="s">
        <v>37</v>
      </c>
      <c r="AC27" s="2"/>
      <c r="AD27" s="2">
        <v>1</v>
      </c>
      <c r="AE27" s="2">
        <v>0</v>
      </c>
      <c r="AF27" s="68">
        <v>30</v>
      </c>
      <c r="AG27" s="68">
        <v>300</v>
      </c>
      <c r="AH27" s="57">
        <f t="shared" si="31"/>
        <v>0</v>
      </c>
      <c r="AI27" s="70"/>
      <c r="AJ27" s="70"/>
      <c r="AK27" s="62" t="e">
        <f t="shared" si="32"/>
        <v>#DIV/0!</v>
      </c>
      <c r="AL27" s="102"/>
      <c r="AM27" s="103"/>
      <c r="AN27" s="104"/>
      <c r="AO27" s="105"/>
      <c r="AP27" s="106"/>
    </row>
    <row r="28" spans="1:42" x14ac:dyDescent="0.25">
      <c r="A28" s="68">
        <v>7.3</v>
      </c>
      <c r="B28" s="68" t="s">
        <v>71</v>
      </c>
      <c r="C28" s="2">
        <v>0</v>
      </c>
      <c r="D28" s="68">
        <v>0</v>
      </c>
      <c r="E28" s="68">
        <v>0</v>
      </c>
      <c r="G28" s="68">
        <v>0</v>
      </c>
      <c r="H28" s="68">
        <v>0</v>
      </c>
      <c r="I28" s="68">
        <v>0</v>
      </c>
      <c r="J28" s="68">
        <v>0</v>
      </c>
      <c r="K28" s="68">
        <v>0</v>
      </c>
      <c r="L28" s="68">
        <v>0</v>
      </c>
      <c r="M28" s="68">
        <v>0</v>
      </c>
      <c r="N28" s="2">
        <v>0</v>
      </c>
      <c r="O28" s="68" t="s">
        <v>35</v>
      </c>
      <c r="P28" s="68" t="s">
        <v>74</v>
      </c>
      <c r="Q28" s="68" t="s">
        <v>37</v>
      </c>
      <c r="R28" s="68" t="s">
        <v>38</v>
      </c>
      <c r="S28" s="2">
        <v>0.1</v>
      </c>
      <c r="T28" s="2">
        <v>10</v>
      </c>
      <c r="U28" s="68" t="s">
        <v>39</v>
      </c>
      <c r="V28" s="68" t="s">
        <v>40</v>
      </c>
      <c r="W28" s="68" t="s">
        <v>41</v>
      </c>
      <c r="X28" s="68" t="s">
        <v>42</v>
      </c>
      <c r="Y28" s="68" t="s">
        <v>43</v>
      </c>
      <c r="Z28" s="68" t="s">
        <v>44</v>
      </c>
      <c r="AA28" s="68" t="s">
        <v>45</v>
      </c>
      <c r="AB28" s="68" t="s">
        <v>37</v>
      </c>
      <c r="AC28" s="2"/>
      <c r="AD28" s="2">
        <v>1</v>
      </c>
      <c r="AE28" s="2">
        <v>0</v>
      </c>
      <c r="AF28" s="68">
        <v>30</v>
      </c>
      <c r="AG28" s="68">
        <v>300</v>
      </c>
      <c r="AH28" s="57">
        <f t="shared" si="31"/>
        <v>0</v>
      </c>
      <c r="AI28" s="70"/>
      <c r="AJ28" s="70"/>
      <c r="AK28" s="62" t="e">
        <f t="shared" si="32"/>
        <v>#DIV/0!</v>
      </c>
      <c r="AL28" s="102"/>
      <c r="AM28" s="103"/>
      <c r="AN28" s="104"/>
      <c r="AO28" s="105"/>
      <c r="AP28" s="106"/>
    </row>
    <row r="29" spans="1:42" x14ac:dyDescent="0.25">
      <c r="A29" s="68">
        <v>7</v>
      </c>
      <c r="C29" s="2" t="s">
        <v>48</v>
      </c>
      <c r="D29" s="68">
        <v>0</v>
      </c>
      <c r="E29" s="68" t="s">
        <v>49</v>
      </c>
      <c r="F29" s="68" t="s">
        <v>50</v>
      </c>
      <c r="N29" s="2"/>
      <c r="S29" s="2"/>
      <c r="T29" s="2"/>
      <c r="AC29" s="2"/>
      <c r="AD29" s="2"/>
      <c r="AE29" s="2"/>
      <c r="AH29" s="58">
        <f t="shared" ref="AH29" si="36">AO26*AP26</f>
        <v>0.75757575757575757</v>
      </c>
      <c r="AI29" s="71"/>
      <c r="AJ29" s="71"/>
      <c r="AK29" s="63"/>
    </row>
    <row r="30" spans="1:42" x14ac:dyDescent="0.25">
      <c r="A30" s="68">
        <v>8.1</v>
      </c>
      <c r="B30" s="68" t="s">
        <v>75</v>
      </c>
      <c r="C30" s="2">
        <v>0</v>
      </c>
      <c r="D30" s="68">
        <v>0</v>
      </c>
      <c r="E30" s="68">
        <v>0</v>
      </c>
      <c r="G30" s="68">
        <v>0</v>
      </c>
      <c r="H30" s="68">
        <v>0</v>
      </c>
      <c r="I30" s="68">
        <v>0</v>
      </c>
      <c r="J30" s="68">
        <v>0</v>
      </c>
      <c r="K30" s="68">
        <v>0</v>
      </c>
      <c r="L30" s="68">
        <v>0</v>
      </c>
      <c r="M30" s="68">
        <v>0</v>
      </c>
      <c r="N30" s="2">
        <v>0</v>
      </c>
      <c r="O30" s="68" t="s">
        <v>35</v>
      </c>
      <c r="P30" s="68" t="s">
        <v>76</v>
      </c>
      <c r="Q30" s="68" t="s">
        <v>37</v>
      </c>
      <c r="R30" s="68" t="s">
        <v>38</v>
      </c>
      <c r="S30" s="2">
        <v>0.1</v>
      </c>
      <c r="T30" s="2">
        <v>10</v>
      </c>
      <c r="U30" s="68" t="s">
        <v>39</v>
      </c>
      <c r="V30" s="68" t="s">
        <v>40</v>
      </c>
      <c r="W30" s="68" t="s">
        <v>41</v>
      </c>
      <c r="X30" s="68" t="s">
        <v>42</v>
      </c>
      <c r="Y30" s="68" t="s">
        <v>43</v>
      </c>
      <c r="Z30" s="68" t="s">
        <v>44</v>
      </c>
      <c r="AA30" s="68" t="s">
        <v>45</v>
      </c>
      <c r="AB30" s="68" t="s">
        <v>37</v>
      </c>
      <c r="AC30" s="2"/>
      <c r="AD30" s="2">
        <v>1</v>
      </c>
      <c r="AE30" s="2">
        <v>0</v>
      </c>
      <c r="AF30" s="68">
        <v>30</v>
      </c>
      <c r="AG30" s="68">
        <v>300</v>
      </c>
      <c r="AH30" s="57">
        <f t="shared" ref="AH30:AH32" si="37">D30*10</f>
        <v>0</v>
      </c>
      <c r="AI30" s="69">
        <v>0</v>
      </c>
      <c r="AJ30" s="69">
        <v>6.4</v>
      </c>
      <c r="AK30" s="62" t="e">
        <f t="shared" ref="AK30:AK32" si="38">AH30/AH$3</f>
        <v>#DIV/0!</v>
      </c>
      <c r="AL30" s="102">
        <f t="shared" ref="AL30" si="39">IF(COUNTBLANK(AI30:AI32)=3,"",IF(COUNTBLANK(AI30:AI32)=2,IF(AI30=0,0.5/AJ30,AI30/AJ30),(AI30/AJ30+AI31/AJ31+IF(AJ32&gt;0,AI32/AJ32,0))/COUNTIF(AI30:AJ32,"&gt;0")))</f>
        <v>7.8125E-2</v>
      </c>
      <c r="AM30" s="103" t="e">
        <f t="shared" ref="AM30" si="40">IF(ISNUMBER(AN30),AN30,1/AN30)</f>
        <v>#DIV/0!</v>
      </c>
      <c r="AN30" s="104"/>
      <c r="AO30" s="105">
        <f t="shared" ref="AO30" si="41">IF(COUNTIF(AL30:AL30,"&gt;0"),AL30,IF(ISERROR(AM30),IF(D33&gt;0,D33,0.5),AM30))</f>
        <v>7.8125E-2</v>
      </c>
      <c r="AP30" s="106">
        <v>10</v>
      </c>
    </row>
    <row r="31" spans="1:42" x14ac:dyDescent="0.25">
      <c r="A31" s="68">
        <v>8.1999999999999993</v>
      </c>
      <c r="B31" s="68" t="s">
        <v>75</v>
      </c>
      <c r="C31" s="2">
        <v>0</v>
      </c>
      <c r="D31" s="68">
        <v>0</v>
      </c>
      <c r="E31" s="68">
        <v>0</v>
      </c>
      <c r="G31" s="68">
        <v>0</v>
      </c>
      <c r="H31" s="68">
        <v>0</v>
      </c>
      <c r="I31" s="68">
        <v>0</v>
      </c>
      <c r="J31" s="68">
        <v>0</v>
      </c>
      <c r="K31" s="68">
        <v>0</v>
      </c>
      <c r="L31" s="68">
        <v>0</v>
      </c>
      <c r="M31" s="68">
        <v>0</v>
      </c>
      <c r="N31" s="2">
        <v>0</v>
      </c>
      <c r="O31" s="68" t="s">
        <v>35</v>
      </c>
      <c r="P31" s="68" t="s">
        <v>77</v>
      </c>
      <c r="Q31" s="68" t="s">
        <v>37</v>
      </c>
      <c r="R31" s="68" t="s">
        <v>38</v>
      </c>
      <c r="S31" s="2">
        <v>0.1</v>
      </c>
      <c r="T31" s="2">
        <v>10</v>
      </c>
      <c r="U31" s="68" t="s">
        <v>39</v>
      </c>
      <c r="V31" s="68" t="s">
        <v>40</v>
      </c>
      <c r="W31" s="68" t="s">
        <v>41</v>
      </c>
      <c r="X31" s="68" t="s">
        <v>42</v>
      </c>
      <c r="Y31" s="68" t="s">
        <v>43</v>
      </c>
      <c r="Z31" s="68" t="s">
        <v>44</v>
      </c>
      <c r="AA31" s="68" t="s">
        <v>45</v>
      </c>
      <c r="AB31" s="68" t="s">
        <v>37</v>
      </c>
      <c r="AC31" s="2"/>
      <c r="AD31" s="2">
        <v>1</v>
      </c>
      <c r="AE31" s="2">
        <v>0</v>
      </c>
      <c r="AF31" s="68">
        <v>30</v>
      </c>
      <c r="AG31" s="68">
        <v>300</v>
      </c>
      <c r="AH31" s="57">
        <f t="shared" si="37"/>
        <v>0</v>
      </c>
      <c r="AI31" s="70"/>
      <c r="AJ31" s="70"/>
      <c r="AK31" s="62" t="e">
        <f t="shared" si="38"/>
        <v>#DIV/0!</v>
      </c>
      <c r="AL31" s="102"/>
      <c r="AM31" s="103"/>
      <c r="AN31" s="104"/>
      <c r="AO31" s="105"/>
      <c r="AP31" s="106"/>
    </row>
    <row r="32" spans="1:42" x14ac:dyDescent="0.25">
      <c r="A32" s="68">
        <v>8.3000000000000007</v>
      </c>
      <c r="B32" s="68" t="s">
        <v>75</v>
      </c>
      <c r="C32" s="2">
        <v>0</v>
      </c>
      <c r="D32" s="68">
        <v>0</v>
      </c>
      <c r="E32" s="68">
        <v>0</v>
      </c>
      <c r="G32" s="68">
        <v>0</v>
      </c>
      <c r="H32" s="68">
        <v>0</v>
      </c>
      <c r="I32" s="68">
        <v>0</v>
      </c>
      <c r="J32" s="68">
        <v>0</v>
      </c>
      <c r="K32" s="68">
        <v>0</v>
      </c>
      <c r="L32" s="68">
        <v>0</v>
      </c>
      <c r="M32" s="68">
        <v>0</v>
      </c>
      <c r="N32" s="2">
        <v>0</v>
      </c>
      <c r="O32" s="68" t="s">
        <v>35</v>
      </c>
      <c r="P32" s="68" t="s">
        <v>78</v>
      </c>
      <c r="Q32" s="68" t="s">
        <v>37</v>
      </c>
      <c r="R32" s="68" t="s">
        <v>38</v>
      </c>
      <c r="S32" s="2">
        <v>0.1</v>
      </c>
      <c r="T32" s="2">
        <v>10</v>
      </c>
      <c r="U32" s="68" t="s">
        <v>39</v>
      </c>
      <c r="V32" s="68" t="s">
        <v>40</v>
      </c>
      <c r="W32" s="68" t="s">
        <v>41</v>
      </c>
      <c r="X32" s="68" t="s">
        <v>42</v>
      </c>
      <c r="Y32" s="68" t="s">
        <v>43</v>
      </c>
      <c r="Z32" s="68" t="s">
        <v>44</v>
      </c>
      <c r="AA32" s="68" t="s">
        <v>45</v>
      </c>
      <c r="AB32" s="68" t="s">
        <v>37</v>
      </c>
      <c r="AC32" s="2"/>
      <c r="AD32" s="2">
        <v>1</v>
      </c>
      <c r="AE32" s="2">
        <v>0</v>
      </c>
      <c r="AF32" s="68">
        <v>30</v>
      </c>
      <c r="AG32" s="68">
        <v>300</v>
      </c>
      <c r="AH32" s="57">
        <f t="shared" si="37"/>
        <v>0</v>
      </c>
      <c r="AI32" s="70"/>
      <c r="AJ32" s="70"/>
      <c r="AK32" s="62" t="e">
        <f t="shared" si="38"/>
        <v>#DIV/0!</v>
      </c>
      <c r="AL32" s="102"/>
      <c r="AM32" s="103"/>
      <c r="AN32" s="104"/>
      <c r="AO32" s="105"/>
      <c r="AP32" s="106"/>
    </row>
    <row r="33" spans="1:42" x14ac:dyDescent="0.25">
      <c r="A33" s="68">
        <v>8</v>
      </c>
      <c r="C33" s="2" t="s">
        <v>48</v>
      </c>
      <c r="D33" s="68">
        <v>0</v>
      </c>
      <c r="E33" s="68" t="s">
        <v>49</v>
      </c>
      <c r="F33" s="68" t="s">
        <v>50</v>
      </c>
      <c r="N33" s="2"/>
      <c r="S33" s="2"/>
      <c r="T33" s="2"/>
      <c r="AC33" s="2"/>
      <c r="AD33" s="2"/>
      <c r="AE33" s="2"/>
      <c r="AH33" s="58">
        <f t="shared" ref="AH33" si="42">AO30*AP30</f>
        <v>0.78125</v>
      </c>
      <c r="AI33" s="71"/>
      <c r="AJ33" s="71"/>
      <c r="AK33" s="63"/>
    </row>
    <row r="34" spans="1:42" x14ac:dyDescent="0.25">
      <c r="A34" s="68">
        <v>9.1</v>
      </c>
      <c r="B34" s="68" t="s">
        <v>697</v>
      </c>
      <c r="C34" s="2">
        <v>0</v>
      </c>
      <c r="D34" s="68">
        <v>0</v>
      </c>
      <c r="E34" s="68">
        <v>0</v>
      </c>
      <c r="G34" s="68">
        <v>0</v>
      </c>
      <c r="H34" s="68">
        <v>0</v>
      </c>
      <c r="I34" s="68">
        <v>0</v>
      </c>
      <c r="J34" s="68">
        <v>0</v>
      </c>
      <c r="K34" s="68">
        <v>0</v>
      </c>
      <c r="L34" s="68">
        <v>0</v>
      </c>
      <c r="M34" s="68">
        <v>0</v>
      </c>
      <c r="N34" s="2">
        <v>0</v>
      </c>
      <c r="O34" s="68" t="s">
        <v>35</v>
      </c>
      <c r="P34" s="68" t="s">
        <v>79</v>
      </c>
      <c r="Q34" s="68" t="s">
        <v>37</v>
      </c>
      <c r="R34" s="68" t="s">
        <v>38</v>
      </c>
      <c r="S34" s="2">
        <v>0.1</v>
      </c>
      <c r="T34" s="2">
        <v>10</v>
      </c>
      <c r="U34" s="68" t="s">
        <v>39</v>
      </c>
      <c r="V34" s="68" t="s">
        <v>40</v>
      </c>
      <c r="W34" s="68" t="s">
        <v>41</v>
      </c>
      <c r="X34" s="68" t="s">
        <v>42</v>
      </c>
      <c r="Y34" s="68" t="s">
        <v>43</v>
      </c>
      <c r="Z34" s="68" t="s">
        <v>44</v>
      </c>
      <c r="AA34" s="68" t="s">
        <v>45</v>
      </c>
      <c r="AB34" s="68" t="s">
        <v>37</v>
      </c>
      <c r="AC34" s="2"/>
      <c r="AD34" s="2">
        <v>1</v>
      </c>
      <c r="AE34" s="2">
        <v>0</v>
      </c>
      <c r="AF34" s="68">
        <v>30</v>
      </c>
      <c r="AG34" s="68">
        <v>300</v>
      </c>
      <c r="AH34" s="57">
        <f t="shared" ref="AH34:AH36" si="43">D34*10</f>
        <v>0</v>
      </c>
      <c r="AI34" s="69">
        <v>0</v>
      </c>
      <c r="AJ34" s="69">
        <v>6.7</v>
      </c>
      <c r="AK34" s="62" t="e">
        <f t="shared" ref="AK34:AK36" si="44">AH34/AH$3</f>
        <v>#DIV/0!</v>
      </c>
      <c r="AL34" s="102">
        <f t="shared" ref="AL34" si="45">IF(COUNTBLANK(AI34:AI36)=3,"",IF(COUNTBLANK(AI34:AI36)=2,IF(AI34=0,0.5/AJ34,AI34/AJ34),(AI34/AJ34+AI35/AJ35+IF(AJ36&gt;0,AI36/AJ36,0))/COUNTIF(AI34:AJ36,"&gt;0")))</f>
        <v>7.4626865671641784E-2</v>
      </c>
      <c r="AM34" s="103" t="e">
        <f t="shared" ref="AM34" si="46">IF(ISNUMBER(AN34),AN34,1/AN34)</f>
        <v>#DIV/0!</v>
      </c>
      <c r="AN34" s="104"/>
      <c r="AO34" s="105">
        <f t="shared" ref="AO34" si="47">IF(COUNTIF(AL34:AL34,"&gt;0"),AL34,IF(ISERROR(AM34),IF(D37&gt;0,D37,0.5),AM34))</f>
        <v>7.4626865671641784E-2</v>
      </c>
      <c r="AP34" s="106">
        <v>10</v>
      </c>
    </row>
    <row r="35" spans="1:42" x14ac:dyDescent="0.25">
      <c r="A35" s="68">
        <v>9.1999999999999993</v>
      </c>
      <c r="B35" s="68" t="s">
        <v>697</v>
      </c>
      <c r="C35" s="2">
        <v>0</v>
      </c>
      <c r="D35" s="68">
        <v>0</v>
      </c>
      <c r="E35" s="68">
        <v>0</v>
      </c>
      <c r="G35" s="68">
        <v>0</v>
      </c>
      <c r="H35" s="68">
        <v>0</v>
      </c>
      <c r="I35" s="68">
        <v>0</v>
      </c>
      <c r="J35" s="68">
        <v>0</v>
      </c>
      <c r="K35" s="68">
        <v>0</v>
      </c>
      <c r="L35" s="68">
        <v>0</v>
      </c>
      <c r="M35" s="68">
        <v>0</v>
      </c>
      <c r="N35" s="2">
        <v>0</v>
      </c>
      <c r="O35" s="68" t="s">
        <v>35</v>
      </c>
      <c r="P35" s="68" t="s">
        <v>80</v>
      </c>
      <c r="Q35" s="68" t="s">
        <v>37</v>
      </c>
      <c r="R35" s="68" t="s">
        <v>38</v>
      </c>
      <c r="S35" s="2">
        <v>0.1</v>
      </c>
      <c r="T35" s="2">
        <v>10</v>
      </c>
      <c r="U35" s="68" t="s">
        <v>39</v>
      </c>
      <c r="V35" s="68" t="s">
        <v>40</v>
      </c>
      <c r="W35" s="68" t="s">
        <v>41</v>
      </c>
      <c r="X35" s="68" t="s">
        <v>42</v>
      </c>
      <c r="Y35" s="68" t="s">
        <v>43</v>
      </c>
      <c r="Z35" s="68" t="s">
        <v>44</v>
      </c>
      <c r="AA35" s="68" t="s">
        <v>45</v>
      </c>
      <c r="AB35" s="68" t="s">
        <v>37</v>
      </c>
      <c r="AC35" s="2"/>
      <c r="AD35" s="2">
        <v>1</v>
      </c>
      <c r="AE35" s="2">
        <v>0</v>
      </c>
      <c r="AF35" s="68">
        <v>30</v>
      </c>
      <c r="AG35" s="68">
        <v>300</v>
      </c>
      <c r="AH35" s="57">
        <f t="shared" si="43"/>
        <v>0</v>
      </c>
      <c r="AI35" s="70"/>
      <c r="AJ35" s="70"/>
      <c r="AK35" s="62" t="e">
        <f t="shared" si="44"/>
        <v>#DIV/0!</v>
      </c>
      <c r="AL35" s="102"/>
      <c r="AM35" s="103"/>
      <c r="AN35" s="104"/>
      <c r="AO35" s="105"/>
      <c r="AP35" s="106"/>
    </row>
    <row r="36" spans="1:42" x14ac:dyDescent="0.25">
      <c r="A36" s="68">
        <v>9.3000000000000007</v>
      </c>
      <c r="B36" s="68" t="s">
        <v>697</v>
      </c>
      <c r="C36" s="2">
        <v>0</v>
      </c>
      <c r="D36" s="68">
        <v>0</v>
      </c>
      <c r="E36" s="68">
        <v>0</v>
      </c>
      <c r="G36" s="68">
        <v>0</v>
      </c>
      <c r="H36" s="68">
        <v>0</v>
      </c>
      <c r="I36" s="68">
        <v>0</v>
      </c>
      <c r="J36" s="68">
        <v>0</v>
      </c>
      <c r="K36" s="68">
        <v>0</v>
      </c>
      <c r="L36" s="68">
        <v>0</v>
      </c>
      <c r="M36" s="68">
        <v>0</v>
      </c>
      <c r="N36" s="2">
        <v>0</v>
      </c>
      <c r="O36" s="68" t="s">
        <v>35</v>
      </c>
      <c r="P36" s="68" t="s">
        <v>81</v>
      </c>
      <c r="Q36" s="68" t="s">
        <v>37</v>
      </c>
      <c r="R36" s="68" t="s">
        <v>38</v>
      </c>
      <c r="S36" s="2">
        <v>0.1</v>
      </c>
      <c r="T36" s="2">
        <v>10</v>
      </c>
      <c r="U36" s="68" t="s">
        <v>39</v>
      </c>
      <c r="V36" s="68" t="s">
        <v>40</v>
      </c>
      <c r="W36" s="68" t="s">
        <v>41</v>
      </c>
      <c r="X36" s="68" t="s">
        <v>42</v>
      </c>
      <c r="Y36" s="68" t="s">
        <v>43</v>
      </c>
      <c r="Z36" s="68" t="s">
        <v>44</v>
      </c>
      <c r="AA36" s="68" t="s">
        <v>45</v>
      </c>
      <c r="AB36" s="68" t="s">
        <v>37</v>
      </c>
      <c r="AC36" s="2"/>
      <c r="AD36" s="2">
        <v>1</v>
      </c>
      <c r="AE36" s="2">
        <v>0</v>
      </c>
      <c r="AF36" s="68">
        <v>30</v>
      </c>
      <c r="AG36" s="68">
        <v>300</v>
      </c>
      <c r="AH36" s="57">
        <f t="shared" si="43"/>
        <v>0</v>
      </c>
      <c r="AI36" s="70"/>
      <c r="AJ36" s="70"/>
      <c r="AK36" s="62" t="e">
        <f t="shared" si="44"/>
        <v>#DIV/0!</v>
      </c>
      <c r="AL36" s="102"/>
      <c r="AM36" s="103"/>
      <c r="AN36" s="104"/>
      <c r="AO36" s="105"/>
      <c r="AP36" s="106"/>
    </row>
    <row r="37" spans="1:42" x14ac:dyDescent="0.25">
      <c r="A37" s="68">
        <v>9</v>
      </c>
      <c r="C37" s="2" t="s">
        <v>48</v>
      </c>
      <c r="D37" s="68">
        <v>0</v>
      </c>
      <c r="E37" s="68" t="s">
        <v>49</v>
      </c>
      <c r="F37" s="68" t="s">
        <v>50</v>
      </c>
      <c r="N37" s="2"/>
      <c r="S37" s="2"/>
      <c r="T37" s="2"/>
      <c r="AC37" s="2"/>
      <c r="AD37" s="2"/>
      <c r="AE37" s="2"/>
      <c r="AH37" s="58">
        <f t="shared" ref="AH37" si="48">AO34*AP34</f>
        <v>0.74626865671641784</v>
      </c>
      <c r="AI37" s="71"/>
      <c r="AJ37" s="71"/>
      <c r="AK37" s="63"/>
    </row>
    <row r="38" spans="1:42" x14ac:dyDescent="0.25">
      <c r="A38" s="68">
        <v>10.1</v>
      </c>
      <c r="B38" s="68" t="s">
        <v>82</v>
      </c>
      <c r="C38" s="2">
        <v>0</v>
      </c>
      <c r="D38" s="68">
        <v>0</v>
      </c>
      <c r="E38" s="68">
        <v>0</v>
      </c>
      <c r="G38" s="68">
        <v>0</v>
      </c>
      <c r="H38" s="68">
        <v>0</v>
      </c>
      <c r="I38" s="68">
        <v>0</v>
      </c>
      <c r="J38" s="68">
        <v>0</v>
      </c>
      <c r="K38" s="68">
        <v>0</v>
      </c>
      <c r="L38" s="68">
        <v>0</v>
      </c>
      <c r="M38" s="68">
        <v>0</v>
      </c>
      <c r="N38" s="2">
        <v>0</v>
      </c>
      <c r="O38" s="68" t="s">
        <v>35</v>
      </c>
      <c r="P38" s="68" t="s">
        <v>83</v>
      </c>
      <c r="Q38" s="68" t="s">
        <v>37</v>
      </c>
      <c r="R38" s="68" t="s">
        <v>38</v>
      </c>
      <c r="S38" s="2">
        <v>0.1</v>
      </c>
      <c r="T38" s="2">
        <v>10</v>
      </c>
      <c r="U38" s="68" t="s">
        <v>39</v>
      </c>
      <c r="V38" s="68" t="s">
        <v>40</v>
      </c>
      <c r="W38" s="68" t="s">
        <v>41</v>
      </c>
      <c r="X38" s="68" t="s">
        <v>42</v>
      </c>
      <c r="Y38" s="68" t="s">
        <v>43</v>
      </c>
      <c r="Z38" s="68" t="s">
        <v>44</v>
      </c>
      <c r="AA38" s="68" t="s">
        <v>45</v>
      </c>
      <c r="AB38" s="68" t="s">
        <v>37</v>
      </c>
      <c r="AC38" s="2"/>
      <c r="AD38" s="2">
        <v>1</v>
      </c>
      <c r="AE38" s="2">
        <v>0</v>
      </c>
      <c r="AF38" s="68">
        <v>30</v>
      </c>
      <c r="AG38" s="68">
        <v>300</v>
      </c>
      <c r="AH38" s="57">
        <f t="shared" ref="AH38:AH40" si="49">D38*10</f>
        <v>0</v>
      </c>
      <c r="AI38" s="69">
        <v>0</v>
      </c>
      <c r="AJ38" s="69">
        <v>6.7</v>
      </c>
      <c r="AK38" s="62" t="e">
        <f t="shared" ref="AK38:AK40" si="50">AH38/AH$3</f>
        <v>#DIV/0!</v>
      </c>
      <c r="AL38" s="102">
        <f t="shared" ref="AL38" si="51">IF(COUNTBLANK(AI38:AI40)=3,"",IF(COUNTBLANK(AI38:AI40)=2,IF(AI38=0,0.5/AJ38,AI38/AJ38),(AI38/AJ38+AI39/AJ39+IF(AJ40&gt;0,AI40/AJ40,0))/COUNTIF(AI38:AJ40,"&gt;0")))</f>
        <v>7.4626865671641784E-2</v>
      </c>
      <c r="AM38" s="103" t="e">
        <f t="shared" ref="AM38" si="52">IF(ISNUMBER(AN38),AN38,1/AN38)</f>
        <v>#DIV/0!</v>
      </c>
      <c r="AN38" s="104"/>
      <c r="AO38" s="105">
        <f t="shared" ref="AO38" si="53">IF(COUNTIF(AL38:AL38,"&gt;0"),AL38,IF(ISERROR(AM38),IF(D41&gt;0,D41,0.5),AM38))</f>
        <v>7.4626865671641784E-2</v>
      </c>
      <c r="AP38" s="106">
        <v>10</v>
      </c>
    </row>
    <row r="39" spans="1:42" x14ac:dyDescent="0.25">
      <c r="A39" s="68">
        <v>10.199999999999999</v>
      </c>
      <c r="B39" s="68" t="s">
        <v>82</v>
      </c>
      <c r="C39" s="2">
        <v>0</v>
      </c>
      <c r="D39" s="68">
        <v>0</v>
      </c>
      <c r="E39" s="68">
        <v>0</v>
      </c>
      <c r="G39" s="68">
        <v>0</v>
      </c>
      <c r="H39" s="68">
        <v>0</v>
      </c>
      <c r="I39" s="68">
        <v>0</v>
      </c>
      <c r="J39" s="68">
        <v>0</v>
      </c>
      <c r="K39" s="68">
        <v>0</v>
      </c>
      <c r="L39" s="68">
        <v>0</v>
      </c>
      <c r="M39" s="68">
        <v>0</v>
      </c>
      <c r="N39" s="2">
        <v>0</v>
      </c>
      <c r="O39" s="68" t="s">
        <v>35</v>
      </c>
      <c r="P39" s="68" t="s">
        <v>84</v>
      </c>
      <c r="Q39" s="68" t="s">
        <v>37</v>
      </c>
      <c r="R39" s="68" t="s">
        <v>38</v>
      </c>
      <c r="S39" s="2">
        <v>0.1</v>
      </c>
      <c r="T39" s="2">
        <v>10</v>
      </c>
      <c r="U39" s="68" t="s">
        <v>39</v>
      </c>
      <c r="V39" s="68" t="s">
        <v>40</v>
      </c>
      <c r="W39" s="68" t="s">
        <v>41</v>
      </c>
      <c r="X39" s="68" t="s">
        <v>42</v>
      </c>
      <c r="Y39" s="68" t="s">
        <v>43</v>
      </c>
      <c r="Z39" s="68" t="s">
        <v>44</v>
      </c>
      <c r="AA39" s="68" t="s">
        <v>45</v>
      </c>
      <c r="AB39" s="68" t="s">
        <v>37</v>
      </c>
      <c r="AC39" s="2"/>
      <c r="AD39" s="2">
        <v>1</v>
      </c>
      <c r="AE39" s="2">
        <v>0</v>
      </c>
      <c r="AF39" s="68">
        <v>30</v>
      </c>
      <c r="AG39" s="68">
        <v>300</v>
      </c>
      <c r="AH39" s="57">
        <f t="shared" si="49"/>
        <v>0</v>
      </c>
      <c r="AI39" s="70"/>
      <c r="AJ39" s="70"/>
      <c r="AK39" s="62" t="e">
        <f t="shared" si="50"/>
        <v>#DIV/0!</v>
      </c>
      <c r="AL39" s="102"/>
      <c r="AM39" s="103"/>
      <c r="AN39" s="104"/>
      <c r="AO39" s="105"/>
      <c r="AP39" s="106"/>
    </row>
    <row r="40" spans="1:42" x14ac:dyDescent="0.25">
      <c r="A40" s="68">
        <v>10.3</v>
      </c>
      <c r="B40" s="68" t="s">
        <v>82</v>
      </c>
      <c r="C40" s="2">
        <v>0</v>
      </c>
      <c r="D40" s="68">
        <v>0</v>
      </c>
      <c r="E40" s="68">
        <v>0</v>
      </c>
      <c r="G40" s="68">
        <v>0</v>
      </c>
      <c r="H40" s="68">
        <v>0</v>
      </c>
      <c r="I40" s="68">
        <v>0</v>
      </c>
      <c r="J40" s="68">
        <v>0</v>
      </c>
      <c r="K40" s="68">
        <v>0</v>
      </c>
      <c r="L40" s="68">
        <v>0</v>
      </c>
      <c r="M40" s="68">
        <v>0</v>
      </c>
      <c r="N40" s="2">
        <v>0</v>
      </c>
      <c r="O40" s="68" t="s">
        <v>35</v>
      </c>
      <c r="P40" s="68" t="s">
        <v>85</v>
      </c>
      <c r="Q40" s="68" t="s">
        <v>37</v>
      </c>
      <c r="R40" s="68" t="s">
        <v>38</v>
      </c>
      <c r="S40" s="2">
        <v>0.1</v>
      </c>
      <c r="T40" s="2">
        <v>10</v>
      </c>
      <c r="U40" s="68" t="s">
        <v>39</v>
      </c>
      <c r="V40" s="68" t="s">
        <v>40</v>
      </c>
      <c r="W40" s="68" t="s">
        <v>41</v>
      </c>
      <c r="X40" s="68" t="s">
        <v>42</v>
      </c>
      <c r="Y40" s="68" t="s">
        <v>43</v>
      </c>
      <c r="Z40" s="68" t="s">
        <v>44</v>
      </c>
      <c r="AA40" s="68" t="s">
        <v>45</v>
      </c>
      <c r="AB40" s="68" t="s">
        <v>37</v>
      </c>
      <c r="AC40" s="2"/>
      <c r="AD40" s="2">
        <v>1</v>
      </c>
      <c r="AE40" s="2">
        <v>0</v>
      </c>
      <c r="AF40" s="68">
        <v>30</v>
      </c>
      <c r="AG40" s="68">
        <v>300</v>
      </c>
      <c r="AH40" s="57">
        <f t="shared" si="49"/>
        <v>0</v>
      </c>
      <c r="AI40" s="70"/>
      <c r="AJ40" s="70"/>
      <c r="AK40" s="62" t="e">
        <f t="shared" si="50"/>
        <v>#DIV/0!</v>
      </c>
      <c r="AL40" s="102"/>
      <c r="AM40" s="103"/>
      <c r="AN40" s="104"/>
      <c r="AO40" s="105"/>
      <c r="AP40" s="106"/>
    </row>
    <row r="41" spans="1:42" x14ac:dyDescent="0.25">
      <c r="A41" s="68">
        <v>10</v>
      </c>
      <c r="C41" s="2" t="s">
        <v>48</v>
      </c>
      <c r="D41" s="68">
        <v>0</v>
      </c>
      <c r="E41" s="68" t="s">
        <v>49</v>
      </c>
      <c r="F41" s="68" t="s">
        <v>50</v>
      </c>
      <c r="N41" s="2"/>
      <c r="S41" s="2"/>
      <c r="T41" s="2"/>
      <c r="AC41" s="2"/>
      <c r="AD41" s="2"/>
      <c r="AE41" s="2"/>
      <c r="AH41" s="58">
        <f t="shared" ref="AH41" si="54">AO38*AP38</f>
        <v>0.74626865671641784</v>
      </c>
      <c r="AI41" s="71"/>
      <c r="AJ41" s="71"/>
      <c r="AK41" s="63"/>
    </row>
    <row r="42" spans="1:42" x14ac:dyDescent="0.25">
      <c r="A42" s="68">
        <v>11.1</v>
      </c>
      <c r="B42" s="68" t="s">
        <v>86</v>
      </c>
      <c r="C42" s="2">
        <v>0</v>
      </c>
      <c r="D42" s="68">
        <v>0</v>
      </c>
      <c r="E42" s="68">
        <v>0</v>
      </c>
      <c r="G42" s="68">
        <v>0</v>
      </c>
      <c r="H42" s="68">
        <v>0</v>
      </c>
      <c r="I42" s="68">
        <v>0</v>
      </c>
      <c r="J42" s="68">
        <v>0</v>
      </c>
      <c r="K42" s="68">
        <v>0</v>
      </c>
      <c r="L42" s="68">
        <v>0</v>
      </c>
      <c r="M42" s="68">
        <v>0</v>
      </c>
      <c r="N42" s="2">
        <v>0</v>
      </c>
      <c r="O42" s="68" t="s">
        <v>35</v>
      </c>
      <c r="P42" s="68" t="s">
        <v>87</v>
      </c>
      <c r="Q42" s="68" t="s">
        <v>37</v>
      </c>
      <c r="R42" s="68" t="s">
        <v>38</v>
      </c>
      <c r="S42" s="2">
        <v>0.1</v>
      </c>
      <c r="T42" s="2">
        <v>10</v>
      </c>
      <c r="U42" s="68" t="s">
        <v>39</v>
      </c>
      <c r="V42" s="68" t="s">
        <v>40</v>
      </c>
      <c r="W42" s="68" t="s">
        <v>41</v>
      </c>
      <c r="X42" s="68" t="s">
        <v>42</v>
      </c>
      <c r="Y42" s="68" t="s">
        <v>43</v>
      </c>
      <c r="Z42" s="68" t="s">
        <v>44</v>
      </c>
      <c r="AA42" s="68" t="s">
        <v>45</v>
      </c>
      <c r="AB42" s="68" t="s">
        <v>37</v>
      </c>
      <c r="AC42" s="2"/>
      <c r="AD42" s="2">
        <v>1</v>
      </c>
      <c r="AE42" s="2">
        <v>0</v>
      </c>
      <c r="AF42" s="68">
        <v>30</v>
      </c>
      <c r="AG42" s="68">
        <v>300</v>
      </c>
      <c r="AH42" s="57">
        <f t="shared" ref="AH42:AH44" si="55">D42*10</f>
        <v>0</v>
      </c>
      <c r="AI42" s="69">
        <v>0</v>
      </c>
      <c r="AJ42" s="69">
        <v>4.7</v>
      </c>
      <c r="AK42" s="62" t="e">
        <f t="shared" ref="AK42:AK44" si="56">AH42/AH$3</f>
        <v>#DIV/0!</v>
      </c>
      <c r="AL42" s="102">
        <f t="shared" ref="AL42" si="57">IF(COUNTBLANK(AI42:AI44)=3,"",IF(COUNTBLANK(AI42:AI44)=2,IF(AI42=0,0.5/AJ42,AI42/AJ42),(AI42/AJ42+AI43/AJ43+IF(AJ44&gt;0,AI44/AJ44,0))/COUNTIF(AI42:AJ44,"&gt;0")))</f>
        <v>0.10638297872340426</v>
      </c>
      <c r="AM42" s="103" t="e">
        <f t="shared" ref="AM42" si="58">IF(ISNUMBER(AN42),AN42,1/AN42)</f>
        <v>#DIV/0!</v>
      </c>
      <c r="AN42" s="104"/>
      <c r="AO42" s="105">
        <f t="shared" ref="AO42" si="59">IF(COUNTIF(AL42:AL42,"&gt;0"),AL42,IF(ISERROR(AM42),IF(D45&gt;0,D45,0.5),AM42))</f>
        <v>0.10638297872340426</v>
      </c>
      <c r="AP42" s="106">
        <v>10</v>
      </c>
    </row>
    <row r="43" spans="1:42" x14ac:dyDescent="0.25">
      <c r="A43" s="68">
        <v>11.2</v>
      </c>
      <c r="B43" s="68" t="s">
        <v>86</v>
      </c>
      <c r="C43" s="2">
        <v>0</v>
      </c>
      <c r="D43" s="68">
        <v>0</v>
      </c>
      <c r="E43" s="68">
        <v>0</v>
      </c>
      <c r="G43" s="68">
        <v>0</v>
      </c>
      <c r="H43" s="68">
        <v>0</v>
      </c>
      <c r="I43" s="68">
        <v>0</v>
      </c>
      <c r="J43" s="68">
        <v>0</v>
      </c>
      <c r="K43" s="68">
        <v>0</v>
      </c>
      <c r="L43" s="68">
        <v>0</v>
      </c>
      <c r="M43" s="68">
        <v>0</v>
      </c>
      <c r="N43" s="2">
        <v>0</v>
      </c>
      <c r="O43" s="68" t="s">
        <v>35</v>
      </c>
      <c r="P43" s="68" t="s">
        <v>88</v>
      </c>
      <c r="Q43" s="68" t="s">
        <v>37</v>
      </c>
      <c r="R43" s="68" t="s">
        <v>38</v>
      </c>
      <c r="S43" s="2">
        <v>0.1</v>
      </c>
      <c r="T43" s="2">
        <v>10</v>
      </c>
      <c r="U43" s="68" t="s">
        <v>39</v>
      </c>
      <c r="V43" s="68" t="s">
        <v>40</v>
      </c>
      <c r="W43" s="68" t="s">
        <v>41</v>
      </c>
      <c r="X43" s="68" t="s">
        <v>42</v>
      </c>
      <c r="Y43" s="68" t="s">
        <v>43</v>
      </c>
      <c r="Z43" s="68" t="s">
        <v>44</v>
      </c>
      <c r="AA43" s="68" t="s">
        <v>45</v>
      </c>
      <c r="AB43" s="68" t="s">
        <v>37</v>
      </c>
      <c r="AC43" s="2"/>
      <c r="AD43" s="2">
        <v>1</v>
      </c>
      <c r="AE43" s="2">
        <v>0</v>
      </c>
      <c r="AF43" s="68">
        <v>30</v>
      </c>
      <c r="AG43" s="68">
        <v>300</v>
      </c>
      <c r="AH43" s="57">
        <f t="shared" si="55"/>
        <v>0</v>
      </c>
      <c r="AI43" s="70"/>
      <c r="AJ43" s="70"/>
      <c r="AK43" s="62" t="e">
        <f t="shared" si="56"/>
        <v>#DIV/0!</v>
      </c>
      <c r="AL43" s="102"/>
      <c r="AM43" s="103"/>
      <c r="AN43" s="104"/>
      <c r="AO43" s="105"/>
      <c r="AP43" s="106"/>
    </row>
    <row r="44" spans="1:42" x14ac:dyDescent="0.25">
      <c r="A44" s="68">
        <v>11.3</v>
      </c>
      <c r="B44" s="68" t="s">
        <v>86</v>
      </c>
      <c r="C44" s="2">
        <v>0</v>
      </c>
      <c r="D44" s="68">
        <v>0</v>
      </c>
      <c r="E44" s="68">
        <v>0</v>
      </c>
      <c r="G44" s="68">
        <v>0</v>
      </c>
      <c r="H44" s="68">
        <v>0</v>
      </c>
      <c r="I44" s="68">
        <v>0</v>
      </c>
      <c r="J44" s="68">
        <v>0</v>
      </c>
      <c r="K44" s="68">
        <v>0</v>
      </c>
      <c r="L44" s="68">
        <v>0</v>
      </c>
      <c r="M44" s="68">
        <v>0</v>
      </c>
      <c r="N44" s="2">
        <v>0</v>
      </c>
      <c r="O44" s="68" t="s">
        <v>35</v>
      </c>
      <c r="P44" s="68" t="s">
        <v>89</v>
      </c>
      <c r="Q44" s="68" t="s">
        <v>37</v>
      </c>
      <c r="R44" s="68" t="s">
        <v>38</v>
      </c>
      <c r="S44" s="2">
        <v>0.1</v>
      </c>
      <c r="T44" s="2">
        <v>10</v>
      </c>
      <c r="U44" s="68" t="s">
        <v>39</v>
      </c>
      <c r="V44" s="68" t="s">
        <v>40</v>
      </c>
      <c r="W44" s="68" t="s">
        <v>41</v>
      </c>
      <c r="X44" s="68" t="s">
        <v>42</v>
      </c>
      <c r="Y44" s="68" t="s">
        <v>43</v>
      </c>
      <c r="Z44" s="68" t="s">
        <v>44</v>
      </c>
      <c r="AA44" s="68" t="s">
        <v>45</v>
      </c>
      <c r="AB44" s="68" t="s">
        <v>37</v>
      </c>
      <c r="AC44" s="2"/>
      <c r="AD44" s="2">
        <v>1</v>
      </c>
      <c r="AE44" s="2">
        <v>0</v>
      </c>
      <c r="AF44" s="68">
        <v>30</v>
      </c>
      <c r="AG44" s="68">
        <v>300</v>
      </c>
      <c r="AH44" s="57">
        <f t="shared" si="55"/>
        <v>0</v>
      </c>
      <c r="AI44" s="70"/>
      <c r="AJ44" s="70"/>
      <c r="AK44" s="62" t="e">
        <f t="shared" si="56"/>
        <v>#DIV/0!</v>
      </c>
      <c r="AL44" s="102"/>
      <c r="AM44" s="103"/>
      <c r="AN44" s="104"/>
      <c r="AO44" s="105"/>
      <c r="AP44" s="106"/>
    </row>
    <row r="45" spans="1:42" x14ac:dyDescent="0.25">
      <c r="A45" s="68">
        <v>11</v>
      </c>
      <c r="C45" s="2" t="s">
        <v>48</v>
      </c>
      <c r="D45" s="68">
        <v>0</v>
      </c>
      <c r="E45" s="68" t="s">
        <v>49</v>
      </c>
      <c r="F45" s="68" t="s">
        <v>50</v>
      </c>
      <c r="N45" s="2"/>
      <c r="S45" s="2"/>
      <c r="T45" s="2"/>
      <c r="AC45" s="2"/>
      <c r="AD45" s="2"/>
      <c r="AE45" s="2"/>
      <c r="AH45" s="58">
        <f t="shared" ref="AH45" si="60">AO42*AP42</f>
        <v>1.0638297872340425</v>
      </c>
      <c r="AI45" s="71"/>
      <c r="AJ45" s="71"/>
      <c r="AK45" s="63"/>
    </row>
    <row r="46" spans="1:42" x14ac:dyDescent="0.25">
      <c r="A46" s="68">
        <v>12.1</v>
      </c>
      <c r="B46" s="68" t="s">
        <v>90</v>
      </c>
      <c r="C46" s="2">
        <v>0</v>
      </c>
      <c r="D46" s="68">
        <v>0</v>
      </c>
      <c r="E46" s="68">
        <v>0</v>
      </c>
      <c r="G46" s="68">
        <v>0</v>
      </c>
      <c r="H46" s="68">
        <v>0</v>
      </c>
      <c r="I46" s="68">
        <v>0</v>
      </c>
      <c r="J46" s="68">
        <v>0</v>
      </c>
      <c r="K46" s="68">
        <v>0</v>
      </c>
      <c r="L46" s="68">
        <v>0</v>
      </c>
      <c r="M46" s="68">
        <v>0</v>
      </c>
      <c r="N46" s="2">
        <v>0</v>
      </c>
      <c r="O46" s="68" t="s">
        <v>35</v>
      </c>
      <c r="P46" s="68" t="s">
        <v>91</v>
      </c>
      <c r="Q46" s="68" t="s">
        <v>37</v>
      </c>
      <c r="R46" s="68" t="s">
        <v>38</v>
      </c>
      <c r="S46" s="2">
        <v>0.1</v>
      </c>
      <c r="T46" s="2">
        <v>10</v>
      </c>
      <c r="U46" s="68" t="s">
        <v>39</v>
      </c>
      <c r="V46" s="68" t="s">
        <v>40</v>
      </c>
      <c r="W46" s="68" t="s">
        <v>41</v>
      </c>
      <c r="X46" s="68" t="s">
        <v>42</v>
      </c>
      <c r="Y46" s="68" t="s">
        <v>43</v>
      </c>
      <c r="Z46" s="68" t="s">
        <v>44</v>
      </c>
      <c r="AA46" s="68" t="s">
        <v>45</v>
      </c>
      <c r="AB46" s="68" t="s">
        <v>37</v>
      </c>
      <c r="AC46" s="2"/>
      <c r="AD46" s="2">
        <v>1</v>
      </c>
      <c r="AE46" s="2">
        <v>0</v>
      </c>
      <c r="AF46" s="68">
        <v>30</v>
      </c>
      <c r="AG46" s="68">
        <v>300</v>
      </c>
      <c r="AH46" s="57">
        <f t="shared" ref="AH46:AH48" si="61">D46*10</f>
        <v>0</v>
      </c>
      <c r="AI46" s="69">
        <v>0</v>
      </c>
      <c r="AJ46" s="69">
        <v>4.9000000000000004</v>
      </c>
      <c r="AK46" s="62" t="e">
        <f t="shared" ref="AK46:AK48" si="62">AH46/AH$3</f>
        <v>#DIV/0!</v>
      </c>
      <c r="AL46" s="102">
        <f t="shared" ref="AL46" si="63">IF(COUNTBLANK(AI46:AI48)=3,"",IF(COUNTBLANK(AI46:AI48)=2,IF(AI46=0,0.5/AJ46,AI46/AJ46),(AI46/AJ46+AI47/AJ47+IF(AJ48&gt;0,AI48/AJ48,0))/COUNTIF(AI46:AJ48,"&gt;0")))</f>
        <v>0.1020408163265306</v>
      </c>
      <c r="AM46" s="103" t="e">
        <f t="shared" ref="AM46" si="64">IF(ISNUMBER(AN46),AN46,1/AN46)</f>
        <v>#DIV/0!</v>
      </c>
      <c r="AN46" s="104"/>
      <c r="AO46" s="105">
        <f t="shared" ref="AO46" si="65">IF(COUNTIF(AL46:AL46,"&gt;0"),AL46,IF(ISERROR(AM46),IF(D49&gt;0,D49,0.5),AM46))</f>
        <v>0.1020408163265306</v>
      </c>
      <c r="AP46" s="106">
        <v>10</v>
      </c>
    </row>
    <row r="47" spans="1:42" x14ac:dyDescent="0.25">
      <c r="A47" s="68">
        <v>12.2</v>
      </c>
      <c r="B47" s="68" t="s">
        <v>90</v>
      </c>
      <c r="C47" s="2">
        <v>0</v>
      </c>
      <c r="D47" s="68">
        <v>0</v>
      </c>
      <c r="E47" s="68">
        <v>0</v>
      </c>
      <c r="G47" s="68">
        <v>0</v>
      </c>
      <c r="H47" s="68">
        <v>0</v>
      </c>
      <c r="I47" s="68">
        <v>0</v>
      </c>
      <c r="J47" s="68">
        <v>0</v>
      </c>
      <c r="K47" s="68">
        <v>0</v>
      </c>
      <c r="L47" s="68">
        <v>0</v>
      </c>
      <c r="M47" s="68">
        <v>0</v>
      </c>
      <c r="N47" s="2">
        <v>0</v>
      </c>
      <c r="O47" s="68" t="s">
        <v>35</v>
      </c>
      <c r="P47" s="68" t="s">
        <v>92</v>
      </c>
      <c r="Q47" s="68" t="s">
        <v>37</v>
      </c>
      <c r="R47" s="68" t="s">
        <v>38</v>
      </c>
      <c r="S47" s="2">
        <v>0.1</v>
      </c>
      <c r="T47" s="2">
        <v>10</v>
      </c>
      <c r="U47" s="68" t="s">
        <v>39</v>
      </c>
      <c r="V47" s="68" t="s">
        <v>40</v>
      </c>
      <c r="W47" s="68" t="s">
        <v>41</v>
      </c>
      <c r="X47" s="68" t="s">
        <v>42</v>
      </c>
      <c r="Y47" s="68" t="s">
        <v>43</v>
      </c>
      <c r="Z47" s="68" t="s">
        <v>44</v>
      </c>
      <c r="AA47" s="68" t="s">
        <v>45</v>
      </c>
      <c r="AB47" s="68" t="s">
        <v>37</v>
      </c>
      <c r="AC47" s="2"/>
      <c r="AD47" s="2">
        <v>1</v>
      </c>
      <c r="AE47" s="2">
        <v>0</v>
      </c>
      <c r="AF47" s="68">
        <v>30</v>
      </c>
      <c r="AG47" s="68">
        <v>300</v>
      </c>
      <c r="AH47" s="57">
        <f t="shared" si="61"/>
        <v>0</v>
      </c>
      <c r="AI47" s="70"/>
      <c r="AJ47" s="70"/>
      <c r="AK47" s="62" t="e">
        <f t="shared" si="62"/>
        <v>#DIV/0!</v>
      </c>
      <c r="AL47" s="102"/>
      <c r="AM47" s="103"/>
      <c r="AN47" s="104"/>
      <c r="AO47" s="105"/>
      <c r="AP47" s="106"/>
    </row>
    <row r="48" spans="1:42" x14ac:dyDescent="0.25">
      <c r="A48" s="68">
        <v>12.3</v>
      </c>
      <c r="B48" s="68" t="s">
        <v>90</v>
      </c>
      <c r="C48" s="2">
        <v>0</v>
      </c>
      <c r="D48" s="68">
        <v>0</v>
      </c>
      <c r="E48" s="68">
        <v>0</v>
      </c>
      <c r="G48" s="68">
        <v>0</v>
      </c>
      <c r="H48" s="68">
        <v>0</v>
      </c>
      <c r="I48" s="68">
        <v>0</v>
      </c>
      <c r="J48" s="68">
        <v>0</v>
      </c>
      <c r="K48" s="68">
        <v>0</v>
      </c>
      <c r="L48" s="68">
        <v>0</v>
      </c>
      <c r="M48" s="68">
        <v>0</v>
      </c>
      <c r="N48" s="2">
        <v>0</v>
      </c>
      <c r="O48" s="68" t="s">
        <v>35</v>
      </c>
      <c r="P48" s="68" t="s">
        <v>93</v>
      </c>
      <c r="Q48" s="68" t="s">
        <v>37</v>
      </c>
      <c r="R48" s="68" t="s">
        <v>38</v>
      </c>
      <c r="S48" s="2">
        <v>0.1</v>
      </c>
      <c r="T48" s="2">
        <v>10</v>
      </c>
      <c r="U48" s="68" t="s">
        <v>39</v>
      </c>
      <c r="V48" s="68" t="s">
        <v>40</v>
      </c>
      <c r="W48" s="68" t="s">
        <v>41</v>
      </c>
      <c r="X48" s="68" t="s">
        <v>42</v>
      </c>
      <c r="Y48" s="68" t="s">
        <v>43</v>
      </c>
      <c r="Z48" s="68" t="s">
        <v>44</v>
      </c>
      <c r="AA48" s="68" t="s">
        <v>45</v>
      </c>
      <c r="AB48" s="68" t="s">
        <v>37</v>
      </c>
      <c r="AC48" s="2"/>
      <c r="AD48" s="2">
        <v>1</v>
      </c>
      <c r="AE48" s="2">
        <v>0</v>
      </c>
      <c r="AF48" s="68">
        <v>30</v>
      </c>
      <c r="AG48" s="68">
        <v>300</v>
      </c>
      <c r="AH48" s="57">
        <f t="shared" si="61"/>
        <v>0</v>
      </c>
      <c r="AI48" s="70"/>
      <c r="AJ48" s="70"/>
      <c r="AK48" s="62" t="e">
        <f t="shared" si="62"/>
        <v>#DIV/0!</v>
      </c>
      <c r="AL48" s="102"/>
      <c r="AM48" s="103"/>
      <c r="AN48" s="104"/>
      <c r="AO48" s="105"/>
      <c r="AP48" s="106"/>
    </row>
    <row r="49" spans="1:42" x14ac:dyDescent="0.25">
      <c r="A49" s="68">
        <v>12</v>
      </c>
      <c r="C49" s="2" t="s">
        <v>48</v>
      </c>
      <c r="D49" s="68">
        <v>0</v>
      </c>
      <c r="E49" s="68" t="s">
        <v>49</v>
      </c>
      <c r="F49" s="68" t="s">
        <v>50</v>
      </c>
      <c r="N49" s="2"/>
      <c r="S49" s="2"/>
      <c r="T49" s="2"/>
      <c r="AC49" s="2"/>
      <c r="AD49" s="2"/>
      <c r="AE49" s="2"/>
      <c r="AH49" s="58">
        <f t="shared" ref="AH49" si="66">AO46*AP46</f>
        <v>1.0204081632653059</v>
      </c>
      <c r="AI49" s="71"/>
      <c r="AJ49" s="71"/>
      <c r="AK49" s="63"/>
    </row>
    <row r="50" spans="1:42" x14ac:dyDescent="0.25">
      <c r="A50" s="68">
        <v>13.1</v>
      </c>
      <c r="B50" s="68" t="s">
        <v>94</v>
      </c>
      <c r="C50" s="2">
        <v>0</v>
      </c>
      <c r="D50" s="68">
        <v>0</v>
      </c>
      <c r="E50" s="68">
        <v>0</v>
      </c>
      <c r="G50" s="68">
        <v>0</v>
      </c>
      <c r="H50" s="68">
        <v>0</v>
      </c>
      <c r="I50" s="68">
        <v>0</v>
      </c>
      <c r="J50" s="68">
        <v>0</v>
      </c>
      <c r="K50" s="68">
        <v>0</v>
      </c>
      <c r="L50" s="68">
        <v>0</v>
      </c>
      <c r="M50" s="68">
        <v>0</v>
      </c>
      <c r="N50" s="2">
        <v>0</v>
      </c>
      <c r="O50" s="68" t="s">
        <v>35</v>
      </c>
      <c r="P50" s="68" t="s">
        <v>95</v>
      </c>
      <c r="Q50" s="68" t="s">
        <v>37</v>
      </c>
      <c r="R50" s="68" t="s">
        <v>38</v>
      </c>
      <c r="S50" s="2">
        <v>0.1</v>
      </c>
      <c r="T50" s="2">
        <v>10</v>
      </c>
      <c r="U50" s="68" t="s">
        <v>39</v>
      </c>
      <c r="V50" s="68" t="s">
        <v>40</v>
      </c>
      <c r="W50" s="68" t="s">
        <v>41</v>
      </c>
      <c r="X50" s="68" t="s">
        <v>42</v>
      </c>
      <c r="Y50" s="68" t="s">
        <v>43</v>
      </c>
      <c r="Z50" s="68" t="s">
        <v>44</v>
      </c>
      <c r="AA50" s="68" t="s">
        <v>45</v>
      </c>
      <c r="AB50" s="68" t="s">
        <v>37</v>
      </c>
      <c r="AC50" s="2"/>
      <c r="AD50" s="2">
        <v>1</v>
      </c>
      <c r="AE50" s="2">
        <v>0</v>
      </c>
      <c r="AF50" s="68">
        <v>30</v>
      </c>
      <c r="AG50" s="68">
        <v>300</v>
      </c>
      <c r="AH50" s="57">
        <f t="shared" ref="AH50:AH52" si="67">D50*10</f>
        <v>0</v>
      </c>
      <c r="AI50" s="69">
        <v>0</v>
      </c>
      <c r="AJ50" s="69">
        <v>5.5</v>
      </c>
      <c r="AK50" s="62" t="e">
        <f t="shared" ref="AK50:AK52" si="68">AH50/AH$3</f>
        <v>#DIV/0!</v>
      </c>
      <c r="AL50" s="102">
        <f t="shared" ref="AL50" si="69">IF(COUNTBLANK(AI50:AI52)=3,"",IF(COUNTBLANK(AI50:AI52)=2,IF(AI50=0,0.5/AJ50,AI50/AJ50),(AI50/AJ50+AI51/AJ51+IF(AJ52&gt;0,AI52/AJ52,0))/COUNTIF(AI50:AJ52,"&gt;0")))</f>
        <v>9.0909090909090912E-2</v>
      </c>
      <c r="AM50" s="103" t="e">
        <f t="shared" ref="AM50" si="70">IF(ISNUMBER(AN50),AN50,1/AN50)</f>
        <v>#DIV/0!</v>
      </c>
      <c r="AN50" s="104"/>
      <c r="AO50" s="105">
        <f t="shared" ref="AO50" si="71">IF(COUNTIF(AL50:AL50,"&gt;0"),AL50,IF(ISERROR(AM50),IF(D53&gt;0,D53,0.5),AM50))</f>
        <v>9.0909090909090912E-2</v>
      </c>
      <c r="AP50" s="106">
        <v>10</v>
      </c>
    </row>
    <row r="51" spans="1:42" x14ac:dyDescent="0.25">
      <c r="A51" s="68">
        <v>13.2</v>
      </c>
      <c r="B51" s="68" t="s">
        <v>94</v>
      </c>
      <c r="C51" s="2">
        <v>0</v>
      </c>
      <c r="D51" s="68">
        <v>0</v>
      </c>
      <c r="E51" s="68">
        <v>0</v>
      </c>
      <c r="G51" s="68">
        <v>0</v>
      </c>
      <c r="H51" s="68">
        <v>0</v>
      </c>
      <c r="I51" s="68">
        <v>0</v>
      </c>
      <c r="J51" s="68">
        <v>0</v>
      </c>
      <c r="K51" s="68">
        <v>0</v>
      </c>
      <c r="L51" s="68">
        <v>0</v>
      </c>
      <c r="M51" s="68">
        <v>0</v>
      </c>
      <c r="N51" s="2">
        <v>0</v>
      </c>
      <c r="O51" s="68" t="s">
        <v>35</v>
      </c>
      <c r="P51" s="68" t="s">
        <v>96</v>
      </c>
      <c r="Q51" s="68" t="s">
        <v>37</v>
      </c>
      <c r="R51" s="68" t="s">
        <v>38</v>
      </c>
      <c r="S51" s="2">
        <v>0.1</v>
      </c>
      <c r="T51" s="2">
        <v>10</v>
      </c>
      <c r="U51" s="68" t="s">
        <v>39</v>
      </c>
      <c r="V51" s="68" t="s">
        <v>40</v>
      </c>
      <c r="W51" s="68" t="s">
        <v>41</v>
      </c>
      <c r="X51" s="68" t="s">
        <v>42</v>
      </c>
      <c r="Y51" s="68" t="s">
        <v>43</v>
      </c>
      <c r="Z51" s="68" t="s">
        <v>44</v>
      </c>
      <c r="AA51" s="68" t="s">
        <v>45</v>
      </c>
      <c r="AB51" s="68" t="s">
        <v>37</v>
      </c>
      <c r="AC51" s="2"/>
      <c r="AD51" s="2">
        <v>1</v>
      </c>
      <c r="AE51" s="2">
        <v>0</v>
      </c>
      <c r="AF51" s="68">
        <v>30</v>
      </c>
      <c r="AG51" s="68">
        <v>300</v>
      </c>
      <c r="AH51" s="57">
        <f t="shared" si="67"/>
        <v>0</v>
      </c>
      <c r="AI51" s="70"/>
      <c r="AJ51" s="70"/>
      <c r="AK51" s="62" t="e">
        <f t="shared" si="68"/>
        <v>#DIV/0!</v>
      </c>
      <c r="AL51" s="102"/>
      <c r="AM51" s="103"/>
      <c r="AN51" s="104"/>
      <c r="AO51" s="105"/>
      <c r="AP51" s="106"/>
    </row>
    <row r="52" spans="1:42" x14ac:dyDescent="0.25">
      <c r="A52" s="68">
        <v>13.3</v>
      </c>
      <c r="B52" s="68" t="s">
        <v>94</v>
      </c>
      <c r="C52" s="2">
        <v>0</v>
      </c>
      <c r="D52" s="68">
        <v>0</v>
      </c>
      <c r="E52" s="68">
        <v>0</v>
      </c>
      <c r="G52" s="68">
        <v>0</v>
      </c>
      <c r="H52" s="68">
        <v>0</v>
      </c>
      <c r="I52" s="68">
        <v>0</v>
      </c>
      <c r="J52" s="68">
        <v>0</v>
      </c>
      <c r="K52" s="68">
        <v>0</v>
      </c>
      <c r="L52" s="68">
        <v>0</v>
      </c>
      <c r="M52" s="68">
        <v>0</v>
      </c>
      <c r="N52" s="2">
        <v>0</v>
      </c>
      <c r="O52" s="68" t="s">
        <v>35</v>
      </c>
      <c r="P52" s="68" t="s">
        <v>97</v>
      </c>
      <c r="Q52" s="68" t="s">
        <v>37</v>
      </c>
      <c r="R52" s="68" t="s">
        <v>38</v>
      </c>
      <c r="S52" s="2">
        <v>0.1</v>
      </c>
      <c r="T52" s="2">
        <v>10</v>
      </c>
      <c r="U52" s="68" t="s">
        <v>39</v>
      </c>
      <c r="V52" s="68" t="s">
        <v>40</v>
      </c>
      <c r="W52" s="68" t="s">
        <v>41</v>
      </c>
      <c r="X52" s="68" t="s">
        <v>42</v>
      </c>
      <c r="Y52" s="68" t="s">
        <v>43</v>
      </c>
      <c r="Z52" s="68" t="s">
        <v>44</v>
      </c>
      <c r="AA52" s="68" t="s">
        <v>45</v>
      </c>
      <c r="AB52" s="68" t="s">
        <v>37</v>
      </c>
      <c r="AC52" s="2"/>
      <c r="AD52" s="2">
        <v>1</v>
      </c>
      <c r="AE52" s="2">
        <v>0</v>
      </c>
      <c r="AF52" s="68">
        <v>30</v>
      </c>
      <c r="AG52" s="68">
        <v>300</v>
      </c>
      <c r="AH52" s="57">
        <f t="shared" si="67"/>
        <v>0</v>
      </c>
      <c r="AI52" s="70"/>
      <c r="AJ52" s="70"/>
      <c r="AK52" s="62" t="e">
        <f t="shared" si="68"/>
        <v>#DIV/0!</v>
      </c>
      <c r="AL52" s="102"/>
      <c r="AM52" s="103"/>
      <c r="AN52" s="104"/>
      <c r="AO52" s="105"/>
      <c r="AP52" s="106"/>
    </row>
    <row r="53" spans="1:42" x14ac:dyDescent="0.25">
      <c r="A53" s="68">
        <v>13</v>
      </c>
      <c r="C53" s="2" t="s">
        <v>48</v>
      </c>
      <c r="D53" s="68">
        <v>0</v>
      </c>
      <c r="E53" s="68" t="s">
        <v>49</v>
      </c>
      <c r="F53" s="68" t="s">
        <v>50</v>
      </c>
      <c r="N53" s="2"/>
      <c r="S53" s="2"/>
      <c r="T53" s="2"/>
      <c r="AC53" s="2"/>
      <c r="AD53" s="2"/>
      <c r="AE53" s="2"/>
      <c r="AH53" s="58">
        <f t="shared" ref="AH53" si="72">AO50*AP50</f>
        <v>0.90909090909090917</v>
      </c>
      <c r="AI53" s="71"/>
      <c r="AJ53" s="71"/>
      <c r="AK53" s="63"/>
    </row>
    <row r="54" spans="1:42" x14ac:dyDescent="0.25">
      <c r="A54" s="68">
        <v>14.1</v>
      </c>
      <c r="B54" s="68" t="s">
        <v>98</v>
      </c>
      <c r="C54" s="2">
        <v>0</v>
      </c>
      <c r="D54" s="68">
        <v>0</v>
      </c>
      <c r="E54" s="68">
        <v>0</v>
      </c>
      <c r="G54" s="68">
        <v>0</v>
      </c>
      <c r="H54" s="68">
        <v>0</v>
      </c>
      <c r="I54" s="68">
        <v>0</v>
      </c>
      <c r="J54" s="68">
        <v>0</v>
      </c>
      <c r="K54" s="68">
        <v>0</v>
      </c>
      <c r="L54" s="68">
        <v>0</v>
      </c>
      <c r="M54" s="68">
        <v>0</v>
      </c>
      <c r="N54" s="2">
        <v>0</v>
      </c>
      <c r="O54" s="68" t="s">
        <v>35</v>
      </c>
      <c r="P54" s="68" t="s">
        <v>99</v>
      </c>
      <c r="Q54" s="68" t="s">
        <v>37</v>
      </c>
      <c r="R54" s="68" t="s">
        <v>38</v>
      </c>
      <c r="S54" s="2">
        <v>0.1</v>
      </c>
      <c r="T54" s="2">
        <v>10</v>
      </c>
      <c r="U54" s="68" t="s">
        <v>39</v>
      </c>
      <c r="V54" s="68" t="s">
        <v>40</v>
      </c>
      <c r="W54" s="68" t="s">
        <v>41</v>
      </c>
      <c r="X54" s="68" t="s">
        <v>42</v>
      </c>
      <c r="Y54" s="68" t="s">
        <v>43</v>
      </c>
      <c r="Z54" s="68" t="s">
        <v>44</v>
      </c>
      <c r="AA54" s="68" t="s">
        <v>45</v>
      </c>
      <c r="AB54" s="68" t="s">
        <v>37</v>
      </c>
      <c r="AC54" s="2"/>
      <c r="AD54" s="2">
        <v>1</v>
      </c>
      <c r="AE54" s="2">
        <v>0</v>
      </c>
      <c r="AF54" s="68">
        <v>30</v>
      </c>
      <c r="AG54" s="68">
        <v>300</v>
      </c>
      <c r="AH54" s="57">
        <f t="shared" ref="AH54:AH56" si="73">D54*10</f>
        <v>0</v>
      </c>
      <c r="AI54" s="69">
        <v>0</v>
      </c>
      <c r="AJ54" s="69">
        <v>6.6</v>
      </c>
      <c r="AK54" s="62" t="e">
        <f t="shared" ref="AK54:AK56" si="74">AH54/AH$3</f>
        <v>#DIV/0!</v>
      </c>
      <c r="AL54" s="102">
        <f t="shared" ref="AL54" si="75">IF(COUNTBLANK(AI54:AI56)=3,"",IF(COUNTBLANK(AI54:AI56)=2,IF(AI54=0,0.5/AJ54,AI54/AJ54),(AI54/AJ54+AI55/AJ55+IF(AJ56&gt;0,AI56/AJ56,0))/COUNTIF(AI54:AJ56,"&gt;0")))</f>
        <v>7.575757575757576E-2</v>
      </c>
      <c r="AM54" s="103" t="e">
        <f t="shared" ref="AM54" si="76">IF(ISNUMBER(AN54),AN54,1/AN54)</f>
        <v>#DIV/0!</v>
      </c>
      <c r="AN54" s="104"/>
      <c r="AO54" s="105">
        <f t="shared" ref="AO54" si="77">IF(COUNTIF(AL54:AL54,"&gt;0"),AL54,IF(ISERROR(AM54),IF(D57&gt;0,D57,0.5),AM54))</f>
        <v>7.575757575757576E-2</v>
      </c>
      <c r="AP54" s="106">
        <v>10</v>
      </c>
    </row>
    <row r="55" spans="1:42" x14ac:dyDescent="0.25">
      <c r="A55" s="68">
        <v>14.2</v>
      </c>
      <c r="B55" s="68" t="s">
        <v>98</v>
      </c>
      <c r="C55" s="2">
        <v>0</v>
      </c>
      <c r="D55" s="68">
        <v>0</v>
      </c>
      <c r="E55" s="68">
        <v>0</v>
      </c>
      <c r="G55" s="68">
        <v>0</v>
      </c>
      <c r="H55" s="68">
        <v>0</v>
      </c>
      <c r="I55" s="68">
        <v>0</v>
      </c>
      <c r="J55" s="68">
        <v>0</v>
      </c>
      <c r="K55" s="68">
        <v>0</v>
      </c>
      <c r="L55" s="68">
        <v>0</v>
      </c>
      <c r="M55" s="68">
        <v>0</v>
      </c>
      <c r="N55" s="2">
        <v>0</v>
      </c>
      <c r="O55" s="68" t="s">
        <v>35</v>
      </c>
      <c r="P55" s="68" t="s">
        <v>100</v>
      </c>
      <c r="Q55" s="68" t="s">
        <v>37</v>
      </c>
      <c r="R55" s="68" t="s">
        <v>38</v>
      </c>
      <c r="S55" s="2">
        <v>0.1</v>
      </c>
      <c r="T55" s="2">
        <v>10</v>
      </c>
      <c r="U55" s="68" t="s">
        <v>39</v>
      </c>
      <c r="V55" s="68" t="s">
        <v>40</v>
      </c>
      <c r="W55" s="68" t="s">
        <v>41</v>
      </c>
      <c r="X55" s="68" t="s">
        <v>42</v>
      </c>
      <c r="Y55" s="68" t="s">
        <v>43</v>
      </c>
      <c r="Z55" s="68" t="s">
        <v>44</v>
      </c>
      <c r="AA55" s="68" t="s">
        <v>45</v>
      </c>
      <c r="AB55" s="68" t="s">
        <v>37</v>
      </c>
      <c r="AC55" s="2"/>
      <c r="AD55" s="2">
        <v>1</v>
      </c>
      <c r="AE55" s="2">
        <v>0</v>
      </c>
      <c r="AF55" s="68">
        <v>30</v>
      </c>
      <c r="AG55" s="68">
        <v>300</v>
      </c>
      <c r="AH55" s="57">
        <f t="shared" si="73"/>
        <v>0</v>
      </c>
      <c r="AI55" s="70"/>
      <c r="AJ55" s="70"/>
      <c r="AK55" s="62" t="e">
        <f t="shared" si="74"/>
        <v>#DIV/0!</v>
      </c>
      <c r="AL55" s="102"/>
      <c r="AM55" s="103"/>
      <c r="AN55" s="104"/>
      <c r="AO55" s="105"/>
      <c r="AP55" s="106"/>
    </row>
    <row r="56" spans="1:42" x14ac:dyDescent="0.25">
      <c r="A56" s="68">
        <v>14.3</v>
      </c>
      <c r="B56" s="68" t="s">
        <v>98</v>
      </c>
      <c r="C56" s="2">
        <v>0</v>
      </c>
      <c r="D56" s="68">
        <v>0</v>
      </c>
      <c r="E56" s="68">
        <v>0</v>
      </c>
      <c r="G56" s="68">
        <v>0</v>
      </c>
      <c r="H56" s="68">
        <v>0</v>
      </c>
      <c r="I56" s="68">
        <v>0</v>
      </c>
      <c r="J56" s="68">
        <v>0</v>
      </c>
      <c r="K56" s="68">
        <v>0</v>
      </c>
      <c r="L56" s="68">
        <v>0</v>
      </c>
      <c r="M56" s="68">
        <v>0</v>
      </c>
      <c r="N56" s="2">
        <v>0</v>
      </c>
      <c r="O56" s="68" t="s">
        <v>35</v>
      </c>
      <c r="P56" s="68" t="s">
        <v>101</v>
      </c>
      <c r="Q56" s="68" t="s">
        <v>37</v>
      </c>
      <c r="R56" s="68" t="s">
        <v>38</v>
      </c>
      <c r="S56" s="2">
        <v>0.1</v>
      </c>
      <c r="T56" s="2">
        <v>10</v>
      </c>
      <c r="U56" s="68" t="s">
        <v>39</v>
      </c>
      <c r="V56" s="68" t="s">
        <v>40</v>
      </c>
      <c r="W56" s="68" t="s">
        <v>41</v>
      </c>
      <c r="X56" s="68" t="s">
        <v>42</v>
      </c>
      <c r="Y56" s="68" t="s">
        <v>43</v>
      </c>
      <c r="Z56" s="68" t="s">
        <v>44</v>
      </c>
      <c r="AA56" s="68" t="s">
        <v>45</v>
      </c>
      <c r="AB56" s="68" t="s">
        <v>37</v>
      </c>
      <c r="AC56" s="2"/>
      <c r="AD56" s="2">
        <v>1</v>
      </c>
      <c r="AE56" s="2">
        <v>0</v>
      </c>
      <c r="AF56" s="68">
        <v>30</v>
      </c>
      <c r="AG56" s="68">
        <v>300</v>
      </c>
      <c r="AH56" s="57">
        <f t="shared" si="73"/>
        <v>0</v>
      </c>
      <c r="AI56" s="70"/>
      <c r="AJ56" s="70"/>
      <c r="AK56" s="62" t="e">
        <f t="shared" si="74"/>
        <v>#DIV/0!</v>
      </c>
      <c r="AL56" s="102"/>
      <c r="AM56" s="103"/>
      <c r="AN56" s="104"/>
      <c r="AO56" s="105"/>
      <c r="AP56" s="106"/>
    </row>
    <row r="57" spans="1:42" x14ac:dyDescent="0.25">
      <c r="A57" s="68">
        <v>14</v>
      </c>
      <c r="C57" s="2" t="s">
        <v>48</v>
      </c>
      <c r="D57" s="68">
        <v>0</v>
      </c>
      <c r="E57" s="68" t="s">
        <v>49</v>
      </c>
      <c r="F57" s="68" t="s">
        <v>50</v>
      </c>
      <c r="N57" s="2"/>
      <c r="S57" s="2"/>
      <c r="T57" s="2"/>
      <c r="AC57" s="2"/>
      <c r="AD57" s="2"/>
      <c r="AE57" s="2"/>
      <c r="AH57" s="58">
        <f t="shared" ref="AH57" si="78">AO54*AP54</f>
        <v>0.75757575757575757</v>
      </c>
      <c r="AI57" s="71"/>
      <c r="AJ57" s="71"/>
      <c r="AK57" s="63"/>
    </row>
    <row r="58" spans="1:42" x14ac:dyDescent="0.25">
      <c r="A58" s="68">
        <v>15.1</v>
      </c>
      <c r="B58" s="68" t="s">
        <v>102</v>
      </c>
      <c r="C58" s="2">
        <v>0</v>
      </c>
      <c r="D58" s="68">
        <v>0</v>
      </c>
      <c r="E58" s="68">
        <v>0</v>
      </c>
      <c r="G58" s="68">
        <v>0</v>
      </c>
      <c r="H58" s="68">
        <v>0</v>
      </c>
      <c r="I58" s="68">
        <v>0</v>
      </c>
      <c r="J58" s="68">
        <v>0</v>
      </c>
      <c r="K58" s="68">
        <v>0</v>
      </c>
      <c r="L58" s="68">
        <v>0</v>
      </c>
      <c r="M58" s="68">
        <v>0</v>
      </c>
      <c r="N58" s="2">
        <v>0</v>
      </c>
      <c r="O58" s="68" t="s">
        <v>35</v>
      </c>
      <c r="P58" s="68" t="s">
        <v>103</v>
      </c>
      <c r="Q58" s="68" t="s">
        <v>37</v>
      </c>
      <c r="R58" s="68" t="s">
        <v>38</v>
      </c>
      <c r="S58" s="2">
        <v>0.1</v>
      </c>
      <c r="T58" s="2">
        <v>10</v>
      </c>
      <c r="U58" s="68" t="s">
        <v>39</v>
      </c>
      <c r="V58" s="68" t="s">
        <v>40</v>
      </c>
      <c r="W58" s="68" t="s">
        <v>41</v>
      </c>
      <c r="X58" s="68" t="s">
        <v>42</v>
      </c>
      <c r="Y58" s="68" t="s">
        <v>43</v>
      </c>
      <c r="Z58" s="68" t="s">
        <v>44</v>
      </c>
      <c r="AA58" s="68" t="s">
        <v>45</v>
      </c>
      <c r="AB58" s="68" t="s">
        <v>37</v>
      </c>
      <c r="AC58" s="2"/>
      <c r="AD58" s="2">
        <v>1</v>
      </c>
      <c r="AE58" s="2">
        <v>0</v>
      </c>
      <c r="AF58" s="68">
        <v>30</v>
      </c>
      <c r="AG58" s="68">
        <v>300</v>
      </c>
      <c r="AH58" s="57">
        <f t="shared" ref="AH58:AH60" si="79">D58*10</f>
        <v>0</v>
      </c>
      <c r="AI58" s="69">
        <v>1</v>
      </c>
      <c r="AJ58" s="69">
        <v>6.9</v>
      </c>
      <c r="AK58" s="62" t="e">
        <f t="shared" ref="AK58:AK60" si="80">AH58/AH$3</f>
        <v>#DIV/0!</v>
      </c>
      <c r="AL58" s="102">
        <f t="shared" ref="AL58" si="81">IF(COUNTBLANK(AI58:AI60)=3,"",IF(COUNTBLANK(AI58:AI60)=2,IF(AI58=0,0.5/AJ58,AI58/AJ58),(AI58/AJ58+AI59/AJ59+IF(AJ60&gt;0,AI60/AJ60,0))/COUNTIF(AI58:AJ60,"&gt;0")))</f>
        <v>0.14492753623188406</v>
      </c>
      <c r="AM58" s="103" t="e">
        <f t="shared" ref="AM58" si="82">IF(ISNUMBER(AN58),AN58,1/AN58)</f>
        <v>#DIV/0!</v>
      </c>
      <c r="AN58" s="104"/>
      <c r="AO58" s="105">
        <f t="shared" ref="AO58" si="83">IF(COUNTIF(AL58:AL58,"&gt;0"),AL58,IF(ISERROR(AM58),IF(D61&gt;0,D61,0.5),AM58))</f>
        <v>0.14492753623188406</v>
      </c>
      <c r="AP58" s="106">
        <v>10</v>
      </c>
    </row>
    <row r="59" spans="1:42" x14ac:dyDescent="0.25">
      <c r="A59" s="68">
        <v>15.2</v>
      </c>
      <c r="B59" s="68" t="s">
        <v>102</v>
      </c>
      <c r="C59" s="2">
        <v>0</v>
      </c>
      <c r="D59" s="68">
        <v>0</v>
      </c>
      <c r="E59" s="68">
        <v>0</v>
      </c>
      <c r="G59" s="68">
        <v>0</v>
      </c>
      <c r="H59" s="68">
        <v>0</v>
      </c>
      <c r="I59" s="68">
        <v>0</v>
      </c>
      <c r="J59" s="68">
        <v>0</v>
      </c>
      <c r="K59" s="68">
        <v>0</v>
      </c>
      <c r="L59" s="68">
        <v>0</v>
      </c>
      <c r="M59" s="68">
        <v>0</v>
      </c>
      <c r="N59" s="2">
        <v>0</v>
      </c>
      <c r="O59" s="68" t="s">
        <v>35</v>
      </c>
      <c r="P59" s="68" t="s">
        <v>104</v>
      </c>
      <c r="Q59" s="68" t="s">
        <v>37</v>
      </c>
      <c r="R59" s="68" t="s">
        <v>38</v>
      </c>
      <c r="S59" s="2">
        <v>0.1</v>
      </c>
      <c r="T59" s="2">
        <v>10</v>
      </c>
      <c r="U59" s="68" t="s">
        <v>39</v>
      </c>
      <c r="V59" s="68" t="s">
        <v>40</v>
      </c>
      <c r="W59" s="68" t="s">
        <v>41</v>
      </c>
      <c r="X59" s="68" t="s">
        <v>42</v>
      </c>
      <c r="Y59" s="68" t="s">
        <v>43</v>
      </c>
      <c r="Z59" s="68" t="s">
        <v>44</v>
      </c>
      <c r="AA59" s="68" t="s">
        <v>45</v>
      </c>
      <c r="AB59" s="68" t="s">
        <v>37</v>
      </c>
      <c r="AC59" s="2"/>
      <c r="AD59" s="2">
        <v>1</v>
      </c>
      <c r="AE59" s="2">
        <v>0</v>
      </c>
      <c r="AF59" s="68">
        <v>30</v>
      </c>
      <c r="AG59" s="68">
        <v>300</v>
      </c>
      <c r="AH59" s="57">
        <f t="shared" si="79"/>
        <v>0</v>
      </c>
      <c r="AI59" s="70"/>
      <c r="AJ59" s="70"/>
      <c r="AK59" s="62" t="e">
        <f t="shared" si="80"/>
        <v>#DIV/0!</v>
      </c>
      <c r="AL59" s="102"/>
      <c r="AM59" s="103"/>
      <c r="AN59" s="104"/>
      <c r="AO59" s="105"/>
      <c r="AP59" s="106"/>
    </row>
    <row r="60" spans="1:42" x14ac:dyDescent="0.25">
      <c r="A60" s="68">
        <v>15.3</v>
      </c>
      <c r="B60" s="68" t="s">
        <v>102</v>
      </c>
      <c r="C60" s="2">
        <v>0</v>
      </c>
      <c r="D60" s="68">
        <v>0</v>
      </c>
      <c r="E60" s="68">
        <v>0</v>
      </c>
      <c r="G60" s="68">
        <v>0</v>
      </c>
      <c r="H60" s="68">
        <v>0</v>
      </c>
      <c r="I60" s="68">
        <v>0</v>
      </c>
      <c r="J60" s="68">
        <v>0</v>
      </c>
      <c r="K60" s="68">
        <v>0</v>
      </c>
      <c r="L60" s="68">
        <v>0</v>
      </c>
      <c r="M60" s="68">
        <v>0</v>
      </c>
      <c r="N60" s="2">
        <v>0</v>
      </c>
      <c r="O60" s="68" t="s">
        <v>35</v>
      </c>
      <c r="P60" s="68" t="s">
        <v>105</v>
      </c>
      <c r="Q60" s="68" t="s">
        <v>37</v>
      </c>
      <c r="R60" s="68" t="s">
        <v>38</v>
      </c>
      <c r="S60" s="2">
        <v>0.1</v>
      </c>
      <c r="T60" s="2">
        <v>10</v>
      </c>
      <c r="U60" s="68" t="s">
        <v>39</v>
      </c>
      <c r="V60" s="68" t="s">
        <v>40</v>
      </c>
      <c r="W60" s="68" t="s">
        <v>41</v>
      </c>
      <c r="X60" s="68" t="s">
        <v>42</v>
      </c>
      <c r="Y60" s="68" t="s">
        <v>43</v>
      </c>
      <c r="Z60" s="68" t="s">
        <v>44</v>
      </c>
      <c r="AA60" s="68" t="s">
        <v>45</v>
      </c>
      <c r="AB60" s="68" t="s">
        <v>37</v>
      </c>
      <c r="AC60" s="2"/>
      <c r="AD60" s="2">
        <v>1</v>
      </c>
      <c r="AE60" s="2">
        <v>0</v>
      </c>
      <c r="AF60" s="68">
        <v>30</v>
      </c>
      <c r="AG60" s="68">
        <v>300</v>
      </c>
      <c r="AH60" s="57">
        <f t="shared" si="79"/>
        <v>0</v>
      </c>
      <c r="AI60" s="70"/>
      <c r="AJ60" s="70"/>
      <c r="AK60" s="62" t="e">
        <f t="shared" si="80"/>
        <v>#DIV/0!</v>
      </c>
      <c r="AL60" s="102"/>
      <c r="AM60" s="103"/>
      <c r="AN60" s="104"/>
      <c r="AO60" s="105"/>
      <c r="AP60" s="106"/>
    </row>
    <row r="61" spans="1:42" x14ac:dyDescent="0.25">
      <c r="A61" s="68">
        <v>15</v>
      </c>
      <c r="C61" s="2" t="s">
        <v>48</v>
      </c>
      <c r="D61" s="68">
        <v>0</v>
      </c>
      <c r="E61" s="68" t="s">
        <v>49</v>
      </c>
      <c r="F61" s="68" t="s">
        <v>50</v>
      </c>
      <c r="N61" s="2"/>
      <c r="S61" s="2"/>
      <c r="T61" s="2"/>
      <c r="AC61" s="2"/>
      <c r="AD61" s="2"/>
      <c r="AE61" s="2"/>
      <c r="AH61" s="58">
        <f t="shared" ref="AH61" si="84">AO58*AP58</f>
        <v>1.4492753623188406</v>
      </c>
      <c r="AI61" s="71"/>
      <c r="AJ61" s="71"/>
      <c r="AK61" s="63"/>
    </row>
    <row r="62" spans="1:42" x14ac:dyDescent="0.25">
      <c r="A62" s="68">
        <v>16.100000000000001</v>
      </c>
      <c r="B62" s="68" t="s">
        <v>106</v>
      </c>
      <c r="C62" s="2">
        <v>0</v>
      </c>
      <c r="D62" s="68">
        <v>0</v>
      </c>
      <c r="E62" s="68">
        <v>0</v>
      </c>
      <c r="G62" s="68">
        <v>0</v>
      </c>
      <c r="H62" s="68">
        <v>0</v>
      </c>
      <c r="I62" s="68">
        <v>0</v>
      </c>
      <c r="J62" s="68">
        <v>0</v>
      </c>
      <c r="K62" s="68">
        <v>0</v>
      </c>
      <c r="L62" s="68">
        <v>0</v>
      </c>
      <c r="M62" s="68">
        <v>0</v>
      </c>
      <c r="N62" s="2">
        <v>0</v>
      </c>
      <c r="O62" s="68" t="s">
        <v>35</v>
      </c>
      <c r="P62" s="68" t="s">
        <v>107</v>
      </c>
      <c r="Q62" s="68" t="s">
        <v>37</v>
      </c>
      <c r="R62" s="68" t="s">
        <v>38</v>
      </c>
      <c r="S62" s="2">
        <v>0.1</v>
      </c>
      <c r="T62" s="2">
        <v>10</v>
      </c>
      <c r="U62" s="68" t="s">
        <v>39</v>
      </c>
      <c r="V62" s="68" t="s">
        <v>40</v>
      </c>
      <c r="W62" s="68" t="s">
        <v>41</v>
      </c>
      <c r="X62" s="68" t="s">
        <v>42</v>
      </c>
      <c r="Y62" s="68" t="s">
        <v>43</v>
      </c>
      <c r="Z62" s="68" t="s">
        <v>44</v>
      </c>
      <c r="AA62" s="68" t="s">
        <v>45</v>
      </c>
      <c r="AB62" s="68" t="s">
        <v>37</v>
      </c>
      <c r="AC62" s="2"/>
      <c r="AD62" s="2">
        <v>1</v>
      </c>
      <c r="AE62" s="2">
        <v>0</v>
      </c>
      <c r="AF62" s="68">
        <v>30</v>
      </c>
      <c r="AG62" s="68">
        <v>300</v>
      </c>
      <c r="AH62" s="57">
        <f t="shared" ref="AH62:AH64" si="85">D62*10</f>
        <v>0</v>
      </c>
      <c r="AI62" s="69">
        <v>0</v>
      </c>
      <c r="AJ62" s="69">
        <v>6.7</v>
      </c>
      <c r="AK62" s="62" t="e">
        <f t="shared" ref="AK62:AK64" si="86">AH62/AH$3</f>
        <v>#DIV/0!</v>
      </c>
      <c r="AL62" s="102">
        <f t="shared" ref="AL62" si="87">IF(COUNTBLANK(AI62:AI64)=3,"",IF(COUNTBLANK(AI62:AI64)=2,IF(AI62=0,0.5/AJ62,AI62/AJ62),(AI62/AJ62+AI63/AJ63+IF(AJ64&gt;0,AI64/AJ64,0))/COUNTIF(AI62:AJ64,"&gt;0")))</f>
        <v>7.4626865671641784E-2</v>
      </c>
      <c r="AM62" s="103" t="e">
        <f t="shared" ref="AM62" si="88">IF(ISNUMBER(AN62),AN62,1/AN62)</f>
        <v>#DIV/0!</v>
      </c>
      <c r="AN62" s="104"/>
      <c r="AO62" s="105">
        <f t="shared" ref="AO62" si="89">IF(COUNTIF(AL62:AL62,"&gt;0"),AL62,IF(ISERROR(AM62),IF(D65&gt;0,D65,0.5),AM62))</f>
        <v>7.4626865671641784E-2</v>
      </c>
      <c r="AP62" s="106">
        <v>10</v>
      </c>
    </row>
    <row r="63" spans="1:42" x14ac:dyDescent="0.25">
      <c r="A63" s="68">
        <v>16.2</v>
      </c>
      <c r="B63" s="68" t="s">
        <v>106</v>
      </c>
      <c r="C63" s="2">
        <v>0</v>
      </c>
      <c r="D63" s="68">
        <v>0</v>
      </c>
      <c r="E63" s="68">
        <v>0</v>
      </c>
      <c r="G63" s="68">
        <v>0</v>
      </c>
      <c r="H63" s="68">
        <v>0</v>
      </c>
      <c r="I63" s="68">
        <v>0</v>
      </c>
      <c r="J63" s="68">
        <v>0</v>
      </c>
      <c r="K63" s="68">
        <v>0</v>
      </c>
      <c r="L63" s="68">
        <v>0</v>
      </c>
      <c r="M63" s="68">
        <v>0</v>
      </c>
      <c r="N63" s="2">
        <v>0</v>
      </c>
      <c r="O63" s="68" t="s">
        <v>35</v>
      </c>
      <c r="P63" s="68" t="s">
        <v>108</v>
      </c>
      <c r="Q63" s="68" t="s">
        <v>37</v>
      </c>
      <c r="R63" s="68" t="s">
        <v>38</v>
      </c>
      <c r="S63" s="2">
        <v>0.1</v>
      </c>
      <c r="T63" s="2">
        <v>10</v>
      </c>
      <c r="U63" s="68" t="s">
        <v>39</v>
      </c>
      <c r="V63" s="68" t="s">
        <v>40</v>
      </c>
      <c r="W63" s="68" t="s">
        <v>41</v>
      </c>
      <c r="X63" s="68" t="s">
        <v>42</v>
      </c>
      <c r="Y63" s="68" t="s">
        <v>43</v>
      </c>
      <c r="Z63" s="68" t="s">
        <v>44</v>
      </c>
      <c r="AA63" s="68" t="s">
        <v>45</v>
      </c>
      <c r="AB63" s="68" t="s">
        <v>37</v>
      </c>
      <c r="AC63" s="2"/>
      <c r="AD63" s="2">
        <v>1</v>
      </c>
      <c r="AE63" s="2">
        <v>0</v>
      </c>
      <c r="AF63" s="68">
        <v>30</v>
      </c>
      <c r="AG63" s="68">
        <v>300</v>
      </c>
      <c r="AH63" s="57">
        <f t="shared" si="85"/>
        <v>0</v>
      </c>
      <c r="AI63" s="70"/>
      <c r="AJ63" s="70"/>
      <c r="AK63" s="62" t="e">
        <f t="shared" si="86"/>
        <v>#DIV/0!</v>
      </c>
      <c r="AL63" s="102"/>
      <c r="AM63" s="103"/>
      <c r="AN63" s="104"/>
      <c r="AO63" s="105"/>
      <c r="AP63" s="106"/>
    </row>
    <row r="64" spans="1:42" x14ac:dyDescent="0.25">
      <c r="A64" s="68">
        <v>16.3</v>
      </c>
      <c r="B64" s="68" t="s">
        <v>106</v>
      </c>
      <c r="C64" s="2">
        <v>0</v>
      </c>
      <c r="D64" s="68">
        <v>0</v>
      </c>
      <c r="E64" s="68">
        <v>0</v>
      </c>
      <c r="G64" s="68">
        <v>0</v>
      </c>
      <c r="H64" s="68">
        <v>0</v>
      </c>
      <c r="I64" s="68">
        <v>0</v>
      </c>
      <c r="J64" s="68">
        <v>0</v>
      </c>
      <c r="K64" s="68">
        <v>0</v>
      </c>
      <c r="L64" s="68">
        <v>0</v>
      </c>
      <c r="M64" s="68">
        <v>0</v>
      </c>
      <c r="N64" s="2">
        <v>0</v>
      </c>
      <c r="O64" s="68" t="s">
        <v>35</v>
      </c>
      <c r="P64" s="68" t="s">
        <v>109</v>
      </c>
      <c r="Q64" s="68" t="s">
        <v>37</v>
      </c>
      <c r="R64" s="68" t="s">
        <v>38</v>
      </c>
      <c r="S64" s="2">
        <v>0.1</v>
      </c>
      <c r="T64" s="2">
        <v>10</v>
      </c>
      <c r="U64" s="68" t="s">
        <v>39</v>
      </c>
      <c r="V64" s="68" t="s">
        <v>40</v>
      </c>
      <c r="W64" s="68" t="s">
        <v>41</v>
      </c>
      <c r="X64" s="68" t="s">
        <v>42</v>
      </c>
      <c r="Y64" s="68" t="s">
        <v>43</v>
      </c>
      <c r="Z64" s="68" t="s">
        <v>44</v>
      </c>
      <c r="AA64" s="68" t="s">
        <v>45</v>
      </c>
      <c r="AB64" s="68" t="s">
        <v>37</v>
      </c>
      <c r="AC64" s="2"/>
      <c r="AD64" s="2">
        <v>1</v>
      </c>
      <c r="AE64" s="2">
        <v>0</v>
      </c>
      <c r="AF64" s="68">
        <v>30</v>
      </c>
      <c r="AG64" s="68">
        <v>300</v>
      </c>
      <c r="AH64" s="57">
        <f t="shared" si="85"/>
        <v>0</v>
      </c>
      <c r="AI64" s="70"/>
      <c r="AJ64" s="70"/>
      <c r="AK64" s="62" t="e">
        <f t="shared" si="86"/>
        <v>#DIV/0!</v>
      </c>
      <c r="AL64" s="102"/>
      <c r="AM64" s="103"/>
      <c r="AN64" s="104"/>
      <c r="AO64" s="105"/>
      <c r="AP64" s="106"/>
    </row>
    <row r="65" spans="1:42" x14ac:dyDescent="0.25">
      <c r="A65" s="68">
        <v>16</v>
      </c>
      <c r="C65" s="2" t="s">
        <v>48</v>
      </c>
      <c r="D65" s="68">
        <v>0</v>
      </c>
      <c r="E65" s="68" t="s">
        <v>49</v>
      </c>
      <c r="F65" s="68" t="s">
        <v>50</v>
      </c>
      <c r="N65" s="2"/>
      <c r="S65" s="2"/>
      <c r="T65" s="2"/>
      <c r="AC65" s="2"/>
      <c r="AD65" s="2"/>
      <c r="AE65" s="2"/>
      <c r="AH65" s="58">
        <f t="shared" ref="AH65" si="90">AO62*AP62</f>
        <v>0.74626865671641784</v>
      </c>
      <c r="AI65" s="71"/>
      <c r="AJ65" s="71"/>
      <c r="AK65" s="63"/>
    </row>
    <row r="66" spans="1:42" x14ac:dyDescent="0.25">
      <c r="A66" s="68">
        <v>17.100000000000001</v>
      </c>
      <c r="B66" s="68" t="s">
        <v>110</v>
      </c>
      <c r="C66" s="2">
        <v>0</v>
      </c>
      <c r="D66" s="68">
        <v>0</v>
      </c>
      <c r="E66" s="68">
        <v>0</v>
      </c>
      <c r="G66" s="68">
        <v>0</v>
      </c>
      <c r="H66" s="68">
        <v>0</v>
      </c>
      <c r="I66" s="68">
        <v>0</v>
      </c>
      <c r="J66" s="68">
        <v>0</v>
      </c>
      <c r="K66" s="68">
        <v>0</v>
      </c>
      <c r="L66" s="68">
        <v>0</v>
      </c>
      <c r="M66" s="68">
        <v>0</v>
      </c>
      <c r="N66" s="2">
        <v>0</v>
      </c>
      <c r="O66" s="68" t="s">
        <v>35</v>
      </c>
      <c r="P66" s="68" t="s">
        <v>111</v>
      </c>
      <c r="Q66" s="68" t="s">
        <v>37</v>
      </c>
      <c r="R66" s="68" t="s">
        <v>38</v>
      </c>
      <c r="S66" s="2">
        <v>0.1</v>
      </c>
      <c r="T66" s="2">
        <v>10</v>
      </c>
      <c r="U66" s="68" t="s">
        <v>39</v>
      </c>
      <c r="V66" s="68" t="s">
        <v>40</v>
      </c>
      <c r="W66" s="68" t="s">
        <v>41</v>
      </c>
      <c r="X66" s="68" t="s">
        <v>42</v>
      </c>
      <c r="Y66" s="68" t="s">
        <v>43</v>
      </c>
      <c r="Z66" s="68" t="s">
        <v>44</v>
      </c>
      <c r="AA66" s="68" t="s">
        <v>45</v>
      </c>
      <c r="AB66" s="68" t="s">
        <v>37</v>
      </c>
      <c r="AC66" s="2"/>
      <c r="AD66" s="2">
        <v>1</v>
      </c>
      <c r="AE66" s="2">
        <v>0</v>
      </c>
      <c r="AF66" s="68">
        <v>30</v>
      </c>
      <c r="AG66" s="68">
        <v>300</v>
      </c>
      <c r="AH66" s="57">
        <f t="shared" ref="AH66:AH68" si="91">D66*10</f>
        <v>0</v>
      </c>
      <c r="AI66" s="69">
        <v>0</v>
      </c>
      <c r="AJ66" s="69">
        <v>6.7</v>
      </c>
      <c r="AK66" s="62" t="e">
        <f t="shared" ref="AK66:AK68" si="92">AH66/AH$3</f>
        <v>#DIV/0!</v>
      </c>
      <c r="AL66" s="102">
        <f t="shared" ref="AL66" si="93">IF(COUNTBLANK(AI66:AI68)=3,"",IF(COUNTBLANK(AI66:AI68)=2,IF(AI66=0,0.5/AJ66,AI66/AJ66),(AI66/AJ66+AI67/AJ67+IF(AJ68&gt;0,AI68/AJ68,0))/COUNTIF(AI66:AJ68,"&gt;0")))</f>
        <v>7.4626865671641784E-2</v>
      </c>
      <c r="AM66" s="103" t="e">
        <f t="shared" ref="AM66" si="94">IF(ISNUMBER(AN66),AN66,1/AN66)</f>
        <v>#DIV/0!</v>
      </c>
      <c r="AN66" s="104"/>
      <c r="AO66" s="105">
        <f t="shared" ref="AO66" si="95">IF(COUNTIF(AL66:AL66,"&gt;0"),AL66,IF(ISERROR(AM66),IF(D69&gt;0,D69,0.5),AM66))</f>
        <v>7.4626865671641784E-2</v>
      </c>
      <c r="AP66" s="106">
        <v>10</v>
      </c>
    </row>
    <row r="67" spans="1:42" x14ac:dyDescent="0.25">
      <c r="A67" s="68">
        <v>17.2</v>
      </c>
      <c r="B67" s="68" t="s">
        <v>110</v>
      </c>
      <c r="C67" s="2">
        <v>0</v>
      </c>
      <c r="D67" s="68">
        <v>0</v>
      </c>
      <c r="E67" s="68">
        <v>0</v>
      </c>
      <c r="G67" s="68">
        <v>0</v>
      </c>
      <c r="H67" s="68">
        <v>0</v>
      </c>
      <c r="I67" s="68">
        <v>0</v>
      </c>
      <c r="J67" s="68">
        <v>0</v>
      </c>
      <c r="K67" s="68">
        <v>0</v>
      </c>
      <c r="L67" s="68">
        <v>0</v>
      </c>
      <c r="M67" s="68">
        <v>0</v>
      </c>
      <c r="N67" s="2">
        <v>0</v>
      </c>
      <c r="O67" s="68" t="s">
        <v>35</v>
      </c>
      <c r="P67" s="68" t="s">
        <v>112</v>
      </c>
      <c r="Q67" s="68" t="s">
        <v>37</v>
      </c>
      <c r="R67" s="68" t="s">
        <v>38</v>
      </c>
      <c r="S67" s="2">
        <v>0.1</v>
      </c>
      <c r="T67" s="2">
        <v>10</v>
      </c>
      <c r="U67" s="68" t="s">
        <v>39</v>
      </c>
      <c r="V67" s="68" t="s">
        <v>40</v>
      </c>
      <c r="W67" s="68" t="s">
        <v>41</v>
      </c>
      <c r="X67" s="68" t="s">
        <v>42</v>
      </c>
      <c r="Y67" s="68" t="s">
        <v>43</v>
      </c>
      <c r="Z67" s="68" t="s">
        <v>44</v>
      </c>
      <c r="AA67" s="68" t="s">
        <v>45</v>
      </c>
      <c r="AB67" s="68" t="s">
        <v>37</v>
      </c>
      <c r="AC67" s="2"/>
      <c r="AD67" s="2">
        <v>1</v>
      </c>
      <c r="AE67" s="2">
        <v>0</v>
      </c>
      <c r="AF67" s="68">
        <v>30</v>
      </c>
      <c r="AG67" s="68">
        <v>300</v>
      </c>
      <c r="AH67" s="57">
        <f t="shared" si="91"/>
        <v>0</v>
      </c>
      <c r="AI67" s="70"/>
      <c r="AJ67" s="70"/>
      <c r="AK67" s="62" t="e">
        <f t="shared" si="92"/>
        <v>#DIV/0!</v>
      </c>
      <c r="AL67" s="102"/>
      <c r="AM67" s="103"/>
      <c r="AN67" s="104"/>
      <c r="AO67" s="105"/>
      <c r="AP67" s="106"/>
    </row>
    <row r="68" spans="1:42" x14ac:dyDescent="0.25">
      <c r="A68" s="68">
        <v>17.3</v>
      </c>
      <c r="B68" s="68" t="s">
        <v>110</v>
      </c>
      <c r="C68" s="2">
        <v>0</v>
      </c>
      <c r="D68" s="68">
        <v>0</v>
      </c>
      <c r="E68" s="68">
        <v>0</v>
      </c>
      <c r="G68" s="68">
        <v>0</v>
      </c>
      <c r="H68" s="68">
        <v>0</v>
      </c>
      <c r="I68" s="68">
        <v>0</v>
      </c>
      <c r="J68" s="68">
        <v>0</v>
      </c>
      <c r="K68" s="68">
        <v>0</v>
      </c>
      <c r="L68" s="68">
        <v>0</v>
      </c>
      <c r="M68" s="68">
        <v>0</v>
      </c>
      <c r="N68" s="2">
        <v>0</v>
      </c>
      <c r="O68" s="68" t="s">
        <v>35</v>
      </c>
      <c r="P68" s="68" t="s">
        <v>113</v>
      </c>
      <c r="Q68" s="68" t="s">
        <v>37</v>
      </c>
      <c r="R68" s="68" t="s">
        <v>38</v>
      </c>
      <c r="S68" s="2">
        <v>0.1</v>
      </c>
      <c r="T68" s="2">
        <v>10</v>
      </c>
      <c r="U68" s="68" t="s">
        <v>39</v>
      </c>
      <c r="V68" s="68" t="s">
        <v>40</v>
      </c>
      <c r="W68" s="68" t="s">
        <v>41</v>
      </c>
      <c r="X68" s="68" t="s">
        <v>42</v>
      </c>
      <c r="Y68" s="68" t="s">
        <v>43</v>
      </c>
      <c r="Z68" s="68" t="s">
        <v>44</v>
      </c>
      <c r="AA68" s="68" t="s">
        <v>45</v>
      </c>
      <c r="AB68" s="68" t="s">
        <v>37</v>
      </c>
      <c r="AC68" s="2"/>
      <c r="AD68" s="2">
        <v>1</v>
      </c>
      <c r="AE68" s="2">
        <v>0</v>
      </c>
      <c r="AF68" s="68">
        <v>30</v>
      </c>
      <c r="AG68" s="68">
        <v>300</v>
      </c>
      <c r="AH68" s="57">
        <f t="shared" si="91"/>
        <v>0</v>
      </c>
      <c r="AI68" s="70"/>
      <c r="AJ68" s="70"/>
      <c r="AK68" s="62" t="e">
        <f t="shared" si="92"/>
        <v>#DIV/0!</v>
      </c>
      <c r="AL68" s="102"/>
      <c r="AM68" s="103"/>
      <c r="AN68" s="104"/>
      <c r="AO68" s="105"/>
      <c r="AP68" s="106"/>
    </row>
    <row r="69" spans="1:42" x14ac:dyDescent="0.25">
      <c r="A69" s="68">
        <v>17</v>
      </c>
      <c r="C69" s="2" t="s">
        <v>48</v>
      </c>
      <c r="D69" s="68">
        <v>0</v>
      </c>
      <c r="E69" s="68" t="s">
        <v>49</v>
      </c>
      <c r="F69" s="68" t="s">
        <v>50</v>
      </c>
      <c r="N69" s="2"/>
      <c r="S69" s="2"/>
      <c r="T69" s="2"/>
      <c r="AC69" s="2"/>
      <c r="AD69" s="2"/>
      <c r="AE69" s="2"/>
      <c r="AH69" s="58">
        <f t="shared" ref="AH69" si="96">AO66*AP66</f>
        <v>0.74626865671641784</v>
      </c>
      <c r="AI69" s="71"/>
      <c r="AJ69" s="71"/>
      <c r="AK69" s="63"/>
    </row>
    <row r="70" spans="1:42" x14ac:dyDescent="0.25">
      <c r="A70" s="68">
        <v>18.100000000000001</v>
      </c>
      <c r="B70" s="68" t="s">
        <v>114</v>
      </c>
      <c r="C70" s="2">
        <v>0</v>
      </c>
      <c r="D70" s="68">
        <v>0</v>
      </c>
      <c r="E70" s="68">
        <v>0</v>
      </c>
      <c r="G70" s="68">
        <v>0</v>
      </c>
      <c r="H70" s="68">
        <v>0</v>
      </c>
      <c r="I70" s="68">
        <v>0</v>
      </c>
      <c r="J70" s="68">
        <v>0</v>
      </c>
      <c r="K70" s="68">
        <v>0</v>
      </c>
      <c r="L70" s="68">
        <v>0</v>
      </c>
      <c r="M70" s="68">
        <v>0</v>
      </c>
      <c r="N70" s="2">
        <v>0</v>
      </c>
      <c r="O70" s="68" t="s">
        <v>35</v>
      </c>
      <c r="P70" s="68" t="s">
        <v>115</v>
      </c>
      <c r="Q70" s="68" t="s">
        <v>37</v>
      </c>
      <c r="R70" s="68" t="s">
        <v>38</v>
      </c>
      <c r="S70" s="2">
        <v>0.1</v>
      </c>
      <c r="T70" s="2">
        <v>10</v>
      </c>
      <c r="U70" s="68" t="s">
        <v>39</v>
      </c>
      <c r="V70" s="68" t="s">
        <v>40</v>
      </c>
      <c r="W70" s="68" t="s">
        <v>41</v>
      </c>
      <c r="X70" s="68" t="s">
        <v>42</v>
      </c>
      <c r="Y70" s="68" t="s">
        <v>43</v>
      </c>
      <c r="Z70" s="68" t="s">
        <v>44</v>
      </c>
      <c r="AA70" s="68" t="s">
        <v>45</v>
      </c>
      <c r="AB70" s="68" t="s">
        <v>37</v>
      </c>
      <c r="AC70" s="2"/>
      <c r="AD70" s="2">
        <v>1</v>
      </c>
      <c r="AE70" s="2">
        <v>0</v>
      </c>
      <c r="AF70" s="68">
        <v>30</v>
      </c>
      <c r="AG70" s="68">
        <v>300</v>
      </c>
      <c r="AH70" s="57">
        <f t="shared" ref="AH70:AH72" si="97">D70*10</f>
        <v>0</v>
      </c>
      <c r="AI70" s="69">
        <v>0</v>
      </c>
      <c r="AJ70" s="69">
        <v>6.8</v>
      </c>
      <c r="AK70" s="62" t="e">
        <f t="shared" ref="AK70:AK72" si="98">AH70/AH$3</f>
        <v>#DIV/0!</v>
      </c>
      <c r="AL70" s="102">
        <f t="shared" ref="AL70" si="99">IF(COUNTBLANK(AI70:AI72)=3,"",IF(COUNTBLANK(AI70:AI72)=2,IF(AI70=0,0.5/AJ70,AI70/AJ70),(AI70/AJ70+AI71/AJ71+IF(AJ72&gt;0,AI72/AJ72,0))/COUNTIF(AI70:AJ72,"&gt;0")))</f>
        <v>7.3529411764705885E-2</v>
      </c>
      <c r="AM70" s="103" t="e">
        <f t="shared" ref="AM70" si="100">IF(ISNUMBER(AN70),AN70,1/AN70)</f>
        <v>#DIV/0!</v>
      </c>
      <c r="AN70" s="104"/>
      <c r="AO70" s="105">
        <f t="shared" ref="AO70" si="101">IF(COUNTIF(AL70:AL70,"&gt;0"),AL70,IF(ISERROR(AM70),IF(D73&gt;0,D73,0.5),AM70))</f>
        <v>7.3529411764705885E-2</v>
      </c>
      <c r="AP70" s="106">
        <v>10</v>
      </c>
    </row>
    <row r="71" spans="1:42" x14ac:dyDescent="0.25">
      <c r="A71" s="68">
        <v>18.2</v>
      </c>
      <c r="B71" s="68" t="s">
        <v>114</v>
      </c>
      <c r="C71" s="2">
        <v>0</v>
      </c>
      <c r="D71" s="68">
        <v>0</v>
      </c>
      <c r="E71" s="68">
        <v>0</v>
      </c>
      <c r="G71" s="68">
        <v>0</v>
      </c>
      <c r="H71" s="68">
        <v>0</v>
      </c>
      <c r="I71" s="68">
        <v>0</v>
      </c>
      <c r="J71" s="68">
        <v>0</v>
      </c>
      <c r="K71" s="68">
        <v>0</v>
      </c>
      <c r="L71" s="68">
        <v>0</v>
      </c>
      <c r="M71" s="68">
        <v>0</v>
      </c>
      <c r="N71" s="2">
        <v>0</v>
      </c>
      <c r="O71" s="68" t="s">
        <v>35</v>
      </c>
      <c r="P71" s="68" t="s">
        <v>116</v>
      </c>
      <c r="Q71" s="68" t="s">
        <v>37</v>
      </c>
      <c r="R71" s="68" t="s">
        <v>38</v>
      </c>
      <c r="S71" s="2">
        <v>0.1</v>
      </c>
      <c r="T71" s="2">
        <v>10</v>
      </c>
      <c r="U71" s="68" t="s">
        <v>39</v>
      </c>
      <c r="V71" s="68" t="s">
        <v>40</v>
      </c>
      <c r="W71" s="68" t="s">
        <v>41</v>
      </c>
      <c r="X71" s="68" t="s">
        <v>42</v>
      </c>
      <c r="Y71" s="68" t="s">
        <v>43</v>
      </c>
      <c r="Z71" s="68" t="s">
        <v>44</v>
      </c>
      <c r="AA71" s="68" t="s">
        <v>45</v>
      </c>
      <c r="AB71" s="68" t="s">
        <v>37</v>
      </c>
      <c r="AC71" s="2"/>
      <c r="AD71" s="2">
        <v>1</v>
      </c>
      <c r="AE71" s="2">
        <v>0</v>
      </c>
      <c r="AF71" s="68">
        <v>30</v>
      </c>
      <c r="AG71" s="68">
        <v>300</v>
      </c>
      <c r="AH71" s="57">
        <f t="shared" si="97"/>
        <v>0</v>
      </c>
      <c r="AI71" s="70"/>
      <c r="AJ71" s="70"/>
      <c r="AK71" s="62" t="e">
        <f t="shared" si="98"/>
        <v>#DIV/0!</v>
      </c>
      <c r="AL71" s="102"/>
      <c r="AM71" s="103"/>
      <c r="AN71" s="104"/>
      <c r="AO71" s="105"/>
      <c r="AP71" s="106"/>
    </row>
    <row r="72" spans="1:42" x14ac:dyDescent="0.25">
      <c r="A72" s="68">
        <v>18.3</v>
      </c>
      <c r="B72" s="68" t="s">
        <v>114</v>
      </c>
      <c r="C72" s="2">
        <v>0</v>
      </c>
      <c r="D72" s="68">
        <v>0</v>
      </c>
      <c r="E72" s="68">
        <v>0</v>
      </c>
      <c r="G72" s="68">
        <v>0</v>
      </c>
      <c r="H72" s="68">
        <v>0</v>
      </c>
      <c r="I72" s="68">
        <v>0</v>
      </c>
      <c r="J72" s="68">
        <v>0</v>
      </c>
      <c r="K72" s="68">
        <v>0</v>
      </c>
      <c r="L72" s="68">
        <v>0</v>
      </c>
      <c r="M72" s="68">
        <v>0</v>
      </c>
      <c r="N72" s="2">
        <v>0</v>
      </c>
      <c r="O72" s="68" t="s">
        <v>35</v>
      </c>
      <c r="P72" s="68" t="s">
        <v>117</v>
      </c>
      <c r="Q72" s="68" t="s">
        <v>37</v>
      </c>
      <c r="R72" s="68" t="s">
        <v>38</v>
      </c>
      <c r="S72" s="2">
        <v>0.1</v>
      </c>
      <c r="T72" s="2">
        <v>10</v>
      </c>
      <c r="U72" s="68" t="s">
        <v>39</v>
      </c>
      <c r="V72" s="68" t="s">
        <v>40</v>
      </c>
      <c r="W72" s="68" t="s">
        <v>41</v>
      </c>
      <c r="X72" s="68" t="s">
        <v>42</v>
      </c>
      <c r="Y72" s="68" t="s">
        <v>43</v>
      </c>
      <c r="Z72" s="68" t="s">
        <v>44</v>
      </c>
      <c r="AA72" s="68" t="s">
        <v>45</v>
      </c>
      <c r="AB72" s="68" t="s">
        <v>37</v>
      </c>
      <c r="AC72" s="2"/>
      <c r="AD72" s="2">
        <v>1</v>
      </c>
      <c r="AE72" s="2">
        <v>0</v>
      </c>
      <c r="AF72" s="68">
        <v>30</v>
      </c>
      <c r="AG72" s="68">
        <v>300</v>
      </c>
      <c r="AH72" s="57">
        <f t="shared" si="97"/>
        <v>0</v>
      </c>
      <c r="AI72" s="70"/>
      <c r="AJ72" s="70"/>
      <c r="AK72" s="62" t="e">
        <f t="shared" si="98"/>
        <v>#DIV/0!</v>
      </c>
      <c r="AL72" s="102"/>
      <c r="AM72" s="103"/>
      <c r="AN72" s="104"/>
      <c r="AO72" s="105"/>
      <c r="AP72" s="106"/>
    </row>
    <row r="73" spans="1:42" x14ac:dyDescent="0.25">
      <c r="A73" s="68">
        <v>18</v>
      </c>
      <c r="C73" s="2" t="s">
        <v>48</v>
      </c>
      <c r="D73" s="68">
        <v>0</v>
      </c>
      <c r="E73" s="68" t="s">
        <v>49</v>
      </c>
      <c r="F73" s="68" t="s">
        <v>50</v>
      </c>
      <c r="N73" s="2"/>
      <c r="S73" s="2"/>
      <c r="T73" s="2"/>
      <c r="AC73" s="2"/>
      <c r="AD73" s="2"/>
      <c r="AE73" s="2"/>
      <c r="AH73" s="58">
        <f t="shared" ref="AH73" si="102">AO70*AP70</f>
        <v>0.73529411764705888</v>
      </c>
      <c r="AI73" s="71"/>
      <c r="AJ73" s="71"/>
      <c r="AK73" s="63"/>
    </row>
    <row r="74" spans="1:42" x14ac:dyDescent="0.25">
      <c r="A74" s="68">
        <v>19.100000000000001</v>
      </c>
      <c r="B74" s="68" t="s">
        <v>118</v>
      </c>
      <c r="C74" s="2">
        <v>0</v>
      </c>
      <c r="D74" s="68">
        <v>0</v>
      </c>
      <c r="E74" s="68">
        <v>0</v>
      </c>
      <c r="G74" s="68">
        <v>0</v>
      </c>
      <c r="H74" s="68">
        <v>0</v>
      </c>
      <c r="I74" s="68">
        <v>0</v>
      </c>
      <c r="J74" s="68">
        <v>0</v>
      </c>
      <c r="K74" s="68">
        <v>0</v>
      </c>
      <c r="L74" s="68">
        <v>0</v>
      </c>
      <c r="M74" s="68">
        <v>0</v>
      </c>
      <c r="N74" s="2">
        <v>0</v>
      </c>
      <c r="O74" s="68" t="s">
        <v>35</v>
      </c>
      <c r="P74" s="68" t="s">
        <v>119</v>
      </c>
      <c r="Q74" s="68" t="s">
        <v>37</v>
      </c>
      <c r="R74" s="68" t="s">
        <v>38</v>
      </c>
      <c r="S74" s="2">
        <v>0.1</v>
      </c>
      <c r="T74" s="2">
        <v>10</v>
      </c>
      <c r="U74" s="68" t="s">
        <v>39</v>
      </c>
      <c r="V74" s="68" t="s">
        <v>40</v>
      </c>
      <c r="W74" s="68" t="s">
        <v>41</v>
      </c>
      <c r="X74" s="68" t="s">
        <v>42</v>
      </c>
      <c r="Y74" s="68" t="s">
        <v>43</v>
      </c>
      <c r="Z74" s="68" t="s">
        <v>44</v>
      </c>
      <c r="AA74" s="68" t="s">
        <v>45</v>
      </c>
      <c r="AB74" s="68" t="s">
        <v>37</v>
      </c>
      <c r="AC74" s="2"/>
      <c r="AD74" s="2">
        <v>1</v>
      </c>
      <c r="AE74" s="2">
        <v>0</v>
      </c>
      <c r="AF74" s="68">
        <v>30</v>
      </c>
      <c r="AG74" s="68">
        <v>300</v>
      </c>
      <c r="AH74" s="57">
        <f t="shared" ref="AH74:AH76" si="103">D74*10</f>
        <v>0</v>
      </c>
      <c r="AI74" s="69">
        <v>0</v>
      </c>
      <c r="AJ74" s="69">
        <v>6.5</v>
      </c>
      <c r="AK74" s="62" t="e">
        <f t="shared" ref="AK74:AK76" si="104">AH74/AH$3</f>
        <v>#DIV/0!</v>
      </c>
      <c r="AL74" s="102">
        <f t="shared" ref="AL74" si="105">IF(COUNTBLANK(AI74:AI76)=3,"",IF(COUNTBLANK(AI74:AI76)=2,IF(AI74=0,0.5/AJ74,AI74/AJ74),(AI74/AJ74+AI75/AJ75+IF(AJ76&gt;0,AI76/AJ76,0))/COUNTIF(AI74:AJ76,"&gt;0")))</f>
        <v>7.6923076923076927E-2</v>
      </c>
      <c r="AM74" s="103" t="e">
        <f t="shared" ref="AM74" si="106">IF(ISNUMBER(AN74),AN74,1/AN74)</f>
        <v>#DIV/0!</v>
      </c>
      <c r="AN74" s="104"/>
      <c r="AO74" s="105">
        <f t="shared" ref="AO74" si="107">IF(COUNTIF(AL74:AL74,"&gt;0"),AL74,IF(ISERROR(AM74),IF(D77&gt;0,D77,0.5),AM74))</f>
        <v>7.6923076923076927E-2</v>
      </c>
      <c r="AP74" s="106">
        <v>10</v>
      </c>
    </row>
    <row r="75" spans="1:42" x14ac:dyDescent="0.25">
      <c r="A75" s="68">
        <v>19.2</v>
      </c>
      <c r="B75" s="68" t="s">
        <v>118</v>
      </c>
      <c r="C75" s="2">
        <v>0</v>
      </c>
      <c r="D75" s="68">
        <v>0</v>
      </c>
      <c r="E75" s="68">
        <v>0</v>
      </c>
      <c r="G75" s="68">
        <v>0</v>
      </c>
      <c r="H75" s="68">
        <v>0</v>
      </c>
      <c r="I75" s="68">
        <v>0</v>
      </c>
      <c r="J75" s="68">
        <v>0</v>
      </c>
      <c r="K75" s="68">
        <v>0</v>
      </c>
      <c r="L75" s="68">
        <v>0</v>
      </c>
      <c r="M75" s="68">
        <v>0</v>
      </c>
      <c r="N75" s="2">
        <v>0</v>
      </c>
      <c r="O75" s="68" t="s">
        <v>35</v>
      </c>
      <c r="P75" s="68" t="s">
        <v>120</v>
      </c>
      <c r="Q75" s="68" t="s">
        <v>37</v>
      </c>
      <c r="R75" s="68" t="s">
        <v>38</v>
      </c>
      <c r="S75" s="2">
        <v>0.1</v>
      </c>
      <c r="T75" s="2">
        <v>10</v>
      </c>
      <c r="U75" s="68" t="s">
        <v>39</v>
      </c>
      <c r="V75" s="68" t="s">
        <v>40</v>
      </c>
      <c r="W75" s="68" t="s">
        <v>41</v>
      </c>
      <c r="X75" s="68" t="s">
        <v>42</v>
      </c>
      <c r="Y75" s="68" t="s">
        <v>43</v>
      </c>
      <c r="Z75" s="68" t="s">
        <v>44</v>
      </c>
      <c r="AA75" s="68" t="s">
        <v>45</v>
      </c>
      <c r="AB75" s="68" t="s">
        <v>37</v>
      </c>
      <c r="AC75" s="2"/>
      <c r="AD75" s="2">
        <v>1</v>
      </c>
      <c r="AE75" s="2">
        <v>0</v>
      </c>
      <c r="AF75" s="68">
        <v>30</v>
      </c>
      <c r="AG75" s="68">
        <v>300</v>
      </c>
      <c r="AH75" s="57">
        <f t="shared" si="103"/>
        <v>0</v>
      </c>
      <c r="AI75" s="70"/>
      <c r="AJ75" s="70"/>
      <c r="AK75" s="62" t="e">
        <f t="shared" si="104"/>
        <v>#DIV/0!</v>
      </c>
      <c r="AL75" s="102"/>
      <c r="AM75" s="103"/>
      <c r="AN75" s="104"/>
      <c r="AO75" s="105"/>
      <c r="AP75" s="106"/>
    </row>
    <row r="76" spans="1:42" x14ac:dyDescent="0.25">
      <c r="A76" s="68">
        <v>19.3</v>
      </c>
      <c r="B76" s="68" t="s">
        <v>118</v>
      </c>
      <c r="C76" s="2">
        <v>0</v>
      </c>
      <c r="D76" s="68">
        <v>0</v>
      </c>
      <c r="E76" s="68">
        <v>0</v>
      </c>
      <c r="G76" s="68">
        <v>0</v>
      </c>
      <c r="H76" s="68">
        <v>0</v>
      </c>
      <c r="I76" s="68">
        <v>0</v>
      </c>
      <c r="J76" s="68">
        <v>0</v>
      </c>
      <c r="K76" s="68">
        <v>0</v>
      </c>
      <c r="L76" s="68">
        <v>0</v>
      </c>
      <c r="M76" s="68">
        <v>0</v>
      </c>
      <c r="N76" s="2">
        <v>0</v>
      </c>
      <c r="O76" s="68" t="s">
        <v>35</v>
      </c>
      <c r="P76" s="68" t="s">
        <v>121</v>
      </c>
      <c r="Q76" s="68" t="s">
        <v>37</v>
      </c>
      <c r="R76" s="68" t="s">
        <v>38</v>
      </c>
      <c r="S76" s="2">
        <v>0.1</v>
      </c>
      <c r="T76" s="2">
        <v>10</v>
      </c>
      <c r="U76" s="68" t="s">
        <v>39</v>
      </c>
      <c r="V76" s="68" t="s">
        <v>40</v>
      </c>
      <c r="W76" s="68" t="s">
        <v>41</v>
      </c>
      <c r="X76" s="68" t="s">
        <v>42</v>
      </c>
      <c r="Y76" s="68" t="s">
        <v>43</v>
      </c>
      <c r="Z76" s="68" t="s">
        <v>44</v>
      </c>
      <c r="AA76" s="68" t="s">
        <v>45</v>
      </c>
      <c r="AB76" s="68" t="s">
        <v>37</v>
      </c>
      <c r="AC76" s="2"/>
      <c r="AD76" s="2">
        <v>1</v>
      </c>
      <c r="AE76" s="2">
        <v>0</v>
      </c>
      <c r="AF76" s="68">
        <v>30</v>
      </c>
      <c r="AG76" s="68">
        <v>300</v>
      </c>
      <c r="AH76" s="57">
        <f t="shared" si="103"/>
        <v>0</v>
      </c>
      <c r="AI76" s="70"/>
      <c r="AJ76" s="70"/>
      <c r="AK76" s="62" t="e">
        <f t="shared" si="104"/>
        <v>#DIV/0!</v>
      </c>
      <c r="AL76" s="102"/>
      <c r="AM76" s="103"/>
      <c r="AN76" s="104"/>
      <c r="AO76" s="105"/>
      <c r="AP76" s="106"/>
    </row>
    <row r="77" spans="1:42" x14ac:dyDescent="0.25">
      <c r="A77" s="68">
        <v>19</v>
      </c>
      <c r="C77" s="2" t="s">
        <v>48</v>
      </c>
      <c r="D77" s="68">
        <v>0</v>
      </c>
      <c r="E77" s="68" t="s">
        <v>49</v>
      </c>
      <c r="F77" s="68" t="s">
        <v>50</v>
      </c>
      <c r="N77" s="2"/>
      <c r="S77" s="2"/>
      <c r="T77" s="2"/>
      <c r="AC77" s="2"/>
      <c r="AD77" s="2"/>
      <c r="AE77" s="2"/>
      <c r="AH77" s="58">
        <f t="shared" ref="AH77" si="108">AO74*AP74</f>
        <v>0.76923076923076927</v>
      </c>
      <c r="AI77" s="71"/>
      <c r="AJ77" s="71"/>
      <c r="AK77" s="63"/>
    </row>
    <row r="78" spans="1:42" x14ac:dyDescent="0.25">
      <c r="A78" s="68">
        <v>20.100000000000001</v>
      </c>
      <c r="B78" s="68" t="s">
        <v>122</v>
      </c>
      <c r="C78" s="2">
        <v>0</v>
      </c>
      <c r="D78" s="68">
        <v>0</v>
      </c>
      <c r="E78" s="68">
        <v>0</v>
      </c>
      <c r="G78" s="68">
        <v>0</v>
      </c>
      <c r="H78" s="68">
        <v>0</v>
      </c>
      <c r="I78" s="68">
        <v>0</v>
      </c>
      <c r="J78" s="68">
        <v>0</v>
      </c>
      <c r="K78" s="68">
        <v>0</v>
      </c>
      <c r="L78" s="68">
        <v>0</v>
      </c>
      <c r="M78" s="68">
        <v>0</v>
      </c>
      <c r="N78" s="2">
        <v>0</v>
      </c>
      <c r="O78" s="68" t="s">
        <v>35</v>
      </c>
      <c r="P78" s="68" t="s">
        <v>123</v>
      </c>
      <c r="Q78" s="68" t="s">
        <v>37</v>
      </c>
      <c r="R78" s="68" t="s">
        <v>38</v>
      </c>
      <c r="S78" s="2">
        <v>0.1</v>
      </c>
      <c r="T78" s="2">
        <v>10</v>
      </c>
      <c r="U78" s="68" t="s">
        <v>39</v>
      </c>
      <c r="V78" s="68" t="s">
        <v>40</v>
      </c>
      <c r="W78" s="68" t="s">
        <v>41</v>
      </c>
      <c r="X78" s="68" t="s">
        <v>42</v>
      </c>
      <c r="Y78" s="68" t="s">
        <v>43</v>
      </c>
      <c r="Z78" s="68" t="s">
        <v>44</v>
      </c>
      <c r="AA78" s="68" t="s">
        <v>45</v>
      </c>
      <c r="AB78" s="68" t="s">
        <v>37</v>
      </c>
      <c r="AC78" s="2"/>
      <c r="AD78" s="2">
        <v>1</v>
      </c>
      <c r="AE78" s="2">
        <v>0</v>
      </c>
      <c r="AF78" s="68">
        <v>30</v>
      </c>
      <c r="AG78" s="68">
        <v>300</v>
      </c>
      <c r="AH78" s="57">
        <f t="shared" ref="AH78:AH80" si="109">D78*10</f>
        <v>0</v>
      </c>
      <c r="AI78" s="69">
        <v>0</v>
      </c>
      <c r="AJ78" s="69">
        <v>6.7</v>
      </c>
      <c r="AK78" s="62" t="e">
        <f t="shared" ref="AK78:AK80" si="110">AH78/AH$3</f>
        <v>#DIV/0!</v>
      </c>
      <c r="AL78" s="102">
        <f t="shared" ref="AL78" si="111">IF(COUNTBLANK(AI78:AI80)=3,"",IF(COUNTBLANK(AI78:AI80)=2,IF(AI78=0,0.5/AJ78,AI78/AJ78),(AI78/AJ78+AI79/AJ79+IF(AJ80&gt;0,AI80/AJ80,0))/COUNTIF(AI78:AJ80,"&gt;0")))</f>
        <v>7.4626865671641784E-2</v>
      </c>
      <c r="AM78" s="103" t="e">
        <f t="shared" ref="AM78" si="112">IF(ISNUMBER(AN78),AN78,1/AN78)</f>
        <v>#DIV/0!</v>
      </c>
      <c r="AN78" s="104"/>
      <c r="AO78" s="105">
        <f t="shared" ref="AO78" si="113">IF(COUNTIF(AL78:AL78,"&gt;0"),AL78,IF(ISERROR(AM78),IF(D81&gt;0,D81,0.5),AM78))</f>
        <v>7.4626865671641784E-2</v>
      </c>
      <c r="AP78" s="106">
        <v>10</v>
      </c>
    </row>
    <row r="79" spans="1:42" x14ac:dyDescent="0.25">
      <c r="A79" s="68">
        <v>20.2</v>
      </c>
      <c r="B79" s="68" t="s">
        <v>122</v>
      </c>
      <c r="C79" s="2">
        <v>0</v>
      </c>
      <c r="D79" s="68">
        <v>0</v>
      </c>
      <c r="E79" s="68">
        <v>0</v>
      </c>
      <c r="G79" s="68">
        <v>0</v>
      </c>
      <c r="H79" s="68">
        <v>0</v>
      </c>
      <c r="I79" s="68">
        <v>0</v>
      </c>
      <c r="J79" s="68">
        <v>0</v>
      </c>
      <c r="K79" s="68">
        <v>0</v>
      </c>
      <c r="L79" s="68">
        <v>0</v>
      </c>
      <c r="M79" s="68">
        <v>0</v>
      </c>
      <c r="N79" s="2">
        <v>0</v>
      </c>
      <c r="O79" s="68" t="s">
        <v>35</v>
      </c>
      <c r="P79" s="68" t="s">
        <v>124</v>
      </c>
      <c r="Q79" s="68" t="s">
        <v>37</v>
      </c>
      <c r="R79" s="68" t="s">
        <v>38</v>
      </c>
      <c r="S79" s="2">
        <v>0.1</v>
      </c>
      <c r="T79" s="2">
        <v>10</v>
      </c>
      <c r="U79" s="68" t="s">
        <v>39</v>
      </c>
      <c r="V79" s="68" t="s">
        <v>40</v>
      </c>
      <c r="W79" s="68" t="s">
        <v>41</v>
      </c>
      <c r="X79" s="68" t="s">
        <v>42</v>
      </c>
      <c r="Y79" s="68" t="s">
        <v>43</v>
      </c>
      <c r="Z79" s="68" t="s">
        <v>44</v>
      </c>
      <c r="AA79" s="68" t="s">
        <v>45</v>
      </c>
      <c r="AB79" s="68" t="s">
        <v>37</v>
      </c>
      <c r="AC79" s="2"/>
      <c r="AD79" s="2">
        <v>1</v>
      </c>
      <c r="AE79" s="2">
        <v>0</v>
      </c>
      <c r="AF79" s="68">
        <v>30</v>
      </c>
      <c r="AG79" s="68">
        <v>300</v>
      </c>
      <c r="AH79" s="57">
        <f t="shared" si="109"/>
        <v>0</v>
      </c>
      <c r="AI79" s="70"/>
      <c r="AJ79" s="70"/>
      <c r="AK79" s="62" t="e">
        <f t="shared" si="110"/>
        <v>#DIV/0!</v>
      </c>
      <c r="AL79" s="102"/>
      <c r="AM79" s="103"/>
      <c r="AN79" s="104"/>
      <c r="AO79" s="105"/>
      <c r="AP79" s="106"/>
    </row>
    <row r="80" spans="1:42" x14ac:dyDescent="0.25">
      <c r="A80" s="68">
        <v>20.3</v>
      </c>
      <c r="B80" s="68" t="s">
        <v>122</v>
      </c>
      <c r="C80" s="2">
        <v>0</v>
      </c>
      <c r="D80" s="68">
        <v>0</v>
      </c>
      <c r="E80" s="68">
        <v>0</v>
      </c>
      <c r="G80" s="68">
        <v>0</v>
      </c>
      <c r="H80" s="68">
        <v>0</v>
      </c>
      <c r="I80" s="68">
        <v>0</v>
      </c>
      <c r="J80" s="68">
        <v>0</v>
      </c>
      <c r="K80" s="68">
        <v>0</v>
      </c>
      <c r="L80" s="68">
        <v>0</v>
      </c>
      <c r="M80" s="68">
        <v>0</v>
      </c>
      <c r="N80" s="2">
        <v>0</v>
      </c>
      <c r="O80" s="68" t="s">
        <v>35</v>
      </c>
      <c r="P80" s="68" t="s">
        <v>125</v>
      </c>
      <c r="Q80" s="68" t="s">
        <v>37</v>
      </c>
      <c r="R80" s="68" t="s">
        <v>38</v>
      </c>
      <c r="S80" s="2">
        <v>0.1</v>
      </c>
      <c r="T80" s="2">
        <v>10</v>
      </c>
      <c r="U80" s="68" t="s">
        <v>39</v>
      </c>
      <c r="V80" s="68" t="s">
        <v>40</v>
      </c>
      <c r="W80" s="68" t="s">
        <v>41</v>
      </c>
      <c r="X80" s="68" t="s">
        <v>42</v>
      </c>
      <c r="Y80" s="68" t="s">
        <v>43</v>
      </c>
      <c r="Z80" s="68" t="s">
        <v>44</v>
      </c>
      <c r="AA80" s="68" t="s">
        <v>45</v>
      </c>
      <c r="AB80" s="68" t="s">
        <v>37</v>
      </c>
      <c r="AC80" s="2"/>
      <c r="AD80" s="2">
        <v>1</v>
      </c>
      <c r="AE80" s="2">
        <v>0</v>
      </c>
      <c r="AF80" s="68">
        <v>30</v>
      </c>
      <c r="AG80" s="68">
        <v>300</v>
      </c>
      <c r="AH80" s="57">
        <f t="shared" si="109"/>
        <v>0</v>
      </c>
      <c r="AI80" s="70"/>
      <c r="AJ80" s="70"/>
      <c r="AK80" s="62" t="e">
        <f t="shared" si="110"/>
        <v>#DIV/0!</v>
      </c>
      <c r="AL80" s="102"/>
      <c r="AM80" s="103"/>
      <c r="AN80" s="104"/>
      <c r="AO80" s="105"/>
      <c r="AP80" s="106"/>
    </row>
    <row r="81" spans="1:42" x14ac:dyDescent="0.25">
      <c r="A81" s="68">
        <v>20</v>
      </c>
      <c r="C81" s="2" t="s">
        <v>48</v>
      </c>
      <c r="D81" s="68">
        <v>0</v>
      </c>
      <c r="E81" s="68" t="s">
        <v>49</v>
      </c>
      <c r="F81" s="68" t="s">
        <v>50</v>
      </c>
      <c r="N81" s="2"/>
      <c r="S81" s="2"/>
      <c r="T81" s="2"/>
      <c r="AC81" s="2"/>
      <c r="AD81" s="2"/>
      <c r="AE81" s="2"/>
      <c r="AH81" s="58">
        <f t="shared" ref="AH81" si="114">AO78*AP78</f>
        <v>0.74626865671641784</v>
      </c>
      <c r="AI81" s="71"/>
      <c r="AJ81" s="71"/>
      <c r="AK81" s="63"/>
    </row>
    <row r="82" spans="1:42" x14ac:dyDescent="0.25">
      <c r="A82" s="68">
        <v>21.1</v>
      </c>
      <c r="B82" s="68" t="s">
        <v>126</v>
      </c>
      <c r="C82" s="2">
        <v>0</v>
      </c>
      <c r="D82" s="68">
        <v>0</v>
      </c>
      <c r="E82" s="68">
        <v>0</v>
      </c>
      <c r="G82" s="68">
        <v>0</v>
      </c>
      <c r="H82" s="68">
        <v>0</v>
      </c>
      <c r="I82" s="68">
        <v>0</v>
      </c>
      <c r="J82" s="68">
        <v>0</v>
      </c>
      <c r="K82" s="68">
        <v>0</v>
      </c>
      <c r="L82" s="68">
        <v>0</v>
      </c>
      <c r="M82" s="68">
        <v>0</v>
      </c>
      <c r="N82" s="2">
        <v>0</v>
      </c>
      <c r="O82" s="68" t="s">
        <v>35</v>
      </c>
      <c r="P82" s="68" t="s">
        <v>127</v>
      </c>
      <c r="Q82" s="68" t="s">
        <v>37</v>
      </c>
      <c r="R82" s="68" t="s">
        <v>38</v>
      </c>
      <c r="S82" s="2">
        <v>0.1</v>
      </c>
      <c r="T82" s="2">
        <v>10</v>
      </c>
      <c r="U82" s="68" t="s">
        <v>39</v>
      </c>
      <c r="V82" s="68" t="s">
        <v>40</v>
      </c>
      <c r="W82" s="68" t="s">
        <v>41</v>
      </c>
      <c r="X82" s="68" t="s">
        <v>42</v>
      </c>
      <c r="Y82" s="68" t="s">
        <v>43</v>
      </c>
      <c r="Z82" s="68" t="s">
        <v>44</v>
      </c>
      <c r="AA82" s="68" t="s">
        <v>45</v>
      </c>
      <c r="AB82" s="68" t="s">
        <v>37</v>
      </c>
      <c r="AC82" s="2"/>
      <c r="AD82" s="2">
        <v>1</v>
      </c>
      <c r="AE82" s="2">
        <v>0</v>
      </c>
      <c r="AF82" s="68">
        <v>30</v>
      </c>
      <c r="AG82" s="68">
        <v>300</v>
      </c>
      <c r="AH82" s="57">
        <f t="shared" ref="AH82:AH84" si="115">D82*10</f>
        <v>0</v>
      </c>
      <c r="AI82" s="69">
        <v>0</v>
      </c>
      <c r="AJ82" s="69">
        <v>6.8</v>
      </c>
      <c r="AK82" s="62" t="e">
        <f t="shared" ref="AK82:AK84" si="116">AH82/AH$3</f>
        <v>#DIV/0!</v>
      </c>
      <c r="AL82" s="102">
        <f t="shared" ref="AL82" si="117">IF(COUNTBLANK(AI82:AI84)=3,"",IF(COUNTBLANK(AI82:AI84)=2,IF(AI82=0,0.5/AJ82,AI82/AJ82),(AI82/AJ82+AI83/AJ83+IF(AJ84&gt;0,AI84/AJ84,0))/COUNTIF(AI82:AJ84,"&gt;0")))</f>
        <v>7.3529411764705885E-2</v>
      </c>
      <c r="AM82" s="103" t="e">
        <f t="shared" ref="AM82" si="118">IF(ISNUMBER(AN82),AN82,1/AN82)</f>
        <v>#DIV/0!</v>
      </c>
      <c r="AN82" s="104"/>
      <c r="AO82" s="105">
        <f t="shared" ref="AO82" si="119">IF(COUNTIF(AL82:AL82,"&gt;0"),AL82,IF(ISERROR(AM82),IF(D85&gt;0,D85,0.5),AM82))</f>
        <v>7.3529411764705885E-2</v>
      </c>
      <c r="AP82" s="106">
        <v>10</v>
      </c>
    </row>
    <row r="83" spans="1:42" x14ac:dyDescent="0.25">
      <c r="A83" s="68">
        <v>21.2</v>
      </c>
      <c r="B83" s="68" t="s">
        <v>126</v>
      </c>
      <c r="C83" s="2">
        <v>0</v>
      </c>
      <c r="D83" s="68">
        <v>0</v>
      </c>
      <c r="E83" s="68">
        <v>0</v>
      </c>
      <c r="G83" s="68">
        <v>0</v>
      </c>
      <c r="H83" s="68">
        <v>0</v>
      </c>
      <c r="I83" s="68">
        <v>0</v>
      </c>
      <c r="J83" s="68">
        <v>0</v>
      </c>
      <c r="K83" s="68">
        <v>0</v>
      </c>
      <c r="L83" s="68">
        <v>0</v>
      </c>
      <c r="M83" s="68">
        <v>0</v>
      </c>
      <c r="N83" s="2">
        <v>0</v>
      </c>
      <c r="O83" s="68" t="s">
        <v>35</v>
      </c>
      <c r="P83" s="68" t="s">
        <v>128</v>
      </c>
      <c r="Q83" s="68" t="s">
        <v>37</v>
      </c>
      <c r="R83" s="68" t="s">
        <v>38</v>
      </c>
      <c r="S83" s="2">
        <v>0.1</v>
      </c>
      <c r="T83" s="2">
        <v>10</v>
      </c>
      <c r="U83" s="68" t="s">
        <v>39</v>
      </c>
      <c r="V83" s="68" t="s">
        <v>40</v>
      </c>
      <c r="W83" s="68" t="s">
        <v>41</v>
      </c>
      <c r="X83" s="68" t="s">
        <v>42</v>
      </c>
      <c r="Y83" s="68" t="s">
        <v>43</v>
      </c>
      <c r="Z83" s="68" t="s">
        <v>44</v>
      </c>
      <c r="AA83" s="68" t="s">
        <v>45</v>
      </c>
      <c r="AB83" s="68" t="s">
        <v>37</v>
      </c>
      <c r="AC83" s="2"/>
      <c r="AD83" s="2">
        <v>1</v>
      </c>
      <c r="AE83" s="2">
        <v>0</v>
      </c>
      <c r="AF83" s="68">
        <v>30</v>
      </c>
      <c r="AG83" s="68">
        <v>300</v>
      </c>
      <c r="AH83" s="57">
        <f t="shared" si="115"/>
        <v>0</v>
      </c>
      <c r="AI83" s="70"/>
      <c r="AJ83" s="70"/>
      <c r="AK83" s="62" t="e">
        <f t="shared" si="116"/>
        <v>#DIV/0!</v>
      </c>
      <c r="AL83" s="102"/>
      <c r="AM83" s="103"/>
      <c r="AN83" s="104"/>
      <c r="AO83" s="105"/>
      <c r="AP83" s="106"/>
    </row>
    <row r="84" spans="1:42" x14ac:dyDescent="0.25">
      <c r="A84" s="68">
        <v>21.3</v>
      </c>
      <c r="B84" s="68" t="s">
        <v>126</v>
      </c>
      <c r="C84" s="2">
        <v>0</v>
      </c>
      <c r="D84" s="68">
        <v>0</v>
      </c>
      <c r="E84" s="68">
        <v>0</v>
      </c>
      <c r="G84" s="68">
        <v>0</v>
      </c>
      <c r="H84" s="68">
        <v>0</v>
      </c>
      <c r="I84" s="68">
        <v>0</v>
      </c>
      <c r="J84" s="68">
        <v>0</v>
      </c>
      <c r="K84" s="68">
        <v>0</v>
      </c>
      <c r="L84" s="68">
        <v>0</v>
      </c>
      <c r="M84" s="68">
        <v>0</v>
      </c>
      <c r="N84" s="2">
        <v>0</v>
      </c>
      <c r="O84" s="68" t="s">
        <v>35</v>
      </c>
      <c r="P84" s="68" t="s">
        <v>129</v>
      </c>
      <c r="Q84" s="68" t="s">
        <v>37</v>
      </c>
      <c r="R84" s="68" t="s">
        <v>38</v>
      </c>
      <c r="S84" s="2">
        <v>0.1</v>
      </c>
      <c r="T84" s="2">
        <v>10</v>
      </c>
      <c r="U84" s="68" t="s">
        <v>39</v>
      </c>
      <c r="V84" s="68" t="s">
        <v>40</v>
      </c>
      <c r="W84" s="68" t="s">
        <v>41</v>
      </c>
      <c r="X84" s="68" t="s">
        <v>42</v>
      </c>
      <c r="Y84" s="68" t="s">
        <v>43</v>
      </c>
      <c r="Z84" s="68" t="s">
        <v>44</v>
      </c>
      <c r="AA84" s="68" t="s">
        <v>45</v>
      </c>
      <c r="AB84" s="68" t="s">
        <v>37</v>
      </c>
      <c r="AC84" s="2"/>
      <c r="AD84" s="2">
        <v>1</v>
      </c>
      <c r="AE84" s="2">
        <v>0</v>
      </c>
      <c r="AF84" s="68">
        <v>30</v>
      </c>
      <c r="AG84" s="68">
        <v>300</v>
      </c>
      <c r="AH84" s="57">
        <f t="shared" si="115"/>
        <v>0</v>
      </c>
      <c r="AI84" s="70"/>
      <c r="AJ84" s="70"/>
      <c r="AK84" s="62" t="e">
        <f t="shared" si="116"/>
        <v>#DIV/0!</v>
      </c>
      <c r="AL84" s="102"/>
      <c r="AM84" s="103"/>
      <c r="AN84" s="104"/>
      <c r="AO84" s="105"/>
      <c r="AP84" s="106"/>
    </row>
    <row r="85" spans="1:42" x14ac:dyDescent="0.25">
      <c r="A85" s="68">
        <v>21</v>
      </c>
      <c r="C85" s="2" t="s">
        <v>48</v>
      </c>
      <c r="D85" s="68">
        <v>0</v>
      </c>
      <c r="E85" s="68" t="s">
        <v>49</v>
      </c>
      <c r="F85" s="68" t="s">
        <v>50</v>
      </c>
      <c r="N85" s="2"/>
      <c r="S85" s="2"/>
      <c r="T85" s="2"/>
      <c r="AC85" s="2"/>
      <c r="AD85" s="2"/>
      <c r="AE85" s="2"/>
      <c r="AH85" s="58">
        <f t="shared" ref="AH85" si="120">AO82*AP82</f>
        <v>0.73529411764705888</v>
      </c>
      <c r="AI85" s="71"/>
      <c r="AJ85" s="71"/>
      <c r="AK85" s="63"/>
    </row>
    <row r="86" spans="1:42" x14ac:dyDescent="0.25">
      <c r="A86" s="68">
        <v>22.1</v>
      </c>
      <c r="B86" s="68" t="s">
        <v>130</v>
      </c>
      <c r="C86" s="2">
        <v>0</v>
      </c>
      <c r="D86" s="68">
        <v>0</v>
      </c>
      <c r="E86" s="68">
        <v>0</v>
      </c>
      <c r="G86" s="68">
        <v>0</v>
      </c>
      <c r="H86" s="68">
        <v>0</v>
      </c>
      <c r="I86" s="68">
        <v>0</v>
      </c>
      <c r="J86" s="68">
        <v>0</v>
      </c>
      <c r="K86" s="68">
        <v>0</v>
      </c>
      <c r="L86" s="68">
        <v>0</v>
      </c>
      <c r="M86" s="68">
        <v>0</v>
      </c>
      <c r="N86" s="2">
        <v>0</v>
      </c>
      <c r="O86" s="68" t="s">
        <v>35</v>
      </c>
      <c r="P86" s="68" t="s">
        <v>131</v>
      </c>
      <c r="Q86" s="68" t="s">
        <v>37</v>
      </c>
      <c r="R86" s="68" t="s">
        <v>38</v>
      </c>
      <c r="S86" s="2">
        <v>0.1</v>
      </c>
      <c r="T86" s="2">
        <v>10</v>
      </c>
      <c r="U86" s="68" t="s">
        <v>39</v>
      </c>
      <c r="V86" s="68" t="s">
        <v>40</v>
      </c>
      <c r="W86" s="68" t="s">
        <v>41</v>
      </c>
      <c r="X86" s="68" t="s">
        <v>42</v>
      </c>
      <c r="Y86" s="68" t="s">
        <v>43</v>
      </c>
      <c r="Z86" s="68" t="s">
        <v>44</v>
      </c>
      <c r="AA86" s="68" t="s">
        <v>45</v>
      </c>
      <c r="AB86" s="68" t="s">
        <v>37</v>
      </c>
      <c r="AC86" s="2"/>
      <c r="AD86" s="2">
        <v>1</v>
      </c>
      <c r="AE86" s="2">
        <v>0</v>
      </c>
      <c r="AF86" s="68">
        <v>30</v>
      </c>
      <c r="AG86" s="68">
        <v>300</v>
      </c>
      <c r="AH86" s="57">
        <f t="shared" ref="AH86:AH88" si="121">D86*10</f>
        <v>0</v>
      </c>
      <c r="AI86" s="69">
        <v>0</v>
      </c>
      <c r="AJ86" s="69">
        <v>6.5</v>
      </c>
      <c r="AK86" s="62" t="e">
        <f t="shared" ref="AK86:AK88" si="122">AH86/AH$3</f>
        <v>#DIV/0!</v>
      </c>
      <c r="AL86" s="102">
        <f t="shared" ref="AL86" si="123">IF(COUNTBLANK(AI86:AI88)=3,"",IF(COUNTBLANK(AI86:AI88)=2,IF(AI86=0,0.5/AJ86,AI86/AJ86),(AI86/AJ86+AI87/AJ87+IF(AJ88&gt;0,AI88/AJ88,0))/COUNTIF(AI86:AJ88,"&gt;0")))</f>
        <v>7.6923076923076927E-2</v>
      </c>
      <c r="AM86" s="103" t="e">
        <f t="shared" ref="AM86" si="124">IF(ISNUMBER(AN86),AN86,1/AN86)</f>
        <v>#DIV/0!</v>
      </c>
      <c r="AN86" s="104"/>
      <c r="AO86" s="105">
        <f t="shared" ref="AO86" si="125">IF(COUNTIF(AL86:AL86,"&gt;0"),AL86,IF(ISERROR(AM86),IF(D89&gt;0,D89,0.5),AM86))</f>
        <v>7.6923076923076927E-2</v>
      </c>
      <c r="AP86" s="106">
        <v>10</v>
      </c>
    </row>
    <row r="87" spans="1:42" x14ac:dyDescent="0.25">
      <c r="A87" s="68">
        <v>22.2</v>
      </c>
      <c r="B87" s="68" t="s">
        <v>130</v>
      </c>
      <c r="C87" s="2">
        <v>0</v>
      </c>
      <c r="D87" s="68">
        <v>0</v>
      </c>
      <c r="E87" s="68">
        <v>0</v>
      </c>
      <c r="G87" s="68">
        <v>0</v>
      </c>
      <c r="H87" s="68">
        <v>0</v>
      </c>
      <c r="I87" s="68">
        <v>0</v>
      </c>
      <c r="J87" s="68">
        <v>0</v>
      </c>
      <c r="K87" s="68">
        <v>0</v>
      </c>
      <c r="L87" s="68">
        <v>0</v>
      </c>
      <c r="M87" s="68">
        <v>0</v>
      </c>
      <c r="N87" s="2">
        <v>0</v>
      </c>
      <c r="O87" s="68" t="s">
        <v>35</v>
      </c>
      <c r="P87" s="68" t="s">
        <v>132</v>
      </c>
      <c r="Q87" s="68" t="s">
        <v>37</v>
      </c>
      <c r="R87" s="68" t="s">
        <v>38</v>
      </c>
      <c r="S87" s="2">
        <v>0.1</v>
      </c>
      <c r="T87" s="2">
        <v>10</v>
      </c>
      <c r="U87" s="68" t="s">
        <v>39</v>
      </c>
      <c r="V87" s="68" t="s">
        <v>40</v>
      </c>
      <c r="W87" s="68" t="s">
        <v>41</v>
      </c>
      <c r="X87" s="68" t="s">
        <v>42</v>
      </c>
      <c r="Y87" s="68" t="s">
        <v>43</v>
      </c>
      <c r="Z87" s="68" t="s">
        <v>44</v>
      </c>
      <c r="AA87" s="68" t="s">
        <v>45</v>
      </c>
      <c r="AB87" s="68" t="s">
        <v>37</v>
      </c>
      <c r="AC87" s="2"/>
      <c r="AD87" s="2">
        <v>1</v>
      </c>
      <c r="AE87" s="2">
        <v>0</v>
      </c>
      <c r="AF87" s="68">
        <v>30</v>
      </c>
      <c r="AG87" s="68">
        <v>300</v>
      </c>
      <c r="AH87" s="57">
        <f t="shared" si="121"/>
        <v>0</v>
      </c>
      <c r="AI87" s="70"/>
      <c r="AJ87" s="70"/>
      <c r="AK87" s="62" t="e">
        <f t="shared" si="122"/>
        <v>#DIV/0!</v>
      </c>
      <c r="AL87" s="102"/>
      <c r="AM87" s="103"/>
      <c r="AN87" s="104"/>
      <c r="AO87" s="105"/>
      <c r="AP87" s="106"/>
    </row>
    <row r="88" spans="1:42" x14ac:dyDescent="0.25">
      <c r="A88" s="68">
        <v>22.3</v>
      </c>
      <c r="B88" s="68" t="s">
        <v>130</v>
      </c>
      <c r="C88" s="2">
        <v>0</v>
      </c>
      <c r="D88" s="68">
        <v>0</v>
      </c>
      <c r="E88" s="68">
        <v>0</v>
      </c>
      <c r="G88" s="68">
        <v>0</v>
      </c>
      <c r="H88" s="68">
        <v>0</v>
      </c>
      <c r="I88" s="68">
        <v>0</v>
      </c>
      <c r="J88" s="68">
        <v>0</v>
      </c>
      <c r="K88" s="68">
        <v>0</v>
      </c>
      <c r="L88" s="68">
        <v>0</v>
      </c>
      <c r="M88" s="68">
        <v>0</v>
      </c>
      <c r="N88" s="2">
        <v>0</v>
      </c>
      <c r="O88" s="68" t="s">
        <v>35</v>
      </c>
      <c r="P88" s="68" t="s">
        <v>133</v>
      </c>
      <c r="Q88" s="68" t="s">
        <v>37</v>
      </c>
      <c r="R88" s="68" t="s">
        <v>38</v>
      </c>
      <c r="S88" s="2">
        <v>0.1</v>
      </c>
      <c r="T88" s="2">
        <v>10</v>
      </c>
      <c r="U88" s="68" t="s">
        <v>39</v>
      </c>
      <c r="V88" s="68" t="s">
        <v>40</v>
      </c>
      <c r="W88" s="68" t="s">
        <v>41</v>
      </c>
      <c r="X88" s="68" t="s">
        <v>42</v>
      </c>
      <c r="Y88" s="68" t="s">
        <v>43</v>
      </c>
      <c r="Z88" s="68" t="s">
        <v>44</v>
      </c>
      <c r="AA88" s="68" t="s">
        <v>45</v>
      </c>
      <c r="AB88" s="68" t="s">
        <v>37</v>
      </c>
      <c r="AC88" s="2"/>
      <c r="AD88" s="2">
        <v>1</v>
      </c>
      <c r="AE88" s="2">
        <v>0</v>
      </c>
      <c r="AF88" s="68">
        <v>30</v>
      </c>
      <c r="AG88" s="68">
        <v>300</v>
      </c>
      <c r="AH88" s="57">
        <f t="shared" si="121"/>
        <v>0</v>
      </c>
      <c r="AI88" s="70"/>
      <c r="AJ88" s="70"/>
      <c r="AK88" s="62" t="e">
        <f t="shared" si="122"/>
        <v>#DIV/0!</v>
      </c>
      <c r="AL88" s="102"/>
      <c r="AM88" s="103"/>
      <c r="AN88" s="104"/>
      <c r="AO88" s="105"/>
      <c r="AP88" s="106"/>
    </row>
    <row r="89" spans="1:42" x14ac:dyDescent="0.25">
      <c r="A89" s="68">
        <v>22</v>
      </c>
      <c r="C89" s="2" t="s">
        <v>48</v>
      </c>
      <c r="D89" s="68">
        <v>0</v>
      </c>
      <c r="E89" s="68" t="s">
        <v>49</v>
      </c>
      <c r="F89" s="68" t="s">
        <v>50</v>
      </c>
      <c r="N89" s="2"/>
      <c r="S89" s="2"/>
      <c r="T89" s="2"/>
      <c r="AC89" s="2"/>
      <c r="AD89" s="2"/>
      <c r="AE89" s="2"/>
      <c r="AH89" s="58">
        <f t="shared" ref="AH89" si="126">AO86*AP86</f>
        <v>0.76923076923076927</v>
      </c>
      <c r="AI89" s="71"/>
      <c r="AJ89" s="71"/>
      <c r="AK89" s="63"/>
    </row>
    <row r="90" spans="1:42" x14ac:dyDescent="0.25">
      <c r="A90" s="68">
        <v>23.1</v>
      </c>
      <c r="B90" s="68" t="s">
        <v>134</v>
      </c>
      <c r="C90" s="2">
        <v>0</v>
      </c>
      <c r="D90" s="68">
        <v>0</v>
      </c>
      <c r="E90" s="68">
        <v>0</v>
      </c>
      <c r="G90" s="68">
        <v>0</v>
      </c>
      <c r="H90" s="68">
        <v>0</v>
      </c>
      <c r="I90" s="68">
        <v>0</v>
      </c>
      <c r="J90" s="68">
        <v>0</v>
      </c>
      <c r="K90" s="68">
        <v>0</v>
      </c>
      <c r="L90" s="68">
        <v>0</v>
      </c>
      <c r="M90" s="68">
        <v>0</v>
      </c>
      <c r="N90" s="2">
        <v>0</v>
      </c>
      <c r="O90" s="68" t="s">
        <v>35</v>
      </c>
      <c r="P90" s="68" t="s">
        <v>135</v>
      </c>
      <c r="Q90" s="68" t="s">
        <v>37</v>
      </c>
      <c r="R90" s="68" t="s">
        <v>38</v>
      </c>
      <c r="S90" s="2">
        <v>0.1</v>
      </c>
      <c r="T90" s="2">
        <v>10</v>
      </c>
      <c r="U90" s="68" t="s">
        <v>39</v>
      </c>
      <c r="V90" s="68" t="s">
        <v>40</v>
      </c>
      <c r="W90" s="68" t="s">
        <v>41</v>
      </c>
      <c r="X90" s="68" t="s">
        <v>42</v>
      </c>
      <c r="Y90" s="68" t="s">
        <v>43</v>
      </c>
      <c r="Z90" s="68" t="s">
        <v>44</v>
      </c>
      <c r="AA90" s="68" t="s">
        <v>45</v>
      </c>
      <c r="AB90" s="68" t="s">
        <v>37</v>
      </c>
      <c r="AC90" s="2"/>
      <c r="AD90" s="2">
        <v>1</v>
      </c>
      <c r="AE90" s="2">
        <v>0</v>
      </c>
      <c r="AF90" s="68">
        <v>30</v>
      </c>
      <c r="AG90" s="68">
        <v>300</v>
      </c>
      <c r="AH90" s="57">
        <f t="shared" ref="AH90:AH92" si="127">D90*10</f>
        <v>0</v>
      </c>
      <c r="AI90" s="69">
        <v>0</v>
      </c>
      <c r="AJ90" s="69">
        <v>6.5</v>
      </c>
      <c r="AK90" s="62" t="e">
        <f t="shared" ref="AK90:AK92" si="128">AH90/AH$3</f>
        <v>#DIV/0!</v>
      </c>
      <c r="AL90" s="102">
        <f t="shared" ref="AL90" si="129">IF(COUNTBLANK(AI90:AI92)=3,"",IF(COUNTBLANK(AI90:AI92)=2,IF(AI90=0,0.5/AJ90,AI90/AJ90),(AI90/AJ90+AI91/AJ91+IF(AJ92&gt;0,AI92/AJ92,0))/COUNTIF(AI90:AJ92,"&gt;0")))</f>
        <v>7.6923076923076927E-2</v>
      </c>
      <c r="AM90" s="103" t="e">
        <f t="shared" ref="AM90" si="130">IF(ISNUMBER(AN90),AN90,1/AN90)</f>
        <v>#DIV/0!</v>
      </c>
      <c r="AN90" s="104"/>
      <c r="AO90" s="105">
        <f t="shared" ref="AO90" si="131">IF(COUNTIF(AL90:AL90,"&gt;0"),AL90,IF(ISERROR(AM90),IF(D93&gt;0,D93,0.5),AM90))</f>
        <v>7.6923076923076927E-2</v>
      </c>
      <c r="AP90" s="106">
        <v>10</v>
      </c>
    </row>
    <row r="91" spans="1:42" x14ac:dyDescent="0.25">
      <c r="A91" s="68">
        <v>23.2</v>
      </c>
      <c r="B91" s="68" t="s">
        <v>134</v>
      </c>
      <c r="C91" s="2">
        <v>0</v>
      </c>
      <c r="D91" s="68">
        <v>0</v>
      </c>
      <c r="E91" s="68">
        <v>0</v>
      </c>
      <c r="G91" s="68">
        <v>0</v>
      </c>
      <c r="H91" s="68">
        <v>0</v>
      </c>
      <c r="I91" s="68">
        <v>0</v>
      </c>
      <c r="J91" s="68">
        <v>0</v>
      </c>
      <c r="K91" s="68">
        <v>0</v>
      </c>
      <c r="L91" s="68">
        <v>0</v>
      </c>
      <c r="M91" s="68">
        <v>0</v>
      </c>
      <c r="N91" s="2">
        <v>0</v>
      </c>
      <c r="O91" s="68" t="s">
        <v>35</v>
      </c>
      <c r="P91" s="68" t="s">
        <v>136</v>
      </c>
      <c r="Q91" s="68" t="s">
        <v>37</v>
      </c>
      <c r="R91" s="68" t="s">
        <v>38</v>
      </c>
      <c r="S91" s="2">
        <v>0.1</v>
      </c>
      <c r="T91" s="2">
        <v>10</v>
      </c>
      <c r="U91" s="68" t="s">
        <v>39</v>
      </c>
      <c r="V91" s="68" t="s">
        <v>40</v>
      </c>
      <c r="W91" s="68" t="s">
        <v>41</v>
      </c>
      <c r="X91" s="68" t="s">
        <v>42</v>
      </c>
      <c r="Y91" s="68" t="s">
        <v>43</v>
      </c>
      <c r="Z91" s="68" t="s">
        <v>44</v>
      </c>
      <c r="AA91" s="68" t="s">
        <v>45</v>
      </c>
      <c r="AB91" s="68" t="s">
        <v>37</v>
      </c>
      <c r="AC91" s="2"/>
      <c r="AD91" s="2">
        <v>1</v>
      </c>
      <c r="AE91" s="2">
        <v>0</v>
      </c>
      <c r="AF91" s="68">
        <v>30</v>
      </c>
      <c r="AG91" s="68">
        <v>300</v>
      </c>
      <c r="AH91" s="57">
        <f t="shared" si="127"/>
        <v>0</v>
      </c>
      <c r="AI91" s="70"/>
      <c r="AJ91" s="70"/>
      <c r="AK91" s="62" t="e">
        <f t="shared" si="128"/>
        <v>#DIV/0!</v>
      </c>
      <c r="AL91" s="102"/>
      <c r="AM91" s="103"/>
      <c r="AN91" s="104"/>
      <c r="AO91" s="105"/>
      <c r="AP91" s="106"/>
    </row>
    <row r="92" spans="1:42" x14ac:dyDescent="0.25">
      <c r="A92" s="68">
        <v>23.3</v>
      </c>
      <c r="B92" s="68" t="s">
        <v>134</v>
      </c>
      <c r="C92" s="2">
        <v>0</v>
      </c>
      <c r="D92" s="68">
        <v>0</v>
      </c>
      <c r="E92" s="68">
        <v>0</v>
      </c>
      <c r="G92" s="68">
        <v>0</v>
      </c>
      <c r="H92" s="68">
        <v>0</v>
      </c>
      <c r="I92" s="68">
        <v>0</v>
      </c>
      <c r="J92" s="68">
        <v>0</v>
      </c>
      <c r="K92" s="68">
        <v>0</v>
      </c>
      <c r="L92" s="68">
        <v>0</v>
      </c>
      <c r="M92" s="68">
        <v>0</v>
      </c>
      <c r="N92" s="2">
        <v>0</v>
      </c>
      <c r="O92" s="68" t="s">
        <v>35</v>
      </c>
      <c r="P92" s="68" t="s">
        <v>137</v>
      </c>
      <c r="Q92" s="68" t="s">
        <v>37</v>
      </c>
      <c r="R92" s="68" t="s">
        <v>38</v>
      </c>
      <c r="S92" s="2">
        <v>0.1</v>
      </c>
      <c r="T92" s="2">
        <v>10</v>
      </c>
      <c r="U92" s="68" t="s">
        <v>39</v>
      </c>
      <c r="V92" s="68" t="s">
        <v>40</v>
      </c>
      <c r="W92" s="68" t="s">
        <v>41</v>
      </c>
      <c r="X92" s="68" t="s">
        <v>42</v>
      </c>
      <c r="Y92" s="68" t="s">
        <v>43</v>
      </c>
      <c r="Z92" s="68" t="s">
        <v>44</v>
      </c>
      <c r="AA92" s="68" t="s">
        <v>45</v>
      </c>
      <c r="AB92" s="68" t="s">
        <v>37</v>
      </c>
      <c r="AC92" s="2"/>
      <c r="AD92" s="2">
        <v>1</v>
      </c>
      <c r="AE92" s="2">
        <v>0</v>
      </c>
      <c r="AF92" s="68">
        <v>30</v>
      </c>
      <c r="AG92" s="68">
        <v>300</v>
      </c>
      <c r="AH92" s="57">
        <f t="shared" si="127"/>
        <v>0</v>
      </c>
      <c r="AI92" s="70"/>
      <c r="AJ92" s="70"/>
      <c r="AK92" s="62" t="e">
        <f t="shared" si="128"/>
        <v>#DIV/0!</v>
      </c>
      <c r="AL92" s="102"/>
      <c r="AM92" s="103"/>
      <c r="AN92" s="104"/>
      <c r="AO92" s="105"/>
      <c r="AP92" s="106"/>
    </row>
    <row r="93" spans="1:42" x14ac:dyDescent="0.25">
      <c r="A93" s="68">
        <v>23</v>
      </c>
      <c r="C93" s="2" t="s">
        <v>48</v>
      </c>
      <c r="D93" s="68">
        <v>0</v>
      </c>
      <c r="E93" s="68" t="s">
        <v>49</v>
      </c>
      <c r="F93" s="68" t="s">
        <v>50</v>
      </c>
      <c r="N93" s="2"/>
      <c r="S93" s="2"/>
      <c r="T93" s="2"/>
      <c r="AC93" s="2"/>
      <c r="AD93" s="2"/>
      <c r="AE93" s="2"/>
      <c r="AH93" s="58">
        <f t="shared" ref="AH93" si="132">AO90*AP90</f>
        <v>0.76923076923076927</v>
      </c>
      <c r="AI93" s="71"/>
      <c r="AJ93" s="71"/>
      <c r="AK93" s="63"/>
    </row>
    <row r="94" spans="1:42" x14ac:dyDescent="0.25">
      <c r="A94" s="68">
        <v>24.1</v>
      </c>
      <c r="B94" s="68" t="s">
        <v>138</v>
      </c>
      <c r="C94" s="2">
        <v>0</v>
      </c>
      <c r="D94" s="68">
        <v>0</v>
      </c>
      <c r="E94" s="68">
        <v>0</v>
      </c>
      <c r="G94" s="68">
        <v>0</v>
      </c>
      <c r="H94" s="68">
        <v>0</v>
      </c>
      <c r="I94" s="68">
        <v>0</v>
      </c>
      <c r="J94" s="68">
        <v>0</v>
      </c>
      <c r="K94" s="68">
        <v>0</v>
      </c>
      <c r="L94" s="68">
        <v>0</v>
      </c>
      <c r="M94" s="68">
        <v>0</v>
      </c>
      <c r="N94" s="2">
        <v>0</v>
      </c>
      <c r="O94" s="68" t="s">
        <v>35</v>
      </c>
      <c r="P94" s="68" t="s">
        <v>139</v>
      </c>
      <c r="Q94" s="68" t="s">
        <v>37</v>
      </c>
      <c r="R94" s="68" t="s">
        <v>38</v>
      </c>
      <c r="S94" s="2">
        <v>0.1</v>
      </c>
      <c r="T94" s="2">
        <v>10</v>
      </c>
      <c r="U94" s="68" t="s">
        <v>39</v>
      </c>
      <c r="V94" s="68" t="s">
        <v>40</v>
      </c>
      <c r="W94" s="68" t="s">
        <v>41</v>
      </c>
      <c r="X94" s="68" t="s">
        <v>42</v>
      </c>
      <c r="Y94" s="68" t="s">
        <v>43</v>
      </c>
      <c r="Z94" s="68" t="s">
        <v>44</v>
      </c>
      <c r="AA94" s="68" t="s">
        <v>45</v>
      </c>
      <c r="AB94" s="68" t="s">
        <v>37</v>
      </c>
      <c r="AC94" s="2"/>
      <c r="AD94" s="2">
        <v>1</v>
      </c>
      <c r="AE94" s="2">
        <v>0</v>
      </c>
      <c r="AF94" s="68">
        <v>30</v>
      </c>
      <c r="AG94" s="68">
        <v>300</v>
      </c>
      <c r="AH94" s="57">
        <f t="shared" ref="AH94:AH96" si="133">D94*10</f>
        <v>0</v>
      </c>
      <c r="AI94" s="69">
        <v>0</v>
      </c>
      <c r="AJ94" s="69">
        <v>6.7</v>
      </c>
      <c r="AK94" s="62" t="e">
        <f t="shared" ref="AK94:AK96" si="134">AH94/AH$3</f>
        <v>#DIV/0!</v>
      </c>
      <c r="AL94" s="102">
        <f t="shared" ref="AL94" si="135">IF(COUNTBLANK(AI94:AI96)=3,"",IF(COUNTBLANK(AI94:AI96)=2,IF(AI94=0,0.5/AJ94,AI94/AJ94),(AI94/AJ94+AI95/AJ95+IF(AJ96&gt;0,AI96/AJ96,0))/COUNTIF(AI94:AJ96,"&gt;0")))</f>
        <v>7.4626865671641784E-2</v>
      </c>
      <c r="AM94" s="103" t="e">
        <f t="shared" ref="AM94" si="136">IF(ISNUMBER(AN94),AN94,1/AN94)</f>
        <v>#DIV/0!</v>
      </c>
      <c r="AN94" s="104"/>
      <c r="AO94" s="105">
        <f t="shared" ref="AO94" si="137">IF(COUNTIF(AL94:AL94,"&gt;0"),AL94,IF(ISERROR(AM94),IF(D97&gt;0,D97,0.5),AM94))</f>
        <v>7.4626865671641784E-2</v>
      </c>
      <c r="AP94" s="106">
        <v>10</v>
      </c>
    </row>
    <row r="95" spans="1:42" x14ac:dyDescent="0.25">
      <c r="A95" s="68">
        <v>24.2</v>
      </c>
      <c r="B95" s="68" t="s">
        <v>138</v>
      </c>
      <c r="C95" s="2">
        <v>0</v>
      </c>
      <c r="D95" s="68">
        <v>0</v>
      </c>
      <c r="E95" s="68">
        <v>0</v>
      </c>
      <c r="G95" s="68">
        <v>0</v>
      </c>
      <c r="H95" s="68">
        <v>0</v>
      </c>
      <c r="I95" s="68">
        <v>0</v>
      </c>
      <c r="J95" s="68">
        <v>0</v>
      </c>
      <c r="K95" s="68">
        <v>0</v>
      </c>
      <c r="L95" s="68">
        <v>0</v>
      </c>
      <c r="M95" s="68">
        <v>0</v>
      </c>
      <c r="N95" s="2">
        <v>0</v>
      </c>
      <c r="O95" s="68" t="s">
        <v>35</v>
      </c>
      <c r="P95" s="68" t="s">
        <v>140</v>
      </c>
      <c r="Q95" s="68" t="s">
        <v>37</v>
      </c>
      <c r="R95" s="68" t="s">
        <v>38</v>
      </c>
      <c r="S95" s="2">
        <v>0.1</v>
      </c>
      <c r="T95" s="2">
        <v>10</v>
      </c>
      <c r="U95" s="68" t="s">
        <v>39</v>
      </c>
      <c r="V95" s="68" t="s">
        <v>40</v>
      </c>
      <c r="W95" s="68" t="s">
        <v>41</v>
      </c>
      <c r="X95" s="68" t="s">
        <v>42</v>
      </c>
      <c r="Y95" s="68" t="s">
        <v>43</v>
      </c>
      <c r="Z95" s="68" t="s">
        <v>44</v>
      </c>
      <c r="AA95" s="68" t="s">
        <v>45</v>
      </c>
      <c r="AB95" s="68" t="s">
        <v>37</v>
      </c>
      <c r="AC95" s="2"/>
      <c r="AD95" s="2">
        <v>1</v>
      </c>
      <c r="AE95" s="2">
        <v>0</v>
      </c>
      <c r="AF95" s="68">
        <v>30</v>
      </c>
      <c r="AG95" s="68">
        <v>300</v>
      </c>
      <c r="AH95" s="57">
        <f t="shared" si="133"/>
        <v>0</v>
      </c>
      <c r="AI95" s="70"/>
      <c r="AJ95" s="70"/>
      <c r="AK95" s="62" t="e">
        <f t="shared" si="134"/>
        <v>#DIV/0!</v>
      </c>
      <c r="AL95" s="102"/>
      <c r="AM95" s="103"/>
      <c r="AN95" s="104"/>
      <c r="AO95" s="105"/>
      <c r="AP95" s="106"/>
    </row>
    <row r="96" spans="1:42" x14ac:dyDescent="0.25">
      <c r="A96" s="68">
        <v>24.3</v>
      </c>
      <c r="B96" s="68" t="s">
        <v>138</v>
      </c>
      <c r="C96" s="2">
        <v>0</v>
      </c>
      <c r="D96" s="68">
        <v>0</v>
      </c>
      <c r="E96" s="68">
        <v>0</v>
      </c>
      <c r="G96" s="68">
        <v>0</v>
      </c>
      <c r="H96" s="68">
        <v>0</v>
      </c>
      <c r="I96" s="68">
        <v>0</v>
      </c>
      <c r="J96" s="68">
        <v>0</v>
      </c>
      <c r="K96" s="68">
        <v>0</v>
      </c>
      <c r="L96" s="68">
        <v>0</v>
      </c>
      <c r="M96" s="68">
        <v>0</v>
      </c>
      <c r="N96" s="2">
        <v>0</v>
      </c>
      <c r="O96" s="68" t="s">
        <v>35</v>
      </c>
      <c r="P96" s="68" t="s">
        <v>141</v>
      </c>
      <c r="Q96" s="68" t="s">
        <v>37</v>
      </c>
      <c r="R96" s="68" t="s">
        <v>38</v>
      </c>
      <c r="S96" s="2">
        <v>0.1</v>
      </c>
      <c r="T96" s="2">
        <v>10</v>
      </c>
      <c r="U96" s="68" t="s">
        <v>39</v>
      </c>
      <c r="V96" s="68" t="s">
        <v>40</v>
      </c>
      <c r="W96" s="68" t="s">
        <v>41</v>
      </c>
      <c r="X96" s="68" t="s">
        <v>42</v>
      </c>
      <c r="Y96" s="68" t="s">
        <v>43</v>
      </c>
      <c r="Z96" s="68" t="s">
        <v>44</v>
      </c>
      <c r="AA96" s="68" t="s">
        <v>45</v>
      </c>
      <c r="AB96" s="68" t="s">
        <v>37</v>
      </c>
      <c r="AC96" s="2"/>
      <c r="AD96" s="2">
        <v>1</v>
      </c>
      <c r="AE96" s="2">
        <v>0</v>
      </c>
      <c r="AF96" s="68">
        <v>30</v>
      </c>
      <c r="AG96" s="68">
        <v>300</v>
      </c>
      <c r="AH96" s="57">
        <f t="shared" si="133"/>
        <v>0</v>
      </c>
      <c r="AI96" s="70"/>
      <c r="AJ96" s="70"/>
      <c r="AK96" s="62" t="e">
        <f t="shared" si="134"/>
        <v>#DIV/0!</v>
      </c>
      <c r="AL96" s="102"/>
      <c r="AM96" s="103"/>
      <c r="AN96" s="104"/>
      <c r="AO96" s="105"/>
      <c r="AP96" s="106"/>
    </row>
    <row r="97" spans="1:42" x14ac:dyDescent="0.25">
      <c r="A97" s="68">
        <v>24</v>
      </c>
      <c r="C97" s="2" t="s">
        <v>48</v>
      </c>
      <c r="D97" s="68">
        <v>0</v>
      </c>
      <c r="E97" s="68" t="s">
        <v>49</v>
      </c>
      <c r="F97" s="68" t="s">
        <v>50</v>
      </c>
      <c r="N97" s="2"/>
      <c r="S97" s="2"/>
      <c r="T97" s="2"/>
      <c r="AC97" s="2"/>
      <c r="AD97" s="2"/>
      <c r="AE97" s="2"/>
      <c r="AH97" s="58">
        <f t="shared" ref="AH97" si="138">AO94*AP94</f>
        <v>0.74626865671641784</v>
      </c>
      <c r="AI97" s="71"/>
      <c r="AJ97" s="71"/>
      <c r="AK97" s="63"/>
    </row>
    <row r="98" spans="1:42" x14ac:dyDescent="0.25">
      <c r="A98" s="68">
        <v>25.1</v>
      </c>
      <c r="B98" s="68" t="s">
        <v>142</v>
      </c>
      <c r="C98" s="2">
        <v>0</v>
      </c>
      <c r="D98" s="68">
        <v>0</v>
      </c>
      <c r="E98" s="68">
        <v>0</v>
      </c>
      <c r="G98" s="68">
        <v>0</v>
      </c>
      <c r="H98" s="68">
        <v>0</v>
      </c>
      <c r="I98" s="68">
        <v>0</v>
      </c>
      <c r="J98" s="68">
        <v>0</v>
      </c>
      <c r="K98" s="68">
        <v>0</v>
      </c>
      <c r="L98" s="68">
        <v>0</v>
      </c>
      <c r="M98" s="68">
        <v>0</v>
      </c>
      <c r="N98" s="2">
        <v>0</v>
      </c>
      <c r="O98" s="68" t="s">
        <v>35</v>
      </c>
      <c r="P98" s="68" t="s">
        <v>143</v>
      </c>
      <c r="Q98" s="68" t="s">
        <v>37</v>
      </c>
      <c r="R98" s="68" t="s">
        <v>38</v>
      </c>
      <c r="S98" s="2">
        <v>0.1</v>
      </c>
      <c r="T98" s="2">
        <v>10</v>
      </c>
      <c r="U98" s="68" t="s">
        <v>39</v>
      </c>
      <c r="V98" s="68" t="s">
        <v>40</v>
      </c>
      <c r="W98" s="68" t="s">
        <v>41</v>
      </c>
      <c r="X98" s="68" t="s">
        <v>42</v>
      </c>
      <c r="Y98" s="68" t="s">
        <v>43</v>
      </c>
      <c r="Z98" s="68" t="s">
        <v>44</v>
      </c>
      <c r="AA98" s="68" t="s">
        <v>45</v>
      </c>
      <c r="AB98" s="68" t="s">
        <v>37</v>
      </c>
      <c r="AC98" s="2"/>
      <c r="AD98" s="2">
        <v>1</v>
      </c>
      <c r="AE98" s="2">
        <v>0</v>
      </c>
      <c r="AF98" s="68">
        <v>30</v>
      </c>
      <c r="AG98" s="68">
        <v>300</v>
      </c>
      <c r="AH98" s="57">
        <f t="shared" ref="AH98:AH100" si="139">D98*10</f>
        <v>0</v>
      </c>
      <c r="AI98" s="69">
        <v>0</v>
      </c>
      <c r="AJ98" s="69">
        <v>6.3</v>
      </c>
      <c r="AK98" s="62" t="e">
        <f t="shared" ref="AK98:AK100" si="140">AH98/AH$3</f>
        <v>#DIV/0!</v>
      </c>
      <c r="AL98" s="102">
        <f t="shared" ref="AL98" si="141">IF(COUNTBLANK(AI98:AI100)=3,"",IF(COUNTBLANK(AI98:AI100)=2,IF(AI98=0,0.5/AJ98,AI98/AJ98),(AI98/AJ98+AI99/AJ99+IF(AJ100&gt;0,AI100/AJ100,0))/COUNTIF(AI98:AJ100,"&gt;0")))</f>
        <v>7.9365079365079361E-2</v>
      </c>
      <c r="AM98" s="103" t="e">
        <f t="shared" ref="AM98" si="142">IF(ISNUMBER(AN98),AN98,1/AN98)</f>
        <v>#DIV/0!</v>
      </c>
      <c r="AN98" s="104"/>
      <c r="AO98" s="105">
        <f t="shared" ref="AO98" si="143">IF(COUNTIF(AL98:AL98,"&gt;0"),AL98,IF(ISERROR(AM98),IF(D101&gt;0,D101,0.5),AM98))</f>
        <v>7.9365079365079361E-2</v>
      </c>
      <c r="AP98" s="106">
        <v>10</v>
      </c>
    </row>
    <row r="99" spans="1:42" x14ac:dyDescent="0.25">
      <c r="A99" s="68">
        <v>25.2</v>
      </c>
      <c r="B99" s="68" t="s">
        <v>142</v>
      </c>
      <c r="C99" s="2">
        <v>0</v>
      </c>
      <c r="D99" s="68">
        <v>0</v>
      </c>
      <c r="E99" s="68">
        <v>0</v>
      </c>
      <c r="G99" s="68">
        <v>0</v>
      </c>
      <c r="H99" s="68">
        <v>0</v>
      </c>
      <c r="I99" s="68">
        <v>0</v>
      </c>
      <c r="J99" s="68">
        <v>0</v>
      </c>
      <c r="K99" s="68">
        <v>0</v>
      </c>
      <c r="L99" s="68">
        <v>0</v>
      </c>
      <c r="M99" s="68">
        <v>0</v>
      </c>
      <c r="N99" s="2">
        <v>0</v>
      </c>
      <c r="O99" s="68" t="s">
        <v>35</v>
      </c>
      <c r="P99" s="68" t="s">
        <v>144</v>
      </c>
      <c r="Q99" s="68" t="s">
        <v>37</v>
      </c>
      <c r="R99" s="68" t="s">
        <v>38</v>
      </c>
      <c r="S99" s="2">
        <v>0.1</v>
      </c>
      <c r="T99" s="2">
        <v>10</v>
      </c>
      <c r="U99" s="68" t="s">
        <v>39</v>
      </c>
      <c r="V99" s="68" t="s">
        <v>40</v>
      </c>
      <c r="W99" s="68" t="s">
        <v>41</v>
      </c>
      <c r="X99" s="68" t="s">
        <v>42</v>
      </c>
      <c r="Y99" s="68" t="s">
        <v>43</v>
      </c>
      <c r="Z99" s="68" t="s">
        <v>44</v>
      </c>
      <c r="AA99" s="68" t="s">
        <v>45</v>
      </c>
      <c r="AB99" s="68" t="s">
        <v>37</v>
      </c>
      <c r="AC99" s="2"/>
      <c r="AD99" s="2">
        <v>1</v>
      </c>
      <c r="AE99" s="2">
        <v>0</v>
      </c>
      <c r="AF99" s="68">
        <v>30</v>
      </c>
      <c r="AG99" s="68">
        <v>300</v>
      </c>
      <c r="AH99" s="57">
        <f t="shared" si="139"/>
        <v>0</v>
      </c>
      <c r="AI99" s="70"/>
      <c r="AJ99" s="70"/>
      <c r="AK99" s="62" t="e">
        <f t="shared" si="140"/>
        <v>#DIV/0!</v>
      </c>
      <c r="AL99" s="102"/>
      <c r="AM99" s="103"/>
      <c r="AN99" s="104"/>
      <c r="AO99" s="105"/>
      <c r="AP99" s="106"/>
    </row>
    <row r="100" spans="1:42" x14ac:dyDescent="0.25">
      <c r="A100" s="68">
        <v>25.3</v>
      </c>
      <c r="B100" s="68" t="s">
        <v>142</v>
      </c>
      <c r="C100" s="2">
        <v>0</v>
      </c>
      <c r="D100" s="68">
        <v>0</v>
      </c>
      <c r="E100" s="68">
        <v>0</v>
      </c>
      <c r="G100" s="68">
        <v>0</v>
      </c>
      <c r="H100" s="68">
        <v>0</v>
      </c>
      <c r="I100" s="68">
        <v>0</v>
      </c>
      <c r="J100" s="68">
        <v>0</v>
      </c>
      <c r="K100" s="68">
        <v>0</v>
      </c>
      <c r="L100" s="68">
        <v>0</v>
      </c>
      <c r="M100" s="68">
        <v>0</v>
      </c>
      <c r="N100" s="2">
        <v>0</v>
      </c>
      <c r="O100" s="68" t="s">
        <v>35</v>
      </c>
      <c r="P100" s="68" t="s">
        <v>145</v>
      </c>
      <c r="Q100" s="68" t="s">
        <v>37</v>
      </c>
      <c r="R100" s="68" t="s">
        <v>38</v>
      </c>
      <c r="S100" s="2">
        <v>0.1</v>
      </c>
      <c r="T100" s="2">
        <v>10</v>
      </c>
      <c r="U100" s="68" t="s">
        <v>39</v>
      </c>
      <c r="V100" s="68" t="s">
        <v>40</v>
      </c>
      <c r="W100" s="68" t="s">
        <v>41</v>
      </c>
      <c r="X100" s="68" t="s">
        <v>42</v>
      </c>
      <c r="Y100" s="68" t="s">
        <v>43</v>
      </c>
      <c r="Z100" s="68" t="s">
        <v>44</v>
      </c>
      <c r="AA100" s="68" t="s">
        <v>45</v>
      </c>
      <c r="AB100" s="68" t="s">
        <v>37</v>
      </c>
      <c r="AC100" s="2"/>
      <c r="AD100" s="2">
        <v>1</v>
      </c>
      <c r="AE100" s="2">
        <v>0</v>
      </c>
      <c r="AF100" s="68">
        <v>30</v>
      </c>
      <c r="AG100" s="68">
        <v>300</v>
      </c>
      <c r="AH100" s="57">
        <f t="shared" si="139"/>
        <v>0</v>
      </c>
      <c r="AI100" s="70"/>
      <c r="AJ100" s="70"/>
      <c r="AK100" s="62" t="e">
        <f t="shared" si="140"/>
        <v>#DIV/0!</v>
      </c>
      <c r="AL100" s="102"/>
      <c r="AM100" s="103"/>
      <c r="AN100" s="104"/>
      <c r="AO100" s="105"/>
      <c r="AP100" s="106"/>
    </row>
    <row r="101" spans="1:42" x14ac:dyDescent="0.25">
      <c r="A101" s="68">
        <v>25</v>
      </c>
      <c r="C101" s="2" t="s">
        <v>48</v>
      </c>
      <c r="D101" s="68">
        <v>0</v>
      </c>
      <c r="E101" s="68" t="s">
        <v>49</v>
      </c>
      <c r="F101" s="68" t="s">
        <v>50</v>
      </c>
      <c r="N101" s="2"/>
      <c r="S101" s="2"/>
      <c r="T101" s="2"/>
      <c r="AC101" s="2"/>
      <c r="AD101" s="2"/>
      <c r="AE101" s="2"/>
      <c r="AH101" s="58">
        <f t="shared" ref="AH101" si="144">AO98*AP98</f>
        <v>0.79365079365079361</v>
      </c>
      <c r="AI101" s="71"/>
      <c r="AJ101" s="71"/>
      <c r="AK101" s="63"/>
    </row>
    <row r="102" spans="1:42" x14ac:dyDescent="0.25">
      <c r="A102" s="68">
        <v>26.1</v>
      </c>
      <c r="B102" s="68" t="s">
        <v>146</v>
      </c>
      <c r="C102" s="2">
        <v>0</v>
      </c>
      <c r="D102" s="68">
        <v>0</v>
      </c>
      <c r="E102" s="68">
        <v>0</v>
      </c>
      <c r="G102" s="68">
        <v>0</v>
      </c>
      <c r="H102" s="68">
        <v>0</v>
      </c>
      <c r="I102" s="68">
        <v>0</v>
      </c>
      <c r="J102" s="68">
        <v>0</v>
      </c>
      <c r="K102" s="68">
        <v>0</v>
      </c>
      <c r="L102" s="68">
        <v>0</v>
      </c>
      <c r="M102" s="68">
        <v>0</v>
      </c>
      <c r="N102" s="2">
        <v>0</v>
      </c>
      <c r="O102" s="68" t="s">
        <v>35</v>
      </c>
      <c r="P102" s="68" t="s">
        <v>147</v>
      </c>
      <c r="Q102" s="68" t="s">
        <v>37</v>
      </c>
      <c r="R102" s="68" t="s">
        <v>38</v>
      </c>
      <c r="S102" s="2">
        <v>0.1</v>
      </c>
      <c r="T102" s="2">
        <v>10</v>
      </c>
      <c r="U102" s="68" t="s">
        <v>39</v>
      </c>
      <c r="V102" s="68" t="s">
        <v>40</v>
      </c>
      <c r="W102" s="68" t="s">
        <v>41</v>
      </c>
      <c r="X102" s="68" t="s">
        <v>42</v>
      </c>
      <c r="Y102" s="68" t="s">
        <v>43</v>
      </c>
      <c r="Z102" s="68" t="s">
        <v>44</v>
      </c>
      <c r="AA102" s="68" t="s">
        <v>45</v>
      </c>
      <c r="AB102" s="68" t="s">
        <v>37</v>
      </c>
      <c r="AC102" s="2"/>
      <c r="AD102" s="2">
        <v>1</v>
      </c>
      <c r="AE102" s="2">
        <v>0</v>
      </c>
      <c r="AF102" s="68">
        <v>30</v>
      </c>
      <c r="AG102" s="68">
        <v>300</v>
      </c>
      <c r="AH102" s="57">
        <f t="shared" ref="AH102:AH104" si="145">D102*10</f>
        <v>0</v>
      </c>
      <c r="AI102" s="69">
        <v>0</v>
      </c>
      <c r="AJ102" s="69">
        <v>6.7</v>
      </c>
      <c r="AK102" s="62" t="e">
        <f t="shared" ref="AK102:AK104" si="146">AH102/AH$3</f>
        <v>#DIV/0!</v>
      </c>
      <c r="AL102" s="102">
        <f t="shared" ref="AL102" si="147">IF(COUNTBLANK(AI102:AI104)=3,"",IF(COUNTBLANK(AI102:AI104)=2,IF(AI102=0,0.5/AJ102,AI102/AJ102),(AI102/AJ102+AI103/AJ103+IF(AJ104&gt;0,AI104/AJ104,0))/COUNTIF(AI102:AJ104,"&gt;0")))</f>
        <v>7.4626865671641784E-2</v>
      </c>
      <c r="AM102" s="103" t="e">
        <f t="shared" ref="AM102" si="148">IF(ISNUMBER(AN102),AN102,1/AN102)</f>
        <v>#DIV/0!</v>
      </c>
      <c r="AN102" s="104"/>
      <c r="AO102" s="105">
        <f t="shared" ref="AO102" si="149">IF(COUNTIF(AL102:AL102,"&gt;0"),AL102,IF(ISERROR(AM102),IF(D105&gt;0,D105,0.5),AM102))</f>
        <v>7.4626865671641784E-2</v>
      </c>
      <c r="AP102" s="106">
        <v>10</v>
      </c>
    </row>
    <row r="103" spans="1:42" x14ac:dyDescent="0.25">
      <c r="A103" s="68">
        <v>26.2</v>
      </c>
      <c r="B103" s="68" t="s">
        <v>146</v>
      </c>
      <c r="C103" s="2">
        <v>0</v>
      </c>
      <c r="D103" s="68">
        <v>0</v>
      </c>
      <c r="E103" s="68">
        <v>0</v>
      </c>
      <c r="G103" s="68">
        <v>0</v>
      </c>
      <c r="H103" s="68">
        <v>0</v>
      </c>
      <c r="I103" s="68">
        <v>0</v>
      </c>
      <c r="J103" s="68">
        <v>0</v>
      </c>
      <c r="K103" s="68">
        <v>0</v>
      </c>
      <c r="L103" s="68">
        <v>0</v>
      </c>
      <c r="M103" s="68">
        <v>0</v>
      </c>
      <c r="N103" s="2">
        <v>0</v>
      </c>
      <c r="O103" s="68" t="s">
        <v>35</v>
      </c>
      <c r="P103" s="68" t="s">
        <v>148</v>
      </c>
      <c r="Q103" s="68" t="s">
        <v>37</v>
      </c>
      <c r="R103" s="68" t="s">
        <v>38</v>
      </c>
      <c r="S103" s="2">
        <v>0.1</v>
      </c>
      <c r="T103" s="2">
        <v>10</v>
      </c>
      <c r="U103" s="68" t="s">
        <v>39</v>
      </c>
      <c r="V103" s="68" t="s">
        <v>40</v>
      </c>
      <c r="W103" s="68" t="s">
        <v>41</v>
      </c>
      <c r="X103" s="68" t="s">
        <v>42</v>
      </c>
      <c r="Y103" s="68" t="s">
        <v>43</v>
      </c>
      <c r="Z103" s="68" t="s">
        <v>44</v>
      </c>
      <c r="AA103" s="68" t="s">
        <v>45</v>
      </c>
      <c r="AB103" s="68" t="s">
        <v>37</v>
      </c>
      <c r="AC103" s="2"/>
      <c r="AD103" s="2">
        <v>1</v>
      </c>
      <c r="AE103" s="2">
        <v>0</v>
      </c>
      <c r="AF103" s="68">
        <v>30</v>
      </c>
      <c r="AG103" s="68">
        <v>300</v>
      </c>
      <c r="AH103" s="57">
        <f t="shared" si="145"/>
        <v>0</v>
      </c>
      <c r="AI103" s="70"/>
      <c r="AJ103" s="70"/>
      <c r="AK103" s="62" t="e">
        <f t="shared" si="146"/>
        <v>#DIV/0!</v>
      </c>
      <c r="AL103" s="102"/>
      <c r="AM103" s="103"/>
      <c r="AN103" s="104"/>
      <c r="AO103" s="105"/>
      <c r="AP103" s="106"/>
    </row>
    <row r="104" spans="1:42" x14ac:dyDescent="0.25">
      <c r="A104" s="68">
        <v>26.3</v>
      </c>
      <c r="B104" s="68" t="s">
        <v>146</v>
      </c>
      <c r="C104" s="2">
        <v>0</v>
      </c>
      <c r="D104" s="68">
        <v>0</v>
      </c>
      <c r="E104" s="68">
        <v>0</v>
      </c>
      <c r="G104" s="68">
        <v>0</v>
      </c>
      <c r="H104" s="68">
        <v>0</v>
      </c>
      <c r="I104" s="68">
        <v>0</v>
      </c>
      <c r="J104" s="68">
        <v>0</v>
      </c>
      <c r="K104" s="68">
        <v>0</v>
      </c>
      <c r="L104" s="68">
        <v>0</v>
      </c>
      <c r="M104" s="68">
        <v>0</v>
      </c>
      <c r="N104" s="2">
        <v>0</v>
      </c>
      <c r="O104" s="68" t="s">
        <v>35</v>
      </c>
      <c r="P104" s="68" t="s">
        <v>149</v>
      </c>
      <c r="Q104" s="68" t="s">
        <v>37</v>
      </c>
      <c r="R104" s="68" t="s">
        <v>38</v>
      </c>
      <c r="S104" s="2">
        <v>0.1</v>
      </c>
      <c r="T104" s="2">
        <v>10</v>
      </c>
      <c r="U104" s="68" t="s">
        <v>39</v>
      </c>
      <c r="V104" s="68" t="s">
        <v>40</v>
      </c>
      <c r="W104" s="68" t="s">
        <v>41</v>
      </c>
      <c r="X104" s="68" t="s">
        <v>42</v>
      </c>
      <c r="Y104" s="68" t="s">
        <v>43</v>
      </c>
      <c r="Z104" s="68" t="s">
        <v>44</v>
      </c>
      <c r="AA104" s="68" t="s">
        <v>45</v>
      </c>
      <c r="AB104" s="68" t="s">
        <v>37</v>
      </c>
      <c r="AC104" s="2"/>
      <c r="AD104" s="2">
        <v>1</v>
      </c>
      <c r="AE104" s="2">
        <v>0</v>
      </c>
      <c r="AF104" s="68">
        <v>30</v>
      </c>
      <c r="AG104" s="68">
        <v>300</v>
      </c>
      <c r="AH104" s="57">
        <f t="shared" si="145"/>
        <v>0</v>
      </c>
      <c r="AI104" s="70"/>
      <c r="AJ104" s="70"/>
      <c r="AK104" s="62" t="e">
        <f t="shared" si="146"/>
        <v>#DIV/0!</v>
      </c>
      <c r="AL104" s="102"/>
      <c r="AM104" s="103"/>
      <c r="AN104" s="104"/>
      <c r="AO104" s="105"/>
      <c r="AP104" s="106"/>
    </row>
    <row r="105" spans="1:42" x14ac:dyDescent="0.25">
      <c r="A105" s="68">
        <v>26</v>
      </c>
      <c r="C105" s="2" t="s">
        <v>48</v>
      </c>
      <c r="D105" s="68">
        <v>0</v>
      </c>
      <c r="E105" s="68" t="s">
        <v>49</v>
      </c>
      <c r="F105" s="68" t="s">
        <v>50</v>
      </c>
      <c r="N105" s="2"/>
      <c r="S105" s="2"/>
      <c r="T105" s="2"/>
      <c r="AC105" s="2"/>
      <c r="AD105" s="2"/>
      <c r="AE105" s="2"/>
      <c r="AH105" s="58">
        <f t="shared" ref="AH105" si="150">AO102*AP102</f>
        <v>0.74626865671641784</v>
      </c>
      <c r="AI105" s="71"/>
      <c r="AJ105" s="71"/>
      <c r="AK105" s="63"/>
    </row>
    <row r="106" spans="1:42" x14ac:dyDescent="0.25">
      <c r="A106" s="68">
        <v>27.1</v>
      </c>
      <c r="B106" s="68" t="s">
        <v>150</v>
      </c>
      <c r="C106" s="2">
        <v>0</v>
      </c>
      <c r="D106" s="68">
        <v>0</v>
      </c>
      <c r="E106" s="68">
        <v>0</v>
      </c>
      <c r="G106" s="68">
        <v>0</v>
      </c>
      <c r="H106" s="68">
        <v>0</v>
      </c>
      <c r="I106" s="68">
        <v>0</v>
      </c>
      <c r="J106" s="68">
        <v>0</v>
      </c>
      <c r="K106" s="68">
        <v>0</v>
      </c>
      <c r="L106" s="68">
        <v>0</v>
      </c>
      <c r="M106" s="68">
        <v>0</v>
      </c>
      <c r="N106" s="2">
        <v>0</v>
      </c>
      <c r="O106" s="68" t="s">
        <v>35</v>
      </c>
      <c r="P106" s="68" t="s">
        <v>151</v>
      </c>
      <c r="Q106" s="68" t="s">
        <v>37</v>
      </c>
      <c r="R106" s="68" t="s">
        <v>38</v>
      </c>
      <c r="S106" s="2">
        <v>0.1</v>
      </c>
      <c r="T106" s="2">
        <v>10</v>
      </c>
      <c r="U106" s="68" t="s">
        <v>39</v>
      </c>
      <c r="V106" s="68" t="s">
        <v>40</v>
      </c>
      <c r="W106" s="68" t="s">
        <v>41</v>
      </c>
      <c r="X106" s="68" t="s">
        <v>42</v>
      </c>
      <c r="Y106" s="68" t="s">
        <v>43</v>
      </c>
      <c r="Z106" s="68" t="s">
        <v>44</v>
      </c>
      <c r="AA106" s="68" t="s">
        <v>45</v>
      </c>
      <c r="AB106" s="68" t="s">
        <v>37</v>
      </c>
      <c r="AC106" s="2"/>
      <c r="AD106" s="2">
        <v>1</v>
      </c>
      <c r="AE106" s="2">
        <v>0</v>
      </c>
      <c r="AF106" s="68">
        <v>30</v>
      </c>
      <c r="AG106" s="68">
        <v>300</v>
      </c>
      <c r="AH106" s="57">
        <f t="shared" ref="AH106:AH108" si="151">D106*10</f>
        <v>0</v>
      </c>
      <c r="AI106" s="69">
        <v>0</v>
      </c>
      <c r="AJ106" s="69">
        <v>6.4</v>
      </c>
      <c r="AK106" s="62" t="e">
        <f t="shared" ref="AK106:AK108" si="152">AH106/AH$3</f>
        <v>#DIV/0!</v>
      </c>
      <c r="AL106" s="102">
        <f t="shared" ref="AL106" si="153">IF(COUNTBLANK(AI106:AI108)=3,"",IF(COUNTBLANK(AI106:AI108)=2,IF(AI106=0,0.5/AJ106,AI106/AJ106),(AI106/AJ106+AI107/AJ107+IF(AJ108&gt;0,AI108/AJ108,0))/COUNTIF(AI106:AJ108,"&gt;0")))</f>
        <v>7.8125E-2</v>
      </c>
      <c r="AM106" s="103" t="e">
        <f t="shared" ref="AM106" si="154">IF(ISNUMBER(AN106),AN106,1/AN106)</f>
        <v>#DIV/0!</v>
      </c>
      <c r="AN106" s="104"/>
      <c r="AO106" s="105">
        <f t="shared" ref="AO106" si="155">IF(COUNTIF(AL106:AL106,"&gt;0"),AL106,IF(ISERROR(AM106),IF(D109&gt;0,D109,0.5),AM106))</f>
        <v>7.8125E-2</v>
      </c>
      <c r="AP106" s="106">
        <v>10</v>
      </c>
    </row>
    <row r="107" spans="1:42" x14ac:dyDescent="0.25">
      <c r="A107" s="68">
        <v>27.2</v>
      </c>
      <c r="B107" s="68" t="s">
        <v>150</v>
      </c>
      <c r="C107" s="2">
        <v>0</v>
      </c>
      <c r="D107" s="68">
        <v>0</v>
      </c>
      <c r="E107" s="68">
        <v>0</v>
      </c>
      <c r="G107" s="68">
        <v>0</v>
      </c>
      <c r="H107" s="68">
        <v>0</v>
      </c>
      <c r="I107" s="68">
        <v>0</v>
      </c>
      <c r="J107" s="68">
        <v>0</v>
      </c>
      <c r="K107" s="68">
        <v>0</v>
      </c>
      <c r="L107" s="68">
        <v>0</v>
      </c>
      <c r="M107" s="68">
        <v>0</v>
      </c>
      <c r="N107" s="2">
        <v>0</v>
      </c>
      <c r="O107" s="68" t="s">
        <v>35</v>
      </c>
      <c r="P107" s="68" t="s">
        <v>152</v>
      </c>
      <c r="Q107" s="68" t="s">
        <v>37</v>
      </c>
      <c r="R107" s="68" t="s">
        <v>38</v>
      </c>
      <c r="S107" s="2">
        <v>0.1</v>
      </c>
      <c r="T107" s="2">
        <v>10</v>
      </c>
      <c r="U107" s="68" t="s">
        <v>39</v>
      </c>
      <c r="V107" s="68" t="s">
        <v>40</v>
      </c>
      <c r="W107" s="68" t="s">
        <v>41</v>
      </c>
      <c r="X107" s="68" t="s">
        <v>42</v>
      </c>
      <c r="Y107" s="68" t="s">
        <v>43</v>
      </c>
      <c r="Z107" s="68" t="s">
        <v>44</v>
      </c>
      <c r="AA107" s="68" t="s">
        <v>45</v>
      </c>
      <c r="AB107" s="68" t="s">
        <v>37</v>
      </c>
      <c r="AC107" s="2"/>
      <c r="AD107" s="2">
        <v>1</v>
      </c>
      <c r="AE107" s="2">
        <v>0</v>
      </c>
      <c r="AF107" s="68">
        <v>30</v>
      </c>
      <c r="AG107" s="68">
        <v>300</v>
      </c>
      <c r="AH107" s="57">
        <f t="shared" si="151"/>
        <v>0</v>
      </c>
      <c r="AI107" s="70"/>
      <c r="AJ107" s="70"/>
      <c r="AK107" s="62" t="e">
        <f t="shared" si="152"/>
        <v>#DIV/0!</v>
      </c>
      <c r="AL107" s="102"/>
      <c r="AM107" s="103"/>
      <c r="AN107" s="104"/>
      <c r="AO107" s="105"/>
      <c r="AP107" s="106"/>
    </row>
    <row r="108" spans="1:42" x14ac:dyDescent="0.25">
      <c r="A108" s="68">
        <v>27.3</v>
      </c>
      <c r="B108" s="68" t="s">
        <v>150</v>
      </c>
      <c r="C108" s="2">
        <v>0</v>
      </c>
      <c r="D108" s="68">
        <v>0</v>
      </c>
      <c r="E108" s="68">
        <v>0</v>
      </c>
      <c r="G108" s="68">
        <v>0</v>
      </c>
      <c r="H108" s="68">
        <v>0</v>
      </c>
      <c r="I108" s="68">
        <v>0</v>
      </c>
      <c r="J108" s="68">
        <v>0</v>
      </c>
      <c r="K108" s="68">
        <v>0</v>
      </c>
      <c r="L108" s="68">
        <v>0</v>
      </c>
      <c r="M108" s="68">
        <v>0</v>
      </c>
      <c r="N108" s="2">
        <v>0</v>
      </c>
      <c r="O108" s="68" t="s">
        <v>35</v>
      </c>
      <c r="P108" s="68" t="s">
        <v>153</v>
      </c>
      <c r="Q108" s="68" t="s">
        <v>37</v>
      </c>
      <c r="R108" s="68" t="s">
        <v>38</v>
      </c>
      <c r="S108" s="2">
        <v>0.1</v>
      </c>
      <c r="T108" s="2">
        <v>10</v>
      </c>
      <c r="U108" s="68" t="s">
        <v>39</v>
      </c>
      <c r="V108" s="68" t="s">
        <v>40</v>
      </c>
      <c r="W108" s="68" t="s">
        <v>41</v>
      </c>
      <c r="X108" s="68" t="s">
        <v>42</v>
      </c>
      <c r="Y108" s="68" t="s">
        <v>43</v>
      </c>
      <c r="Z108" s="68" t="s">
        <v>44</v>
      </c>
      <c r="AA108" s="68" t="s">
        <v>45</v>
      </c>
      <c r="AB108" s="68" t="s">
        <v>37</v>
      </c>
      <c r="AC108" s="2"/>
      <c r="AD108" s="2">
        <v>1</v>
      </c>
      <c r="AE108" s="2">
        <v>0</v>
      </c>
      <c r="AF108" s="68">
        <v>30</v>
      </c>
      <c r="AG108" s="68">
        <v>300</v>
      </c>
      <c r="AH108" s="57">
        <f t="shared" si="151"/>
        <v>0</v>
      </c>
      <c r="AI108" s="70"/>
      <c r="AJ108" s="70"/>
      <c r="AK108" s="62" t="e">
        <f t="shared" si="152"/>
        <v>#DIV/0!</v>
      </c>
      <c r="AL108" s="102"/>
      <c r="AM108" s="103"/>
      <c r="AN108" s="104"/>
      <c r="AO108" s="105"/>
      <c r="AP108" s="106"/>
    </row>
    <row r="109" spans="1:42" x14ac:dyDescent="0.25">
      <c r="A109" s="68">
        <v>27</v>
      </c>
      <c r="C109" s="2" t="s">
        <v>48</v>
      </c>
      <c r="D109" s="68">
        <v>0</v>
      </c>
      <c r="E109" s="68" t="s">
        <v>49</v>
      </c>
      <c r="F109" s="68" t="s">
        <v>50</v>
      </c>
      <c r="N109" s="2"/>
      <c r="S109" s="2"/>
      <c r="T109" s="2"/>
      <c r="AC109" s="2"/>
      <c r="AD109" s="2"/>
      <c r="AE109" s="2"/>
      <c r="AH109" s="58">
        <f t="shared" ref="AH109" si="156">AO106*AP106</f>
        <v>0.78125</v>
      </c>
      <c r="AI109" s="71"/>
      <c r="AJ109" s="71"/>
      <c r="AK109" s="63"/>
    </row>
    <row r="110" spans="1:42" x14ac:dyDescent="0.25">
      <c r="A110" s="68">
        <v>28.1</v>
      </c>
      <c r="B110" s="68" t="s">
        <v>154</v>
      </c>
      <c r="C110" s="2">
        <v>0</v>
      </c>
      <c r="D110" s="68">
        <v>0</v>
      </c>
      <c r="E110" s="68">
        <v>0</v>
      </c>
      <c r="G110" s="68">
        <v>0</v>
      </c>
      <c r="H110" s="68">
        <v>0</v>
      </c>
      <c r="I110" s="68">
        <v>0</v>
      </c>
      <c r="J110" s="68">
        <v>0</v>
      </c>
      <c r="K110" s="68">
        <v>0</v>
      </c>
      <c r="L110" s="68">
        <v>0</v>
      </c>
      <c r="M110" s="68">
        <v>0</v>
      </c>
      <c r="N110" s="2">
        <v>0</v>
      </c>
      <c r="O110" s="68" t="s">
        <v>35</v>
      </c>
      <c r="P110" s="68" t="s">
        <v>155</v>
      </c>
      <c r="Q110" s="68" t="s">
        <v>37</v>
      </c>
      <c r="R110" s="68" t="s">
        <v>38</v>
      </c>
      <c r="S110" s="2">
        <v>0.1</v>
      </c>
      <c r="T110" s="2">
        <v>10</v>
      </c>
      <c r="U110" s="68" t="s">
        <v>39</v>
      </c>
      <c r="V110" s="68" t="s">
        <v>40</v>
      </c>
      <c r="W110" s="68" t="s">
        <v>41</v>
      </c>
      <c r="X110" s="68" t="s">
        <v>42</v>
      </c>
      <c r="Y110" s="68" t="s">
        <v>43</v>
      </c>
      <c r="Z110" s="68" t="s">
        <v>44</v>
      </c>
      <c r="AA110" s="68" t="s">
        <v>45</v>
      </c>
      <c r="AB110" s="68" t="s">
        <v>37</v>
      </c>
      <c r="AC110" s="2"/>
      <c r="AD110" s="2">
        <v>1</v>
      </c>
      <c r="AE110" s="2">
        <v>0</v>
      </c>
      <c r="AF110" s="68">
        <v>30</v>
      </c>
      <c r="AG110" s="68">
        <v>300</v>
      </c>
      <c r="AH110" s="57">
        <f t="shared" ref="AH110:AH112" si="157">D110*10</f>
        <v>0</v>
      </c>
      <c r="AI110" s="69">
        <v>0</v>
      </c>
      <c r="AJ110" s="69">
        <v>6.4</v>
      </c>
      <c r="AK110" s="62" t="e">
        <f t="shared" ref="AK110:AK112" si="158">AH110/AH$3</f>
        <v>#DIV/0!</v>
      </c>
      <c r="AL110" s="102">
        <f t="shared" ref="AL110" si="159">IF(COUNTBLANK(AI110:AI112)=3,"",IF(COUNTBLANK(AI110:AI112)=2,IF(AI110=0,0.5/AJ110,AI110/AJ110),(AI110/AJ110+AI111/AJ111+IF(AJ112&gt;0,AI112/AJ112,0))/COUNTIF(AI110:AJ112,"&gt;0")))</f>
        <v>7.8125E-2</v>
      </c>
      <c r="AM110" s="103" t="e">
        <f t="shared" ref="AM110" si="160">IF(ISNUMBER(AN110),AN110,1/AN110)</f>
        <v>#DIV/0!</v>
      </c>
      <c r="AN110" s="104"/>
      <c r="AO110" s="105">
        <f t="shared" ref="AO110" si="161">IF(COUNTIF(AL110:AL110,"&gt;0"),AL110,IF(ISERROR(AM110),IF(D113&gt;0,D113,0.5),AM110))</f>
        <v>7.8125E-2</v>
      </c>
      <c r="AP110" s="106">
        <v>10</v>
      </c>
    </row>
    <row r="111" spans="1:42" x14ac:dyDescent="0.25">
      <c r="A111" s="68">
        <v>28.2</v>
      </c>
      <c r="B111" s="68" t="s">
        <v>154</v>
      </c>
      <c r="C111" s="2">
        <v>0</v>
      </c>
      <c r="D111" s="68">
        <v>0</v>
      </c>
      <c r="E111" s="68">
        <v>0</v>
      </c>
      <c r="G111" s="68">
        <v>0</v>
      </c>
      <c r="H111" s="68">
        <v>0</v>
      </c>
      <c r="I111" s="68">
        <v>0</v>
      </c>
      <c r="J111" s="68">
        <v>0</v>
      </c>
      <c r="K111" s="68">
        <v>0</v>
      </c>
      <c r="L111" s="68">
        <v>0</v>
      </c>
      <c r="M111" s="68">
        <v>0</v>
      </c>
      <c r="N111" s="2">
        <v>0</v>
      </c>
      <c r="O111" s="68" t="s">
        <v>35</v>
      </c>
      <c r="P111" s="68" t="s">
        <v>156</v>
      </c>
      <c r="Q111" s="68" t="s">
        <v>37</v>
      </c>
      <c r="R111" s="68" t="s">
        <v>38</v>
      </c>
      <c r="S111" s="2">
        <v>0.1</v>
      </c>
      <c r="T111" s="2">
        <v>10</v>
      </c>
      <c r="U111" s="68" t="s">
        <v>39</v>
      </c>
      <c r="V111" s="68" t="s">
        <v>40</v>
      </c>
      <c r="W111" s="68" t="s">
        <v>41</v>
      </c>
      <c r="X111" s="68" t="s">
        <v>42</v>
      </c>
      <c r="Y111" s="68" t="s">
        <v>43</v>
      </c>
      <c r="Z111" s="68" t="s">
        <v>44</v>
      </c>
      <c r="AA111" s="68" t="s">
        <v>45</v>
      </c>
      <c r="AB111" s="68" t="s">
        <v>37</v>
      </c>
      <c r="AC111" s="2"/>
      <c r="AD111" s="2">
        <v>1</v>
      </c>
      <c r="AE111" s="2">
        <v>0</v>
      </c>
      <c r="AF111" s="68">
        <v>30</v>
      </c>
      <c r="AG111" s="68">
        <v>300</v>
      </c>
      <c r="AH111" s="57">
        <f t="shared" si="157"/>
        <v>0</v>
      </c>
      <c r="AI111" s="70"/>
      <c r="AJ111" s="70"/>
      <c r="AK111" s="62" t="e">
        <f t="shared" si="158"/>
        <v>#DIV/0!</v>
      </c>
      <c r="AL111" s="102"/>
      <c r="AM111" s="103"/>
      <c r="AN111" s="104"/>
      <c r="AO111" s="105"/>
      <c r="AP111" s="106"/>
    </row>
    <row r="112" spans="1:42" x14ac:dyDescent="0.25">
      <c r="A112" s="68">
        <v>28.3</v>
      </c>
      <c r="B112" s="68" t="s">
        <v>154</v>
      </c>
      <c r="C112" s="2">
        <v>0</v>
      </c>
      <c r="D112" s="68">
        <v>0</v>
      </c>
      <c r="E112" s="68">
        <v>0</v>
      </c>
      <c r="G112" s="68">
        <v>0</v>
      </c>
      <c r="H112" s="68">
        <v>0</v>
      </c>
      <c r="I112" s="68">
        <v>0</v>
      </c>
      <c r="J112" s="68">
        <v>0</v>
      </c>
      <c r="K112" s="68">
        <v>0</v>
      </c>
      <c r="L112" s="68">
        <v>0</v>
      </c>
      <c r="M112" s="68">
        <v>0</v>
      </c>
      <c r="N112" s="2">
        <v>0</v>
      </c>
      <c r="O112" s="68" t="s">
        <v>35</v>
      </c>
      <c r="P112" s="68" t="s">
        <v>157</v>
      </c>
      <c r="Q112" s="68" t="s">
        <v>37</v>
      </c>
      <c r="R112" s="68" t="s">
        <v>38</v>
      </c>
      <c r="S112" s="2">
        <v>0.1</v>
      </c>
      <c r="T112" s="2">
        <v>10</v>
      </c>
      <c r="U112" s="68" t="s">
        <v>39</v>
      </c>
      <c r="V112" s="68" t="s">
        <v>40</v>
      </c>
      <c r="W112" s="68" t="s">
        <v>41</v>
      </c>
      <c r="X112" s="68" t="s">
        <v>42</v>
      </c>
      <c r="Y112" s="68" t="s">
        <v>43</v>
      </c>
      <c r="Z112" s="68" t="s">
        <v>44</v>
      </c>
      <c r="AA112" s="68" t="s">
        <v>45</v>
      </c>
      <c r="AB112" s="68" t="s">
        <v>37</v>
      </c>
      <c r="AC112" s="2"/>
      <c r="AD112" s="2">
        <v>1</v>
      </c>
      <c r="AE112" s="2">
        <v>0</v>
      </c>
      <c r="AF112" s="68">
        <v>30</v>
      </c>
      <c r="AG112" s="68">
        <v>300</v>
      </c>
      <c r="AH112" s="57">
        <f t="shared" si="157"/>
        <v>0</v>
      </c>
      <c r="AI112" s="70"/>
      <c r="AJ112" s="70"/>
      <c r="AK112" s="62" t="e">
        <f t="shared" si="158"/>
        <v>#DIV/0!</v>
      </c>
      <c r="AL112" s="102"/>
      <c r="AM112" s="103"/>
      <c r="AN112" s="104"/>
      <c r="AO112" s="105"/>
      <c r="AP112" s="106"/>
    </row>
    <row r="113" spans="1:42" x14ac:dyDescent="0.25">
      <c r="A113" s="68">
        <v>28</v>
      </c>
      <c r="C113" s="2" t="s">
        <v>48</v>
      </c>
      <c r="D113" s="68">
        <v>0</v>
      </c>
      <c r="E113" s="68" t="s">
        <v>49</v>
      </c>
      <c r="F113" s="68" t="s">
        <v>50</v>
      </c>
      <c r="N113" s="2"/>
      <c r="S113" s="2"/>
      <c r="T113" s="2"/>
      <c r="AC113" s="2"/>
      <c r="AD113" s="2"/>
      <c r="AE113" s="2"/>
      <c r="AH113" s="58">
        <f t="shared" ref="AH113" si="162">AO110*AP110</f>
        <v>0.78125</v>
      </c>
      <c r="AI113" s="71"/>
      <c r="AJ113" s="71"/>
      <c r="AK113" s="63"/>
    </row>
    <row r="114" spans="1:42" x14ac:dyDescent="0.25">
      <c r="A114" s="68">
        <v>29.1</v>
      </c>
      <c r="B114" s="68" t="s">
        <v>158</v>
      </c>
      <c r="C114" s="2">
        <v>0</v>
      </c>
      <c r="D114" s="68">
        <v>0</v>
      </c>
      <c r="E114" s="68">
        <v>0</v>
      </c>
      <c r="G114" s="68">
        <v>0</v>
      </c>
      <c r="H114" s="68">
        <v>0</v>
      </c>
      <c r="I114" s="68">
        <v>0</v>
      </c>
      <c r="J114" s="68">
        <v>0</v>
      </c>
      <c r="K114" s="68">
        <v>0</v>
      </c>
      <c r="L114" s="68">
        <v>0</v>
      </c>
      <c r="M114" s="68">
        <v>0</v>
      </c>
      <c r="N114" s="2">
        <v>0</v>
      </c>
      <c r="O114" s="68" t="s">
        <v>35</v>
      </c>
      <c r="P114" s="68" t="s">
        <v>159</v>
      </c>
      <c r="Q114" s="68" t="s">
        <v>37</v>
      </c>
      <c r="R114" s="68" t="s">
        <v>38</v>
      </c>
      <c r="S114" s="2">
        <v>0.1</v>
      </c>
      <c r="T114" s="2">
        <v>10</v>
      </c>
      <c r="U114" s="68" t="s">
        <v>39</v>
      </c>
      <c r="V114" s="68" t="s">
        <v>40</v>
      </c>
      <c r="W114" s="68" t="s">
        <v>41</v>
      </c>
      <c r="X114" s="68" t="s">
        <v>42</v>
      </c>
      <c r="Y114" s="68" t="s">
        <v>43</v>
      </c>
      <c r="Z114" s="68" t="s">
        <v>44</v>
      </c>
      <c r="AA114" s="68" t="s">
        <v>45</v>
      </c>
      <c r="AB114" s="68" t="s">
        <v>37</v>
      </c>
      <c r="AC114" s="2"/>
      <c r="AD114" s="2">
        <v>1</v>
      </c>
      <c r="AE114" s="2">
        <v>0</v>
      </c>
      <c r="AF114" s="68">
        <v>30</v>
      </c>
      <c r="AG114" s="68">
        <v>300</v>
      </c>
      <c r="AH114" s="57">
        <f t="shared" ref="AH114:AH116" si="163">D114*10</f>
        <v>0</v>
      </c>
      <c r="AI114" s="69">
        <v>0</v>
      </c>
      <c r="AJ114" s="69">
        <v>6.5</v>
      </c>
      <c r="AK114" s="62" t="e">
        <f t="shared" ref="AK114:AK116" si="164">AH114/AH$3</f>
        <v>#DIV/0!</v>
      </c>
      <c r="AL114" s="102">
        <f t="shared" ref="AL114" si="165">IF(COUNTBLANK(AI114:AI116)=3,"",IF(COUNTBLANK(AI114:AI116)=2,IF(AI114=0,0.5/AJ114,AI114/AJ114),(AI114/AJ114+AI115/AJ115+IF(AJ116&gt;0,AI116/AJ116,0))/COUNTIF(AI114:AJ116,"&gt;0")))</f>
        <v>7.6923076923076927E-2</v>
      </c>
      <c r="AM114" s="103" t="e">
        <f t="shared" ref="AM114" si="166">IF(ISNUMBER(AN114),AN114,1/AN114)</f>
        <v>#DIV/0!</v>
      </c>
      <c r="AN114" s="104"/>
      <c r="AO114" s="105">
        <f t="shared" ref="AO114" si="167">IF(COUNTIF(AL114:AL114,"&gt;0"),AL114,IF(ISERROR(AM114),IF(D117&gt;0,D117,0.5),AM114))</f>
        <v>7.6923076923076927E-2</v>
      </c>
      <c r="AP114" s="106">
        <v>10</v>
      </c>
    </row>
    <row r="115" spans="1:42" x14ac:dyDescent="0.25">
      <c r="A115" s="68">
        <v>29.2</v>
      </c>
      <c r="B115" s="68" t="s">
        <v>158</v>
      </c>
      <c r="C115" s="2">
        <v>0</v>
      </c>
      <c r="D115" s="68">
        <v>0</v>
      </c>
      <c r="E115" s="68">
        <v>0</v>
      </c>
      <c r="G115" s="68">
        <v>0</v>
      </c>
      <c r="H115" s="68">
        <v>0</v>
      </c>
      <c r="I115" s="68">
        <v>0</v>
      </c>
      <c r="J115" s="68">
        <v>0</v>
      </c>
      <c r="K115" s="68">
        <v>0</v>
      </c>
      <c r="L115" s="68">
        <v>0</v>
      </c>
      <c r="M115" s="68">
        <v>0</v>
      </c>
      <c r="N115" s="2">
        <v>0</v>
      </c>
      <c r="O115" s="68" t="s">
        <v>35</v>
      </c>
      <c r="P115" s="68" t="s">
        <v>160</v>
      </c>
      <c r="Q115" s="68" t="s">
        <v>37</v>
      </c>
      <c r="R115" s="68" t="s">
        <v>38</v>
      </c>
      <c r="S115" s="2">
        <v>0.1</v>
      </c>
      <c r="T115" s="2">
        <v>10</v>
      </c>
      <c r="U115" s="68" t="s">
        <v>39</v>
      </c>
      <c r="V115" s="68" t="s">
        <v>40</v>
      </c>
      <c r="W115" s="68" t="s">
        <v>41</v>
      </c>
      <c r="X115" s="68" t="s">
        <v>42</v>
      </c>
      <c r="Y115" s="68" t="s">
        <v>43</v>
      </c>
      <c r="Z115" s="68" t="s">
        <v>44</v>
      </c>
      <c r="AA115" s="68" t="s">
        <v>45</v>
      </c>
      <c r="AB115" s="68" t="s">
        <v>37</v>
      </c>
      <c r="AC115" s="2"/>
      <c r="AD115" s="2">
        <v>1</v>
      </c>
      <c r="AE115" s="2">
        <v>0</v>
      </c>
      <c r="AF115" s="68">
        <v>30</v>
      </c>
      <c r="AG115" s="68">
        <v>300</v>
      </c>
      <c r="AH115" s="57">
        <f t="shared" si="163"/>
        <v>0</v>
      </c>
      <c r="AI115" s="70"/>
      <c r="AJ115" s="70"/>
      <c r="AK115" s="62" t="e">
        <f t="shared" si="164"/>
        <v>#DIV/0!</v>
      </c>
      <c r="AL115" s="102"/>
      <c r="AM115" s="103"/>
      <c r="AN115" s="104"/>
      <c r="AO115" s="105"/>
      <c r="AP115" s="106"/>
    </row>
    <row r="116" spans="1:42" x14ac:dyDescent="0.25">
      <c r="A116" s="68">
        <v>29.3</v>
      </c>
      <c r="B116" s="68" t="s">
        <v>158</v>
      </c>
      <c r="C116" s="2">
        <v>0</v>
      </c>
      <c r="D116" s="68">
        <v>0</v>
      </c>
      <c r="E116" s="68">
        <v>0</v>
      </c>
      <c r="G116" s="68">
        <v>0</v>
      </c>
      <c r="H116" s="68">
        <v>0</v>
      </c>
      <c r="I116" s="68">
        <v>0</v>
      </c>
      <c r="J116" s="68">
        <v>0</v>
      </c>
      <c r="K116" s="68">
        <v>0</v>
      </c>
      <c r="L116" s="68">
        <v>0</v>
      </c>
      <c r="M116" s="68">
        <v>0</v>
      </c>
      <c r="N116" s="2">
        <v>0</v>
      </c>
      <c r="O116" s="68" t="s">
        <v>35</v>
      </c>
      <c r="P116" s="68" t="s">
        <v>161</v>
      </c>
      <c r="Q116" s="68" t="s">
        <v>37</v>
      </c>
      <c r="R116" s="68" t="s">
        <v>38</v>
      </c>
      <c r="S116" s="2">
        <v>0.1</v>
      </c>
      <c r="T116" s="2">
        <v>10</v>
      </c>
      <c r="U116" s="68" t="s">
        <v>39</v>
      </c>
      <c r="V116" s="68" t="s">
        <v>40</v>
      </c>
      <c r="W116" s="68" t="s">
        <v>41</v>
      </c>
      <c r="X116" s="68" t="s">
        <v>42</v>
      </c>
      <c r="Y116" s="68" t="s">
        <v>43</v>
      </c>
      <c r="Z116" s="68" t="s">
        <v>44</v>
      </c>
      <c r="AA116" s="68" t="s">
        <v>45</v>
      </c>
      <c r="AB116" s="68" t="s">
        <v>37</v>
      </c>
      <c r="AC116" s="2"/>
      <c r="AD116" s="2">
        <v>1</v>
      </c>
      <c r="AE116" s="2">
        <v>0</v>
      </c>
      <c r="AF116" s="68">
        <v>30</v>
      </c>
      <c r="AG116" s="68">
        <v>300</v>
      </c>
      <c r="AH116" s="57">
        <f t="shared" si="163"/>
        <v>0</v>
      </c>
      <c r="AI116" s="70"/>
      <c r="AJ116" s="70"/>
      <c r="AK116" s="62" t="e">
        <f t="shared" si="164"/>
        <v>#DIV/0!</v>
      </c>
      <c r="AL116" s="102"/>
      <c r="AM116" s="103"/>
      <c r="AN116" s="104"/>
      <c r="AO116" s="105"/>
      <c r="AP116" s="106"/>
    </row>
    <row r="117" spans="1:42" x14ac:dyDescent="0.25">
      <c r="A117" s="68">
        <v>29</v>
      </c>
      <c r="C117" s="2" t="s">
        <v>48</v>
      </c>
      <c r="D117" s="68">
        <v>0</v>
      </c>
      <c r="E117" s="68" t="s">
        <v>49</v>
      </c>
      <c r="F117" s="68" t="s">
        <v>50</v>
      </c>
      <c r="N117" s="2"/>
      <c r="S117" s="2"/>
      <c r="T117" s="2"/>
      <c r="AC117" s="2"/>
      <c r="AD117" s="2"/>
      <c r="AE117" s="2"/>
      <c r="AH117" s="58">
        <f t="shared" ref="AH117" si="168">AO114*AP114</f>
        <v>0.76923076923076927</v>
      </c>
      <c r="AI117" s="71"/>
      <c r="AJ117" s="71"/>
      <c r="AK117" s="63"/>
    </row>
    <row r="118" spans="1:42" x14ac:dyDescent="0.25">
      <c r="A118" s="68">
        <v>30.1</v>
      </c>
      <c r="B118" s="68" t="s">
        <v>162</v>
      </c>
      <c r="C118" s="2">
        <v>0</v>
      </c>
      <c r="D118" s="68">
        <v>0</v>
      </c>
      <c r="E118" s="68">
        <v>0</v>
      </c>
      <c r="G118" s="68">
        <v>0</v>
      </c>
      <c r="H118" s="68">
        <v>0</v>
      </c>
      <c r="I118" s="68">
        <v>0</v>
      </c>
      <c r="J118" s="68">
        <v>0</v>
      </c>
      <c r="K118" s="68">
        <v>0</v>
      </c>
      <c r="L118" s="68">
        <v>0</v>
      </c>
      <c r="M118" s="68">
        <v>0</v>
      </c>
      <c r="N118" s="2">
        <v>0</v>
      </c>
      <c r="O118" s="68" t="s">
        <v>35</v>
      </c>
      <c r="P118" s="68" t="s">
        <v>163</v>
      </c>
      <c r="Q118" s="68" t="s">
        <v>37</v>
      </c>
      <c r="R118" s="68" t="s">
        <v>38</v>
      </c>
      <c r="S118" s="2">
        <v>0.1</v>
      </c>
      <c r="T118" s="2">
        <v>10</v>
      </c>
      <c r="U118" s="68" t="s">
        <v>39</v>
      </c>
      <c r="V118" s="68" t="s">
        <v>40</v>
      </c>
      <c r="W118" s="68" t="s">
        <v>41</v>
      </c>
      <c r="X118" s="68" t="s">
        <v>42</v>
      </c>
      <c r="Y118" s="68" t="s">
        <v>43</v>
      </c>
      <c r="Z118" s="68" t="s">
        <v>44</v>
      </c>
      <c r="AA118" s="68" t="s">
        <v>45</v>
      </c>
      <c r="AB118" s="68" t="s">
        <v>37</v>
      </c>
      <c r="AC118" s="2"/>
      <c r="AD118" s="2">
        <v>1</v>
      </c>
      <c r="AE118" s="2">
        <v>0</v>
      </c>
      <c r="AF118" s="68">
        <v>30</v>
      </c>
      <c r="AG118" s="68">
        <v>300</v>
      </c>
      <c r="AH118" s="57">
        <f t="shared" ref="AH118:AH120" si="169">D118*10</f>
        <v>0</v>
      </c>
      <c r="AI118" s="69">
        <v>0</v>
      </c>
      <c r="AJ118" s="69">
        <v>6.6</v>
      </c>
      <c r="AK118" s="62" t="e">
        <f t="shared" ref="AK118:AK120" si="170">AH118/AH$3</f>
        <v>#DIV/0!</v>
      </c>
      <c r="AL118" s="102">
        <f t="shared" ref="AL118" si="171">IF(COUNTBLANK(AI118:AI120)=3,"",IF(COUNTBLANK(AI118:AI120)=2,IF(AI118=0,0.5/AJ118,AI118/AJ118),(AI118/AJ118+AI119/AJ119+IF(AJ120&gt;0,AI120/AJ120,0))/COUNTIF(AI118:AJ120,"&gt;0")))</f>
        <v>7.575757575757576E-2</v>
      </c>
      <c r="AM118" s="103" t="e">
        <f t="shared" ref="AM118" si="172">IF(ISNUMBER(AN118),AN118,1/AN118)</f>
        <v>#DIV/0!</v>
      </c>
      <c r="AN118" s="104"/>
      <c r="AO118" s="105">
        <f t="shared" ref="AO118" si="173">IF(COUNTIF(AL118:AL118,"&gt;0"),AL118,IF(ISERROR(AM118),IF(D121&gt;0,D121,0.5),AM118))</f>
        <v>7.575757575757576E-2</v>
      </c>
      <c r="AP118" s="106">
        <v>10</v>
      </c>
    </row>
    <row r="119" spans="1:42" x14ac:dyDescent="0.25">
      <c r="A119" s="68">
        <v>30.2</v>
      </c>
      <c r="B119" s="68" t="s">
        <v>162</v>
      </c>
      <c r="C119" s="2">
        <v>0</v>
      </c>
      <c r="D119" s="68">
        <v>0</v>
      </c>
      <c r="E119" s="68">
        <v>0</v>
      </c>
      <c r="G119" s="68">
        <v>0</v>
      </c>
      <c r="H119" s="68">
        <v>0</v>
      </c>
      <c r="I119" s="68">
        <v>0</v>
      </c>
      <c r="J119" s="68">
        <v>0</v>
      </c>
      <c r="K119" s="68">
        <v>0</v>
      </c>
      <c r="L119" s="68">
        <v>0</v>
      </c>
      <c r="M119" s="68">
        <v>0</v>
      </c>
      <c r="N119" s="2">
        <v>0</v>
      </c>
      <c r="O119" s="68" t="s">
        <v>35</v>
      </c>
      <c r="P119" s="68" t="s">
        <v>164</v>
      </c>
      <c r="Q119" s="68" t="s">
        <v>37</v>
      </c>
      <c r="R119" s="68" t="s">
        <v>38</v>
      </c>
      <c r="S119" s="2">
        <v>0.1</v>
      </c>
      <c r="T119" s="2">
        <v>10</v>
      </c>
      <c r="U119" s="68" t="s">
        <v>39</v>
      </c>
      <c r="V119" s="68" t="s">
        <v>40</v>
      </c>
      <c r="W119" s="68" t="s">
        <v>41</v>
      </c>
      <c r="X119" s="68" t="s">
        <v>42</v>
      </c>
      <c r="Y119" s="68" t="s">
        <v>43</v>
      </c>
      <c r="Z119" s="68" t="s">
        <v>44</v>
      </c>
      <c r="AA119" s="68" t="s">
        <v>45</v>
      </c>
      <c r="AB119" s="68" t="s">
        <v>37</v>
      </c>
      <c r="AC119" s="2"/>
      <c r="AD119" s="2">
        <v>1</v>
      </c>
      <c r="AE119" s="2">
        <v>0</v>
      </c>
      <c r="AF119" s="68">
        <v>30</v>
      </c>
      <c r="AG119" s="68">
        <v>300</v>
      </c>
      <c r="AH119" s="57">
        <f t="shared" si="169"/>
        <v>0</v>
      </c>
      <c r="AI119" s="70"/>
      <c r="AJ119" s="70"/>
      <c r="AK119" s="62" t="e">
        <f t="shared" si="170"/>
        <v>#DIV/0!</v>
      </c>
      <c r="AL119" s="102"/>
      <c r="AM119" s="103"/>
      <c r="AN119" s="104"/>
      <c r="AO119" s="105"/>
      <c r="AP119" s="106"/>
    </row>
    <row r="120" spans="1:42" x14ac:dyDescent="0.25">
      <c r="A120" s="68">
        <v>30.3</v>
      </c>
      <c r="B120" s="68" t="s">
        <v>162</v>
      </c>
      <c r="C120" s="2">
        <v>0</v>
      </c>
      <c r="D120" s="68">
        <v>0</v>
      </c>
      <c r="E120" s="68">
        <v>0</v>
      </c>
      <c r="G120" s="68">
        <v>0</v>
      </c>
      <c r="H120" s="68">
        <v>0</v>
      </c>
      <c r="I120" s="68">
        <v>0</v>
      </c>
      <c r="J120" s="68">
        <v>0</v>
      </c>
      <c r="K120" s="68">
        <v>0</v>
      </c>
      <c r="L120" s="68">
        <v>0</v>
      </c>
      <c r="M120" s="68">
        <v>0</v>
      </c>
      <c r="N120" s="2">
        <v>0</v>
      </c>
      <c r="O120" s="68" t="s">
        <v>35</v>
      </c>
      <c r="P120" s="68" t="s">
        <v>165</v>
      </c>
      <c r="Q120" s="68" t="s">
        <v>37</v>
      </c>
      <c r="R120" s="68" t="s">
        <v>38</v>
      </c>
      <c r="S120" s="2">
        <v>0.1</v>
      </c>
      <c r="T120" s="2">
        <v>10</v>
      </c>
      <c r="U120" s="68" t="s">
        <v>39</v>
      </c>
      <c r="V120" s="68" t="s">
        <v>40</v>
      </c>
      <c r="W120" s="68" t="s">
        <v>41</v>
      </c>
      <c r="X120" s="68" t="s">
        <v>42</v>
      </c>
      <c r="Y120" s="68" t="s">
        <v>43</v>
      </c>
      <c r="Z120" s="68" t="s">
        <v>44</v>
      </c>
      <c r="AA120" s="68" t="s">
        <v>45</v>
      </c>
      <c r="AB120" s="68" t="s">
        <v>37</v>
      </c>
      <c r="AC120" s="2"/>
      <c r="AD120" s="2">
        <v>1</v>
      </c>
      <c r="AE120" s="2">
        <v>0</v>
      </c>
      <c r="AF120" s="68">
        <v>30</v>
      </c>
      <c r="AG120" s="68">
        <v>300</v>
      </c>
      <c r="AH120" s="57">
        <f t="shared" si="169"/>
        <v>0</v>
      </c>
      <c r="AI120" s="70"/>
      <c r="AJ120" s="70"/>
      <c r="AK120" s="62" t="e">
        <f t="shared" si="170"/>
        <v>#DIV/0!</v>
      </c>
      <c r="AL120" s="102"/>
      <c r="AM120" s="103"/>
      <c r="AN120" s="104"/>
      <c r="AO120" s="105"/>
      <c r="AP120" s="106"/>
    </row>
    <row r="121" spans="1:42" x14ac:dyDescent="0.25">
      <c r="A121" s="68">
        <v>30</v>
      </c>
      <c r="C121" s="2" t="s">
        <v>48</v>
      </c>
      <c r="D121" s="68">
        <v>0</v>
      </c>
      <c r="E121" s="68" t="s">
        <v>49</v>
      </c>
      <c r="F121" s="68" t="s">
        <v>50</v>
      </c>
      <c r="N121" s="2"/>
      <c r="S121" s="2"/>
      <c r="T121" s="2"/>
      <c r="AC121" s="2"/>
      <c r="AD121" s="2"/>
      <c r="AE121" s="2"/>
      <c r="AH121" s="58">
        <f t="shared" ref="AH121" si="174">AO118*AP118</f>
        <v>0.75757575757575757</v>
      </c>
      <c r="AI121" s="71"/>
      <c r="AJ121" s="71"/>
      <c r="AK121" s="63"/>
    </row>
    <row r="122" spans="1:42" x14ac:dyDescent="0.25">
      <c r="A122" s="68">
        <v>31.1</v>
      </c>
      <c r="B122" s="68" t="s">
        <v>166</v>
      </c>
      <c r="C122" s="2">
        <v>0</v>
      </c>
      <c r="D122" s="68">
        <v>0</v>
      </c>
      <c r="E122" s="68">
        <v>0</v>
      </c>
      <c r="G122" s="68">
        <v>0</v>
      </c>
      <c r="H122" s="68">
        <v>0</v>
      </c>
      <c r="I122" s="68">
        <v>0</v>
      </c>
      <c r="J122" s="68">
        <v>0</v>
      </c>
      <c r="K122" s="68">
        <v>0</v>
      </c>
      <c r="L122" s="68">
        <v>0</v>
      </c>
      <c r="M122" s="68">
        <v>0</v>
      </c>
      <c r="N122" s="2">
        <v>0</v>
      </c>
      <c r="O122" s="68" t="s">
        <v>35</v>
      </c>
      <c r="P122" s="68" t="s">
        <v>167</v>
      </c>
      <c r="Q122" s="68" t="s">
        <v>37</v>
      </c>
      <c r="R122" s="68" t="s">
        <v>38</v>
      </c>
      <c r="S122" s="2">
        <v>0.1</v>
      </c>
      <c r="T122" s="2">
        <v>10</v>
      </c>
      <c r="U122" s="68" t="s">
        <v>39</v>
      </c>
      <c r="V122" s="68" t="s">
        <v>40</v>
      </c>
      <c r="W122" s="68" t="s">
        <v>41</v>
      </c>
      <c r="X122" s="68" t="s">
        <v>42</v>
      </c>
      <c r="Y122" s="68" t="s">
        <v>43</v>
      </c>
      <c r="Z122" s="68" t="s">
        <v>44</v>
      </c>
      <c r="AA122" s="68" t="s">
        <v>45</v>
      </c>
      <c r="AB122" s="68" t="s">
        <v>37</v>
      </c>
      <c r="AC122" s="2"/>
      <c r="AD122" s="2">
        <v>1</v>
      </c>
      <c r="AE122" s="2">
        <v>0</v>
      </c>
      <c r="AF122" s="68">
        <v>30</v>
      </c>
      <c r="AG122" s="68">
        <v>300</v>
      </c>
      <c r="AH122" s="57">
        <f t="shared" ref="AH122:AH124" si="175">D122*10</f>
        <v>0</v>
      </c>
      <c r="AI122" s="69">
        <v>0</v>
      </c>
      <c r="AJ122" s="69">
        <v>6.5</v>
      </c>
      <c r="AK122" s="62" t="e">
        <f t="shared" ref="AK122:AK124" si="176">AH122/AH$3</f>
        <v>#DIV/0!</v>
      </c>
      <c r="AL122" s="102">
        <f t="shared" ref="AL122" si="177">IF(COUNTBLANK(AI122:AI124)=3,"",IF(COUNTBLANK(AI122:AI124)=2,IF(AI122=0,0.5/AJ122,AI122/AJ122),(AI122/AJ122+AI123/AJ123+IF(AJ124&gt;0,AI124/AJ124,0))/COUNTIF(AI122:AJ124,"&gt;0")))</f>
        <v>7.6923076923076927E-2</v>
      </c>
      <c r="AM122" s="103" t="e">
        <f t="shared" ref="AM122" si="178">IF(ISNUMBER(AN122),AN122,1/AN122)</f>
        <v>#DIV/0!</v>
      </c>
      <c r="AN122" s="104"/>
      <c r="AO122" s="105">
        <f t="shared" ref="AO122" si="179">IF(COUNTIF(AL122:AL122,"&gt;0"),AL122,IF(ISERROR(AM122),IF(D125&gt;0,D125,0.5),AM122))</f>
        <v>7.6923076923076927E-2</v>
      </c>
      <c r="AP122" s="106">
        <v>10</v>
      </c>
    </row>
    <row r="123" spans="1:42" x14ac:dyDescent="0.25">
      <c r="A123" s="68">
        <v>31.2</v>
      </c>
      <c r="B123" s="68" t="s">
        <v>166</v>
      </c>
      <c r="C123" s="2">
        <v>0</v>
      </c>
      <c r="D123" s="68">
        <v>0</v>
      </c>
      <c r="E123" s="68">
        <v>0</v>
      </c>
      <c r="G123" s="68">
        <v>0</v>
      </c>
      <c r="H123" s="68">
        <v>0</v>
      </c>
      <c r="I123" s="68">
        <v>0</v>
      </c>
      <c r="J123" s="68">
        <v>0</v>
      </c>
      <c r="K123" s="68">
        <v>0</v>
      </c>
      <c r="L123" s="68">
        <v>0</v>
      </c>
      <c r="M123" s="68">
        <v>0</v>
      </c>
      <c r="N123" s="2">
        <v>0</v>
      </c>
      <c r="O123" s="68" t="s">
        <v>35</v>
      </c>
      <c r="P123" s="68" t="s">
        <v>168</v>
      </c>
      <c r="Q123" s="68" t="s">
        <v>37</v>
      </c>
      <c r="R123" s="68" t="s">
        <v>38</v>
      </c>
      <c r="S123" s="2">
        <v>0.1</v>
      </c>
      <c r="T123" s="2">
        <v>10</v>
      </c>
      <c r="U123" s="68" t="s">
        <v>39</v>
      </c>
      <c r="V123" s="68" t="s">
        <v>40</v>
      </c>
      <c r="W123" s="68" t="s">
        <v>41</v>
      </c>
      <c r="X123" s="68" t="s">
        <v>42</v>
      </c>
      <c r="Y123" s="68" t="s">
        <v>43</v>
      </c>
      <c r="Z123" s="68" t="s">
        <v>44</v>
      </c>
      <c r="AA123" s="68" t="s">
        <v>45</v>
      </c>
      <c r="AB123" s="68" t="s">
        <v>37</v>
      </c>
      <c r="AC123" s="2"/>
      <c r="AD123" s="2">
        <v>1</v>
      </c>
      <c r="AE123" s="2">
        <v>0</v>
      </c>
      <c r="AF123" s="68">
        <v>30</v>
      </c>
      <c r="AG123" s="68">
        <v>300</v>
      </c>
      <c r="AH123" s="57">
        <f t="shared" si="175"/>
        <v>0</v>
      </c>
      <c r="AI123" s="70"/>
      <c r="AJ123" s="70"/>
      <c r="AK123" s="62" t="e">
        <f t="shared" si="176"/>
        <v>#DIV/0!</v>
      </c>
      <c r="AL123" s="102"/>
      <c r="AM123" s="103"/>
      <c r="AN123" s="104"/>
      <c r="AO123" s="105"/>
      <c r="AP123" s="106"/>
    </row>
    <row r="124" spans="1:42" x14ac:dyDescent="0.25">
      <c r="A124" s="68">
        <v>31.3</v>
      </c>
      <c r="B124" s="68" t="s">
        <v>166</v>
      </c>
      <c r="C124" s="2">
        <v>0</v>
      </c>
      <c r="D124" s="68">
        <v>0</v>
      </c>
      <c r="E124" s="68">
        <v>0</v>
      </c>
      <c r="G124" s="68">
        <v>0</v>
      </c>
      <c r="H124" s="68">
        <v>0</v>
      </c>
      <c r="I124" s="68">
        <v>0</v>
      </c>
      <c r="J124" s="68">
        <v>0</v>
      </c>
      <c r="K124" s="68">
        <v>0</v>
      </c>
      <c r="L124" s="68">
        <v>0</v>
      </c>
      <c r="M124" s="68">
        <v>0</v>
      </c>
      <c r="N124" s="2">
        <v>0</v>
      </c>
      <c r="O124" s="68" t="s">
        <v>35</v>
      </c>
      <c r="P124" s="68" t="s">
        <v>169</v>
      </c>
      <c r="Q124" s="68" t="s">
        <v>37</v>
      </c>
      <c r="R124" s="68" t="s">
        <v>38</v>
      </c>
      <c r="S124" s="2">
        <v>0.1</v>
      </c>
      <c r="T124" s="2">
        <v>10</v>
      </c>
      <c r="U124" s="68" t="s">
        <v>39</v>
      </c>
      <c r="V124" s="68" t="s">
        <v>40</v>
      </c>
      <c r="W124" s="68" t="s">
        <v>41</v>
      </c>
      <c r="X124" s="68" t="s">
        <v>42</v>
      </c>
      <c r="Y124" s="68" t="s">
        <v>43</v>
      </c>
      <c r="Z124" s="68" t="s">
        <v>44</v>
      </c>
      <c r="AA124" s="68" t="s">
        <v>45</v>
      </c>
      <c r="AB124" s="68" t="s">
        <v>37</v>
      </c>
      <c r="AC124" s="2"/>
      <c r="AD124" s="2">
        <v>1</v>
      </c>
      <c r="AE124" s="2">
        <v>0</v>
      </c>
      <c r="AF124" s="68">
        <v>30</v>
      </c>
      <c r="AG124" s="68">
        <v>300</v>
      </c>
      <c r="AH124" s="57">
        <f t="shared" si="175"/>
        <v>0</v>
      </c>
      <c r="AI124" s="70"/>
      <c r="AJ124" s="70"/>
      <c r="AK124" s="62" t="e">
        <f t="shared" si="176"/>
        <v>#DIV/0!</v>
      </c>
      <c r="AL124" s="102"/>
      <c r="AM124" s="103"/>
      <c r="AN124" s="104"/>
      <c r="AO124" s="105"/>
      <c r="AP124" s="106"/>
    </row>
    <row r="125" spans="1:42" x14ac:dyDescent="0.25">
      <c r="A125" s="68">
        <v>31</v>
      </c>
      <c r="C125" s="2" t="s">
        <v>48</v>
      </c>
      <c r="D125" s="68">
        <v>0</v>
      </c>
      <c r="E125" s="68" t="s">
        <v>49</v>
      </c>
      <c r="F125" s="68" t="s">
        <v>50</v>
      </c>
      <c r="N125" s="2"/>
      <c r="S125" s="2"/>
      <c r="T125" s="2"/>
      <c r="AC125" s="2"/>
      <c r="AD125" s="2"/>
      <c r="AE125" s="2"/>
      <c r="AH125" s="58">
        <f t="shared" ref="AH125" si="180">AO122*AP122</f>
        <v>0.76923076923076927</v>
      </c>
      <c r="AI125" s="71"/>
      <c r="AJ125" s="71"/>
      <c r="AK125" s="63"/>
    </row>
    <row r="126" spans="1:42" x14ac:dyDescent="0.25">
      <c r="A126" s="68">
        <v>32.1</v>
      </c>
      <c r="B126" s="68" t="s">
        <v>170</v>
      </c>
      <c r="C126" s="2">
        <v>0</v>
      </c>
      <c r="D126" s="68">
        <v>0</v>
      </c>
      <c r="E126" s="68">
        <v>0</v>
      </c>
      <c r="G126" s="68">
        <v>0</v>
      </c>
      <c r="H126" s="68">
        <v>0</v>
      </c>
      <c r="I126" s="68">
        <v>0</v>
      </c>
      <c r="J126" s="68">
        <v>0</v>
      </c>
      <c r="K126" s="68">
        <v>0</v>
      </c>
      <c r="L126" s="68">
        <v>0</v>
      </c>
      <c r="M126" s="68">
        <v>0</v>
      </c>
      <c r="N126" s="2">
        <v>0</v>
      </c>
      <c r="O126" s="68" t="s">
        <v>35</v>
      </c>
      <c r="P126" s="68" t="s">
        <v>171</v>
      </c>
      <c r="Q126" s="68" t="s">
        <v>37</v>
      </c>
      <c r="R126" s="68" t="s">
        <v>38</v>
      </c>
      <c r="S126" s="2">
        <v>0.1</v>
      </c>
      <c r="T126" s="2">
        <v>10</v>
      </c>
      <c r="U126" s="68" t="s">
        <v>39</v>
      </c>
      <c r="V126" s="68" t="s">
        <v>40</v>
      </c>
      <c r="W126" s="68" t="s">
        <v>41</v>
      </c>
      <c r="X126" s="68" t="s">
        <v>42</v>
      </c>
      <c r="Y126" s="68" t="s">
        <v>43</v>
      </c>
      <c r="Z126" s="68" t="s">
        <v>44</v>
      </c>
      <c r="AA126" s="68" t="s">
        <v>45</v>
      </c>
      <c r="AB126" s="68" t="s">
        <v>37</v>
      </c>
      <c r="AC126" s="2"/>
      <c r="AD126" s="2">
        <v>1</v>
      </c>
      <c r="AE126" s="2">
        <v>0</v>
      </c>
      <c r="AF126" s="68">
        <v>30</v>
      </c>
      <c r="AG126" s="68">
        <v>300</v>
      </c>
      <c r="AH126" s="57">
        <f t="shared" ref="AH126:AH128" si="181">D126*10</f>
        <v>0</v>
      </c>
      <c r="AI126" s="69">
        <v>0</v>
      </c>
      <c r="AJ126" s="69">
        <v>6.5</v>
      </c>
      <c r="AK126" s="62" t="e">
        <f t="shared" ref="AK126:AK128" si="182">AH126/AH$3</f>
        <v>#DIV/0!</v>
      </c>
      <c r="AL126" s="102">
        <f t="shared" ref="AL126" si="183">IF(COUNTBLANK(AI126:AI128)=3,"",IF(COUNTBLANK(AI126:AI128)=2,IF(AI126=0,0.5/AJ126,AI126/AJ126),(AI126/AJ126+AI127/AJ127+IF(AJ128&gt;0,AI128/AJ128,0))/COUNTIF(AI126:AJ128,"&gt;0")))</f>
        <v>7.6923076923076927E-2</v>
      </c>
      <c r="AM126" s="103" t="e">
        <f t="shared" ref="AM126" si="184">IF(ISNUMBER(AN126),AN126,1/AN126)</f>
        <v>#DIV/0!</v>
      </c>
      <c r="AN126" s="104"/>
      <c r="AO126" s="105">
        <f t="shared" ref="AO126" si="185">IF(COUNTIF(AL126:AL126,"&gt;0"),AL126,IF(ISERROR(AM126),IF(D129&gt;0,D129,0.5),AM126))</f>
        <v>7.6923076923076927E-2</v>
      </c>
      <c r="AP126" s="106">
        <v>10</v>
      </c>
    </row>
    <row r="127" spans="1:42" x14ac:dyDescent="0.25">
      <c r="A127" s="68">
        <v>32.200000000000003</v>
      </c>
      <c r="B127" s="68" t="s">
        <v>170</v>
      </c>
      <c r="C127" s="2">
        <v>0</v>
      </c>
      <c r="D127" s="68">
        <v>0</v>
      </c>
      <c r="E127" s="68">
        <v>0</v>
      </c>
      <c r="G127" s="68">
        <v>0</v>
      </c>
      <c r="H127" s="68">
        <v>0</v>
      </c>
      <c r="I127" s="68">
        <v>0</v>
      </c>
      <c r="J127" s="68">
        <v>0</v>
      </c>
      <c r="K127" s="68">
        <v>0</v>
      </c>
      <c r="L127" s="68">
        <v>0</v>
      </c>
      <c r="M127" s="68">
        <v>0</v>
      </c>
      <c r="N127" s="2">
        <v>0</v>
      </c>
      <c r="O127" s="68" t="s">
        <v>35</v>
      </c>
      <c r="P127" s="68" t="s">
        <v>172</v>
      </c>
      <c r="Q127" s="68" t="s">
        <v>37</v>
      </c>
      <c r="R127" s="68" t="s">
        <v>38</v>
      </c>
      <c r="S127" s="2">
        <v>0.1</v>
      </c>
      <c r="T127" s="2">
        <v>10</v>
      </c>
      <c r="U127" s="68" t="s">
        <v>39</v>
      </c>
      <c r="V127" s="68" t="s">
        <v>40</v>
      </c>
      <c r="W127" s="68" t="s">
        <v>41</v>
      </c>
      <c r="X127" s="68" t="s">
        <v>42</v>
      </c>
      <c r="Y127" s="68" t="s">
        <v>43</v>
      </c>
      <c r="Z127" s="68" t="s">
        <v>44</v>
      </c>
      <c r="AA127" s="68" t="s">
        <v>45</v>
      </c>
      <c r="AB127" s="68" t="s">
        <v>37</v>
      </c>
      <c r="AC127" s="2"/>
      <c r="AD127" s="2">
        <v>1</v>
      </c>
      <c r="AE127" s="2">
        <v>0</v>
      </c>
      <c r="AF127" s="68">
        <v>30</v>
      </c>
      <c r="AG127" s="68">
        <v>300</v>
      </c>
      <c r="AH127" s="57">
        <f t="shared" si="181"/>
        <v>0</v>
      </c>
      <c r="AI127" s="70"/>
      <c r="AJ127" s="70"/>
      <c r="AK127" s="62" t="e">
        <f t="shared" si="182"/>
        <v>#DIV/0!</v>
      </c>
      <c r="AL127" s="102"/>
      <c r="AM127" s="103"/>
      <c r="AN127" s="104"/>
      <c r="AO127" s="105"/>
      <c r="AP127" s="106"/>
    </row>
    <row r="128" spans="1:42" x14ac:dyDescent="0.25">
      <c r="A128" s="68">
        <v>32.299999999999997</v>
      </c>
      <c r="B128" s="68" t="s">
        <v>170</v>
      </c>
      <c r="C128" s="2">
        <v>0</v>
      </c>
      <c r="D128" s="68">
        <v>0</v>
      </c>
      <c r="E128" s="68">
        <v>0</v>
      </c>
      <c r="G128" s="68">
        <v>0</v>
      </c>
      <c r="H128" s="68">
        <v>0</v>
      </c>
      <c r="I128" s="68">
        <v>0</v>
      </c>
      <c r="J128" s="68">
        <v>0</v>
      </c>
      <c r="K128" s="68">
        <v>0</v>
      </c>
      <c r="L128" s="68">
        <v>0</v>
      </c>
      <c r="M128" s="68">
        <v>0</v>
      </c>
      <c r="N128" s="2">
        <v>0</v>
      </c>
      <c r="O128" s="68" t="s">
        <v>35</v>
      </c>
      <c r="P128" s="68" t="s">
        <v>173</v>
      </c>
      <c r="Q128" s="68" t="s">
        <v>37</v>
      </c>
      <c r="R128" s="68" t="s">
        <v>38</v>
      </c>
      <c r="S128" s="2">
        <v>0.1</v>
      </c>
      <c r="T128" s="2">
        <v>10</v>
      </c>
      <c r="U128" s="68" t="s">
        <v>39</v>
      </c>
      <c r="V128" s="68" t="s">
        <v>40</v>
      </c>
      <c r="W128" s="68" t="s">
        <v>41</v>
      </c>
      <c r="X128" s="68" t="s">
        <v>42</v>
      </c>
      <c r="Y128" s="68" t="s">
        <v>43</v>
      </c>
      <c r="Z128" s="68" t="s">
        <v>44</v>
      </c>
      <c r="AA128" s="68" t="s">
        <v>45</v>
      </c>
      <c r="AB128" s="68" t="s">
        <v>37</v>
      </c>
      <c r="AC128" s="2"/>
      <c r="AD128" s="2">
        <v>1</v>
      </c>
      <c r="AE128" s="2">
        <v>0</v>
      </c>
      <c r="AF128" s="68">
        <v>30</v>
      </c>
      <c r="AG128" s="68">
        <v>300</v>
      </c>
      <c r="AH128" s="57">
        <f t="shared" si="181"/>
        <v>0</v>
      </c>
      <c r="AI128" s="70"/>
      <c r="AJ128" s="70"/>
      <c r="AK128" s="62" t="e">
        <f t="shared" si="182"/>
        <v>#DIV/0!</v>
      </c>
      <c r="AL128" s="102"/>
      <c r="AM128" s="103"/>
      <c r="AN128" s="104"/>
      <c r="AO128" s="105"/>
      <c r="AP128" s="106"/>
    </row>
    <row r="129" spans="1:42" x14ac:dyDescent="0.25">
      <c r="A129" s="68">
        <v>32</v>
      </c>
      <c r="C129" s="2" t="s">
        <v>48</v>
      </c>
      <c r="D129" s="68">
        <v>0</v>
      </c>
      <c r="E129" s="68" t="s">
        <v>49</v>
      </c>
      <c r="F129" s="68" t="s">
        <v>50</v>
      </c>
      <c r="N129" s="2"/>
      <c r="S129" s="2"/>
      <c r="T129" s="2"/>
      <c r="AC129" s="2"/>
      <c r="AD129" s="2"/>
      <c r="AE129" s="2"/>
      <c r="AH129" s="58">
        <f t="shared" ref="AH129" si="186">AO126*AP126</f>
        <v>0.76923076923076927</v>
      </c>
      <c r="AI129" s="71"/>
      <c r="AJ129" s="71"/>
      <c r="AK129" s="63"/>
    </row>
    <row r="130" spans="1:42" x14ac:dyDescent="0.25">
      <c r="A130" s="68">
        <v>33.1</v>
      </c>
      <c r="B130" s="68" t="s">
        <v>174</v>
      </c>
      <c r="C130" s="2">
        <v>0</v>
      </c>
      <c r="D130" s="68">
        <v>0</v>
      </c>
      <c r="E130" s="68">
        <v>0</v>
      </c>
      <c r="G130" s="68">
        <v>0</v>
      </c>
      <c r="H130" s="68">
        <v>0</v>
      </c>
      <c r="I130" s="68">
        <v>0</v>
      </c>
      <c r="J130" s="68">
        <v>0</v>
      </c>
      <c r="K130" s="68">
        <v>0</v>
      </c>
      <c r="L130" s="68">
        <v>0</v>
      </c>
      <c r="M130" s="68">
        <v>0</v>
      </c>
      <c r="N130" s="2">
        <v>0</v>
      </c>
      <c r="O130" s="68" t="s">
        <v>35</v>
      </c>
      <c r="P130" s="68" t="s">
        <v>175</v>
      </c>
      <c r="Q130" s="68" t="s">
        <v>37</v>
      </c>
      <c r="R130" s="68" t="s">
        <v>38</v>
      </c>
      <c r="S130" s="2">
        <v>0.1</v>
      </c>
      <c r="T130" s="2">
        <v>10</v>
      </c>
      <c r="U130" s="68" t="s">
        <v>39</v>
      </c>
      <c r="V130" s="68" t="s">
        <v>40</v>
      </c>
      <c r="W130" s="68" t="s">
        <v>41</v>
      </c>
      <c r="X130" s="68" t="s">
        <v>42</v>
      </c>
      <c r="Y130" s="68" t="s">
        <v>43</v>
      </c>
      <c r="Z130" s="68" t="s">
        <v>44</v>
      </c>
      <c r="AA130" s="68" t="s">
        <v>45</v>
      </c>
      <c r="AB130" s="68" t="s">
        <v>37</v>
      </c>
      <c r="AC130" s="2"/>
      <c r="AD130" s="2">
        <v>1</v>
      </c>
      <c r="AE130" s="2">
        <v>0</v>
      </c>
      <c r="AF130" s="68">
        <v>30</v>
      </c>
      <c r="AG130" s="68">
        <v>300</v>
      </c>
      <c r="AH130" s="57">
        <f t="shared" ref="AH130:AH132" si="187">D130*10</f>
        <v>0</v>
      </c>
      <c r="AI130" s="69">
        <v>0</v>
      </c>
      <c r="AJ130" s="69">
        <v>7</v>
      </c>
      <c r="AK130" s="62" t="e">
        <f t="shared" ref="AK130:AK132" si="188">AH130/AH$3</f>
        <v>#DIV/0!</v>
      </c>
      <c r="AL130" s="102">
        <f t="shared" ref="AL130" si="189">IF(COUNTBLANK(AI130:AI132)=3,"",IF(COUNTBLANK(AI130:AI132)=2,IF(AI130=0,0.5/AJ130,AI130/AJ130),(AI130/AJ130+AI131/AJ131+IF(AJ132&gt;0,AI132/AJ132,0))/COUNTIF(AI130:AJ132,"&gt;0")))</f>
        <v>7.1428571428571425E-2</v>
      </c>
      <c r="AM130" s="103" t="e">
        <f t="shared" ref="AM130" si="190">IF(ISNUMBER(AN130),AN130,1/AN130)</f>
        <v>#DIV/0!</v>
      </c>
      <c r="AN130" s="104"/>
      <c r="AO130" s="105">
        <f t="shared" ref="AO130" si="191">IF(COUNTIF(AL130:AL130,"&gt;0"),AL130,IF(ISERROR(AM130),IF(D133&gt;0,D133,0.5),AM130))</f>
        <v>7.1428571428571425E-2</v>
      </c>
      <c r="AP130" s="106">
        <v>10</v>
      </c>
    </row>
    <row r="131" spans="1:42" x14ac:dyDescent="0.25">
      <c r="A131" s="68">
        <v>33.200000000000003</v>
      </c>
      <c r="B131" s="68" t="s">
        <v>174</v>
      </c>
      <c r="C131" s="2">
        <v>0</v>
      </c>
      <c r="D131" s="68">
        <v>0</v>
      </c>
      <c r="E131" s="68">
        <v>0</v>
      </c>
      <c r="G131" s="68">
        <v>0</v>
      </c>
      <c r="H131" s="68">
        <v>0</v>
      </c>
      <c r="I131" s="68">
        <v>0</v>
      </c>
      <c r="J131" s="68">
        <v>0</v>
      </c>
      <c r="K131" s="68">
        <v>0</v>
      </c>
      <c r="L131" s="68">
        <v>0</v>
      </c>
      <c r="M131" s="68">
        <v>0</v>
      </c>
      <c r="N131" s="2">
        <v>0</v>
      </c>
      <c r="O131" s="68" t="s">
        <v>35</v>
      </c>
      <c r="P131" s="68" t="s">
        <v>176</v>
      </c>
      <c r="Q131" s="68" t="s">
        <v>37</v>
      </c>
      <c r="R131" s="68" t="s">
        <v>38</v>
      </c>
      <c r="S131" s="2">
        <v>0.1</v>
      </c>
      <c r="T131" s="2">
        <v>10</v>
      </c>
      <c r="U131" s="68" t="s">
        <v>39</v>
      </c>
      <c r="V131" s="68" t="s">
        <v>40</v>
      </c>
      <c r="W131" s="68" t="s">
        <v>41</v>
      </c>
      <c r="X131" s="68" t="s">
        <v>42</v>
      </c>
      <c r="Y131" s="68" t="s">
        <v>43</v>
      </c>
      <c r="Z131" s="68" t="s">
        <v>44</v>
      </c>
      <c r="AA131" s="68" t="s">
        <v>45</v>
      </c>
      <c r="AB131" s="68" t="s">
        <v>37</v>
      </c>
      <c r="AC131" s="2"/>
      <c r="AD131" s="2">
        <v>1</v>
      </c>
      <c r="AE131" s="2">
        <v>0</v>
      </c>
      <c r="AF131" s="68">
        <v>30</v>
      </c>
      <c r="AG131" s="68">
        <v>300</v>
      </c>
      <c r="AH131" s="57">
        <f t="shared" si="187"/>
        <v>0</v>
      </c>
      <c r="AI131" s="70"/>
      <c r="AJ131" s="70"/>
      <c r="AK131" s="62" t="e">
        <f t="shared" si="188"/>
        <v>#DIV/0!</v>
      </c>
      <c r="AL131" s="102"/>
      <c r="AM131" s="103"/>
      <c r="AN131" s="104"/>
      <c r="AO131" s="105"/>
      <c r="AP131" s="106"/>
    </row>
    <row r="132" spans="1:42" x14ac:dyDescent="0.25">
      <c r="A132" s="68">
        <v>33.299999999999997</v>
      </c>
      <c r="B132" s="68" t="s">
        <v>174</v>
      </c>
      <c r="C132" s="2">
        <v>0</v>
      </c>
      <c r="D132" s="68">
        <v>0</v>
      </c>
      <c r="E132" s="68">
        <v>0</v>
      </c>
      <c r="G132" s="68">
        <v>0</v>
      </c>
      <c r="H132" s="68">
        <v>0</v>
      </c>
      <c r="I132" s="68">
        <v>0</v>
      </c>
      <c r="J132" s="68">
        <v>0</v>
      </c>
      <c r="K132" s="68">
        <v>0</v>
      </c>
      <c r="L132" s="68">
        <v>0</v>
      </c>
      <c r="M132" s="68">
        <v>0</v>
      </c>
      <c r="N132" s="2">
        <v>0</v>
      </c>
      <c r="O132" s="68" t="s">
        <v>35</v>
      </c>
      <c r="P132" s="68" t="s">
        <v>177</v>
      </c>
      <c r="Q132" s="68" t="s">
        <v>37</v>
      </c>
      <c r="R132" s="68" t="s">
        <v>38</v>
      </c>
      <c r="S132" s="2">
        <v>0.1</v>
      </c>
      <c r="T132" s="2">
        <v>10</v>
      </c>
      <c r="U132" s="68" t="s">
        <v>39</v>
      </c>
      <c r="V132" s="68" t="s">
        <v>40</v>
      </c>
      <c r="W132" s="68" t="s">
        <v>41</v>
      </c>
      <c r="X132" s="68" t="s">
        <v>42</v>
      </c>
      <c r="Y132" s="68" t="s">
        <v>43</v>
      </c>
      <c r="Z132" s="68" t="s">
        <v>44</v>
      </c>
      <c r="AA132" s="68" t="s">
        <v>45</v>
      </c>
      <c r="AB132" s="68" t="s">
        <v>37</v>
      </c>
      <c r="AC132" s="2"/>
      <c r="AD132" s="2">
        <v>1</v>
      </c>
      <c r="AE132" s="2">
        <v>0</v>
      </c>
      <c r="AF132" s="68">
        <v>30</v>
      </c>
      <c r="AG132" s="68">
        <v>300</v>
      </c>
      <c r="AH132" s="57">
        <f t="shared" si="187"/>
        <v>0</v>
      </c>
      <c r="AI132" s="70"/>
      <c r="AJ132" s="70"/>
      <c r="AK132" s="62" t="e">
        <f t="shared" si="188"/>
        <v>#DIV/0!</v>
      </c>
      <c r="AL132" s="102"/>
      <c r="AM132" s="103"/>
      <c r="AN132" s="104"/>
      <c r="AO132" s="105"/>
      <c r="AP132" s="106"/>
    </row>
    <row r="133" spans="1:42" x14ac:dyDescent="0.25">
      <c r="A133" s="68">
        <v>33</v>
      </c>
      <c r="C133" s="2" t="s">
        <v>48</v>
      </c>
      <c r="D133" s="68">
        <v>0</v>
      </c>
      <c r="E133" s="68" t="s">
        <v>49</v>
      </c>
      <c r="F133" s="68" t="s">
        <v>50</v>
      </c>
      <c r="N133" s="2"/>
      <c r="S133" s="2"/>
      <c r="T133" s="2"/>
      <c r="AC133" s="2"/>
      <c r="AD133" s="2"/>
      <c r="AE133" s="2"/>
      <c r="AH133" s="58">
        <f t="shared" ref="AH133" si="192">AO130*AP130</f>
        <v>0.71428571428571419</v>
      </c>
      <c r="AI133" s="71"/>
      <c r="AJ133" s="71"/>
      <c r="AK133" s="63"/>
    </row>
    <row r="134" spans="1:42" x14ac:dyDescent="0.25">
      <c r="A134" s="68">
        <v>34.1</v>
      </c>
      <c r="B134" s="68" t="s">
        <v>178</v>
      </c>
      <c r="C134" s="2">
        <v>0</v>
      </c>
      <c r="D134" s="68">
        <v>0</v>
      </c>
      <c r="E134" s="68">
        <v>0</v>
      </c>
      <c r="G134" s="68">
        <v>0</v>
      </c>
      <c r="H134" s="68">
        <v>0</v>
      </c>
      <c r="I134" s="68">
        <v>0</v>
      </c>
      <c r="J134" s="68">
        <v>0</v>
      </c>
      <c r="K134" s="68">
        <v>0</v>
      </c>
      <c r="L134" s="68">
        <v>0</v>
      </c>
      <c r="M134" s="68">
        <v>0</v>
      </c>
      <c r="N134" s="2">
        <v>0</v>
      </c>
      <c r="O134" s="68" t="s">
        <v>35</v>
      </c>
      <c r="P134" s="68" t="s">
        <v>179</v>
      </c>
      <c r="Q134" s="68" t="s">
        <v>37</v>
      </c>
      <c r="R134" s="68" t="s">
        <v>38</v>
      </c>
      <c r="S134" s="2">
        <v>0.1</v>
      </c>
      <c r="T134" s="2">
        <v>10</v>
      </c>
      <c r="U134" s="68" t="s">
        <v>39</v>
      </c>
      <c r="V134" s="68" t="s">
        <v>40</v>
      </c>
      <c r="W134" s="68" t="s">
        <v>41</v>
      </c>
      <c r="X134" s="68" t="s">
        <v>42</v>
      </c>
      <c r="Y134" s="68" t="s">
        <v>43</v>
      </c>
      <c r="Z134" s="68" t="s">
        <v>44</v>
      </c>
      <c r="AA134" s="68" t="s">
        <v>45</v>
      </c>
      <c r="AB134" s="68" t="s">
        <v>37</v>
      </c>
      <c r="AC134" s="2"/>
      <c r="AD134" s="2">
        <v>1</v>
      </c>
      <c r="AE134" s="2">
        <v>0</v>
      </c>
      <c r="AF134" s="68">
        <v>30</v>
      </c>
      <c r="AG134" s="68">
        <v>300</v>
      </c>
      <c r="AH134" s="57">
        <f t="shared" ref="AH134:AH136" si="193">D134*10</f>
        <v>0</v>
      </c>
      <c r="AI134" s="69">
        <v>0</v>
      </c>
      <c r="AJ134" s="69">
        <v>6.6</v>
      </c>
      <c r="AK134" s="62" t="e">
        <f t="shared" ref="AK134:AK136" si="194">AH134/AH$3</f>
        <v>#DIV/0!</v>
      </c>
      <c r="AL134" s="102">
        <f t="shared" ref="AL134" si="195">IF(COUNTBLANK(AI134:AI136)=3,"",IF(COUNTBLANK(AI134:AI136)=2,IF(AI134=0,0.5/AJ134,AI134/AJ134),(AI134/AJ134+AI135/AJ135+IF(AJ136&gt;0,AI136/AJ136,0))/COUNTIF(AI134:AJ136,"&gt;0")))</f>
        <v>7.575757575757576E-2</v>
      </c>
      <c r="AM134" s="103" t="e">
        <f t="shared" ref="AM134" si="196">IF(ISNUMBER(AN134),AN134,1/AN134)</f>
        <v>#DIV/0!</v>
      </c>
      <c r="AN134" s="104"/>
      <c r="AO134" s="105">
        <f t="shared" ref="AO134" si="197">IF(COUNTIF(AL134:AL134,"&gt;0"),AL134,IF(ISERROR(AM134),IF(D137&gt;0,D137,0.5),AM134))</f>
        <v>7.575757575757576E-2</v>
      </c>
      <c r="AP134" s="106">
        <v>10</v>
      </c>
    </row>
    <row r="135" spans="1:42" x14ac:dyDescent="0.25">
      <c r="A135" s="68">
        <v>34.200000000000003</v>
      </c>
      <c r="B135" s="68" t="s">
        <v>178</v>
      </c>
      <c r="C135" s="2">
        <v>0</v>
      </c>
      <c r="D135" s="68">
        <v>0</v>
      </c>
      <c r="E135" s="68">
        <v>0</v>
      </c>
      <c r="G135" s="68">
        <v>0</v>
      </c>
      <c r="H135" s="68">
        <v>0</v>
      </c>
      <c r="I135" s="68">
        <v>0</v>
      </c>
      <c r="J135" s="68">
        <v>0</v>
      </c>
      <c r="K135" s="68">
        <v>0</v>
      </c>
      <c r="L135" s="68">
        <v>0</v>
      </c>
      <c r="M135" s="68">
        <v>0</v>
      </c>
      <c r="N135" s="2">
        <v>0</v>
      </c>
      <c r="O135" s="68" t="s">
        <v>35</v>
      </c>
      <c r="P135" s="68" t="s">
        <v>180</v>
      </c>
      <c r="Q135" s="68" t="s">
        <v>37</v>
      </c>
      <c r="R135" s="68" t="s">
        <v>38</v>
      </c>
      <c r="S135" s="2">
        <v>0.1</v>
      </c>
      <c r="T135" s="2">
        <v>10</v>
      </c>
      <c r="U135" s="68" t="s">
        <v>39</v>
      </c>
      <c r="V135" s="68" t="s">
        <v>40</v>
      </c>
      <c r="W135" s="68" t="s">
        <v>41</v>
      </c>
      <c r="X135" s="68" t="s">
        <v>42</v>
      </c>
      <c r="Y135" s="68" t="s">
        <v>43</v>
      </c>
      <c r="Z135" s="68" t="s">
        <v>44</v>
      </c>
      <c r="AA135" s="68" t="s">
        <v>45</v>
      </c>
      <c r="AB135" s="68" t="s">
        <v>37</v>
      </c>
      <c r="AC135" s="2"/>
      <c r="AD135" s="2">
        <v>1</v>
      </c>
      <c r="AE135" s="2">
        <v>0</v>
      </c>
      <c r="AF135" s="68">
        <v>30</v>
      </c>
      <c r="AG135" s="68">
        <v>300</v>
      </c>
      <c r="AH135" s="57">
        <f t="shared" si="193"/>
        <v>0</v>
      </c>
      <c r="AI135" s="70"/>
      <c r="AJ135" s="70"/>
      <c r="AK135" s="62" t="e">
        <f t="shared" si="194"/>
        <v>#DIV/0!</v>
      </c>
      <c r="AL135" s="102"/>
      <c r="AM135" s="103"/>
      <c r="AN135" s="104"/>
      <c r="AO135" s="105"/>
      <c r="AP135" s="106"/>
    </row>
    <row r="136" spans="1:42" x14ac:dyDescent="0.25">
      <c r="A136" s="68">
        <v>34.299999999999997</v>
      </c>
      <c r="B136" s="68" t="s">
        <v>178</v>
      </c>
      <c r="C136" s="2">
        <v>0</v>
      </c>
      <c r="D136" s="68">
        <v>0</v>
      </c>
      <c r="E136" s="68">
        <v>0</v>
      </c>
      <c r="G136" s="68">
        <v>0</v>
      </c>
      <c r="H136" s="68">
        <v>0</v>
      </c>
      <c r="I136" s="68">
        <v>0</v>
      </c>
      <c r="J136" s="68">
        <v>0</v>
      </c>
      <c r="K136" s="68">
        <v>0</v>
      </c>
      <c r="L136" s="68">
        <v>0</v>
      </c>
      <c r="M136" s="68">
        <v>0</v>
      </c>
      <c r="N136" s="2">
        <v>0</v>
      </c>
      <c r="O136" s="68" t="s">
        <v>35</v>
      </c>
      <c r="P136" s="68" t="s">
        <v>181</v>
      </c>
      <c r="Q136" s="68" t="s">
        <v>37</v>
      </c>
      <c r="R136" s="68" t="s">
        <v>38</v>
      </c>
      <c r="S136" s="2">
        <v>0.1</v>
      </c>
      <c r="T136" s="2">
        <v>10</v>
      </c>
      <c r="U136" s="68" t="s">
        <v>39</v>
      </c>
      <c r="V136" s="68" t="s">
        <v>40</v>
      </c>
      <c r="W136" s="68" t="s">
        <v>41</v>
      </c>
      <c r="X136" s="68" t="s">
        <v>42</v>
      </c>
      <c r="Y136" s="68" t="s">
        <v>43</v>
      </c>
      <c r="Z136" s="68" t="s">
        <v>44</v>
      </c>
      <c r="AA136" s="68" t="s">
        <v>45</v>
      </c>
      <c r="AB136" s="68" t="s">
        <v>37</v>
      </c>
      <c r="AC136" s="2"/>
      <c r="AD136" s="2">
        <v>1</v>
      </c>
      <c r="AE136" s="2">
        <v>0</v>
      </c>
      <c r="AF136" s="68">
        <v>30</v>
      </c>
      <c r="AG136" s="68">
        <v>300</v>
      </c>
      <c r="AH136" s="57">
        <f t="shared" si="193"/>
        <v>0</v>
      </c>
      <c r="AI136" s="70"/>
      <c r="AJ136" s="70"/>
      <c r="AK136" s="62" t="e">
        <f t="shared" si="194"/>
        <v>#DIV/0!</v>
      </c>
      <c r="AL136" s="102"/>
      <c r="AM136" s="103"/>
      <c r="AN136" s="104"/>
      <c r="AO136" s="105"/>
      <c r="AP136" s="106"/>
    </row>
    <row r="137" spans="1:42" x14ac:dyDescent="0.25">
      <c r="A137" s="68">
        <v>34</v>
      </c>
      <c r="C137" s="2" t="s">
        <v>48</v>
      </c>
      <c r="D137" s="68">
        <v>0</v>
      </c>
      <c r="E137" s="68" t="s">
        <v>49</v>
      </c>
      <c r="F137" s="68" t="s">
        <v>50</v>
      </c>
      <c r="N137" s="2"/>
      <c r="S137" s="2"/>
      <c r="T137" s="2"/>
      <c r="AC137" s="2"/>
      <c r="AD137" s="2"/>
      <c r="AE137" s="2"/>
      <c r="AH137" s="58">
        <f t="shared" ref="AH137" si="198">AO134*AP134</f>
        <v>0.75757575757575757</v>
      </c>
      <c r="AI137" s="71"/>
      <c r="AJ137" s="71"/>
      <c r="AK137" s="63"/>
    </row>
    <row r="138" spans="1:42" x14ac:dyDescent="0.25">
      <c r="A138" s="68">
        <v>35.1</v>
      </c>
      <c r="B138" s="68" t="s">
        <v>182</v>
      </c>
      <c r="C138" s="2">
        <v>0</v>
      </c>
      <c r="D138" s="68">
        <v>0</v>
      </c>
      <c r="E138" s="68">
        <v>0</v>
      </c>
      <c r="G138" s="68">
        <v>0</v>
      </c>
      <c r="H138" s="68">
        <v>0</v>
      </c>
      <c r="I138" s="68">
        <v>0</v>
      </c>
      <c r="J138" s="68">
        <v>0</v>
      </c>
      <c r="K138" s="68">
        <v>0</v>
      </c>
      <c r="L138" s="68">
        <v>0</v>
      </c>
      <c r="M138" s="68">
        <v>0</v>
      </c>
      <c r="N138" s="2">
        <v>0</v>
      </c>
      <c r="O138" s="68" t="s">
        <v>35</v>
      </c>
      <c r="P138" s="68" t="s">
        <v>183</v>
      </c>
      <c r="Q138" s="68" t="s">
        <v>37</v>
      </c>
      <c r="R138" s="68" t="s">
        <v>38</v>
      </c>
      <c r="S138" s="2">
        <v>0.1</v>
      </c>
      <c r="T138" s="2">
        <v>10</v>
      </c>
      <c r="U138" s="68" t="s">
        <v>39</v>
      </c>
      <c r="V138" s="68" t="s">
        <v>40</v>
      </c>
      <c r="W138" s="68" t="s">
        <v>41</v>
      </c>
      <c r="X138" s="68" t="s">
        <v>42</v>
      </c>
      <c r="Y138" s="68" t="s">
        <v>43</v>
      </c>
      <c r="Z138" s="68" t="s">
        <v>44</v>
      </c>
      <c r="AA138" s="68" t="s">
        <v>45</v>
      </c>
      <c r="AB138" s="68" t="s">
        <v>37</v>
      </c>
      <c r="AC138" s="2"/>
      <c r="AD138" s="2">
        <v>1</v>
      </c>
      <c r="AE138" s="2">
        <v>0</v>
      </c>
      <c r="AF138" s="68">
        <v>30</v>
      </c>
      <c r="AG138" s="68">
        <v>300</v>
      </c>
      <c r="AH138" s="57">
        <f t="shared" ref="AH138:AH140" si="199">D138*10</f>
        <v>0</v>
      </c>
      <c r="AI138" s="69">
        <v>0</v>
      </c>
      <c r="AJ138" s="69">
        <v>7.1</v>
      </c>
      <c r="AK138" s="62" t="e">
        <f t="shared" ref="AK138:AK140" si="200">AH138/AH$3</f>
        <v>#DIV/0!</v>
      </c>
      <c r="AL138" s="102">
        <f t="shared" ref="AL138" si="201">IF(COUNTBLANK(AI138:AI140)=3,"",IF(COUNTBLANK(AI138:AI140)=2,IF(AI138=0,0.5/AJ138,AI138/AJ138),(AI138/AJ138+AI139/AJ139+IF(AJ140&gt;0,AI140/AJ140,0))/COUNTIF(AI138:AJ140,"&gt;0")))</f>
        <v>7.0422535211267609E-2</v>
      </c>
      <c r="AM138" s="103" t="e">
        <f t="shared" ref="AM138" si="202">IF(ISNUMBER(AN138),AN138,1/AN138)</f>
        <v>#DIV/0!</v>
      </c>
      <c r="AN138" s="104"/>
      <c r="AO138" s="105">
        <f t="shared" ref="AO138" si="203">IF(COUNTIF(AL138:AL138,"&gt;0"),AL138,IF(ISERROR(AM138),IF(D141&gt;0,D141,0.5),AM138))</f>
        <v>7.0422535211267609E-2</v>
      </c>
      <c r="AP138" s="106">
        <v>10</v>
      </c>
    </row>
    <row r="139" spans="1:42" x14ac:dyDescent="0.25">
      <c r="A139" s="68">
        <v>35.200000000000003</v>
      </c>
      <c r="B139" s="68" t="s">
        <v>182</v>
      </c>
      <c r="C139" s="2">
        <v>0</v>
      </c>
      <c r="D139" s="68">
        <v>0</v>
      </c>
      <c r="E139" s="68">
        <v>0</v>
      </c>
      <c r="G139" s="68">
        <v>0</v>
      </c>
      <c r="H139" s="68">
        <v>0</v>
      </c>
      <c r="I139" s="68">
        <v>0</v>
      </c>
      <c r="J139" s="68">
        <v>0</v>
      </c>
      <c r="K139" s="68">
        <v>0</v>
      </c>
      <c r="L139" s="68">
        <v>0</v>
      </c>
      <c r="M139" s="68">
        <v>0</v>
      </c>
      <c r="N139" s="2">
        <v>0</v>
      </c>
      <c r="O139" s="68" t="s">
        <v>35</v>
      </c>
      <c r="P139" s="68" t="s">
        <v>184</v>
      </c>
      <c r="Q139" s="68" t="s">
        <v>37</v>
      </c>
      <c r="R139" s="68" t="s">
        <v>38</v>
      </c>
      <c r="S139" s="2">
        <v>0.1</v>
      </c>
      <c r="T139" s="2">
        <v>10</v>
      </c>
      <c r="U139" s="68" t="s">
        <v>39</v>
      </c>
      <c r="V139" s="68" t="s">
        <v>40</v>
      </c>
      <c r="W139" s="68" t="s">
        <v>41</v>
      </c>
      <c r="X139" s="68" t="s">
        <v>42</v>
      </c>
      <c r="Y139" s="68" t="s">
        <v>43</v>
      </c>
      <c r="Z139" s="68" t="s">
        <v>44</v>
      </c>
      <c r="AA139" s="68" t="s">
        <v>45</v>
      </c>
      <c r="AB139" s="68" t="s">
        <v>37</v>
      </c>
      <c r="AC139" s="2"/>
      <c r="AD139" s="2">
        <v>1</v>
      </c>
      <c r="AE139" s="2">
        <v>0</v>
      </c>
      <c r="AF139" s="68">
        <v>30</v>
      </c>
      <c r="AG139" s="68">
        <v>300</v>
      </c>
      <c r="AH139" s="57">
        <f t="shared" si="199"/>
        <v>0</v>
      </c>
      <c r="AI139" s="70"/>
      <c r="AJ139" s="70"/>
      <c r="AK139" s="62" t="e">
        <f t="shared" si="200"/>
        <v>#DIV/0!</v>
      </c>
      <c r="AL139" s="102"/>
      <c r="AM139" s="103"/>
      <c r="AN139" s="104"/>
      <c r="AO139" s="105"/>
      <c r="AP139" s="106"/>
    </row>
    <row r="140" spans="1:42" x14ac:dyDescent="0.25">
      <c r="A140" s="68">
        <v>35.299999999999997</v>
      </c>
      <c r="B140" s="68" t="s">
        <v>182</v>
      </c>
      <c r="C140" s="2">
        <v>0</v>
      </c>
      <c r="D140" s="68">
        <v>0</v>
      </c>
      <c r="E140" s="68">
        <v>0</v>
      </c>
      <c r="G140" s="68">
        <v>0</v>
      </c>
      <c r="H140" s="68">
        <v>0</v>
      </c>
      <c r="I140" s="68">
        <v>0</v>
      </c>
      <c r="J140" s="68">
        <v>0</v>
      </c>
      <c r="K140" s="68">
        <v>0</v>
      </c>
      <c r="L140" s="68">
        <v>0</v>
      </c>
      <c r="M140" s="68">
        <v>0</v>
      </c>
      <c r="N140" s="2">
        <v>0</v>
      </c>
      <c r="O140" s="68" t="s">
        <v>35</v>
      </c>
      <c r="P140" s="68" t="s">
        <v>185</v>
      </c>
      <c r="Q140" s="68" t="s">
        <v>37</v>
      </c>
      <c r="R140" s="68" t="s">
        <v>38</v>
      </c>
      <c r="S140" s="2">
        <v>0.1</v>
      </c>
      <c r="T140" s="2">
        <v>10</v>
      </c>
      <c r="U140" s="68" t="s">
        <v>39</v>
      </c>
      <c r="V140" s="68" t="s">
        <v>40</v>
      </c>
      <c r="W140" s="68" t="s">
        <v>41</v>
      </c>
      <c r="X140" s="68" t="s">
        <v>42</v>
      </c>
      <c r="Y140" s="68" t="s">
        <v>43</v>
      </c>
      <c r="Z140" s="68" t="s">
        <v>44</v>
      </c>
      <c r="AA140" s="68" t="s">
        <v>45</v>
      </c>
      <c r="AB140" s="68" t="s">
        <v>37</v>
      </c>
      <c r="AC140" s="2"/>
      <c r="AD140" s="2">
        <v>1</v>
      </c>
      <c r="AE140" s="2">
        <v>0</v>
      </c>
      <c r="AF140" s="68">
        <v>30</v>
      </c>
      <c r="AG140" s="68">
        <v>300</v>
      </c>
      <c r="AH140" s="57">
        <f t="shared" si="199"/>
        <v>0</v>
      </c>
      <c r="AI140" s="70"/>
      <c r="AJ140" s="70"/>
      <c r="AK140" s="62" t="e">
        <f t="shared" si="200"/>
        <v>#DIV/0!</v>
      </c>
      <c r="AL140" s="102"/>
      <c r="AM140" s="103"/>
      <c r="AN140" s="104"/>
      <c r="AO140" s="105"/>
      <c r="AP140" s="106"/>
    </row>
    <row r="141" spans="1:42" x14ac:dyDescent="0.25">
      <c r="A141" s="68">
        <v>35</v>
      </c>
      <c r="C141" s="2" t="s">
        <v>48</v>
      </c>
      <c r="D141" s="68">
        <v>0</v>
      </c>
      <c r="E141" s="68" t="s">
        <v>49</v>
      </c>
      <c r="F141" s="68" t="s">
        <v>50</v>
      </c>
      <c r="N141" s="2"/>
      <c r="S141" s="2"/>
      <c r="T141" s="2"/>
      <c r="AC141" s="2"/>
      <c r="AD141" s="2"/>
      <c r="AE141" s="2"/>
      <c r="AH141" s="58">
        <f t="shared" ref="AH141" si="204">AO138*AP138</f>
        <v>0.70422535211267612</v>
      </c>
      <c r="AI141" s="71"/>
      <c r="AJ141" s="71"/>
      <c r="AK141" s="63"/>
    </row>
    <row r="142" spans="1:42" x14ac:dyDescent="0.25">
      <c r="A142" s="68">
        <v>36.1</v>
      </c>
      <c r="B142" s="68" t="s">
        <v>186</v>
      </c>
      <c r="C142" s="2">
        <v>0</v>
      </c>
      <c r="D142" s="68">
        <v>0</v>
      </c>
      <c r="E142" s="68">
        <v>0</v>
      </c>
      <c r="G142" s="68">
        <v>0</v>
      </c>
      <c r="H142" s="68">
        <v>0</v>
      </c>
      <c r="I142" s="68">
        <v>0</v>
      </c>
      <c r="J142" s="68">
        <v>0</v>
      </c>
      <c r="K142" s="68">
        <v>0</v>
      </c>
      <c r="L142" s="68">
        <v>0</v>
      </c>
      <c r="M142" s="68">
        <v>0</v>
      </c>
      <c r="N142" s="2">
        <v>0</v>
      </c>
      <c r="O142" s="68" t="s">
        <v>35</v>
      </c>
      <c r="P142" s="68" t="s">
        <v>187</v>
      </c>
      <c r="Q142" s="68" t="s">
        <v>37</v>
      </c>
      <c r="R142" s="68" t="s">
        <v>38</v>
      </c>
      <c r="S142" s="2">
        <v>0.1</v>
      </c>
      <c r="T142" s="2">
        <v>10</v>
      </c>
      <c r="U142" s="68" t="s">
        <v>39</v>
      </c>
      <c r="V142" s="68" t="s">
        <v>40</v>
      </c>
      <c r="W142" s="68" t="s">
        <v>41</v>
      </c>
      <c r="X142" s="68" t="s">
        <v>42</v>
      </c>
      <c r="Y142" s="68" t="s">
        <v>43</v>
      </c>
      <c r="Z142" s="68" t="s">
        <v>44</v>
      </c>
      <c r="AA142" s="68" t="s">
        <v>45</v>
      </c>
      <c r="AB142" s="68" t="s">
        <v>37</v>
      </c>
      <c r="AC142" s="2"/>
      <c r="AD142" s="2">
        <v>1</v>
      </c>
      <c r="AE142" s="2">
        <v>0</v>
      </c>
      <c r="AF142" s="68">
        <v>30</v>
      </c>
      <c r="AG142" s="68">
        <v>300</v>
      </c>
      <c r="AH142" s="57">
        <f t="shared" ref="AH142:AH144" si="205">D142*10</f>
        <v>0</v>
      </c>
      <c r="AI142" s="69">
        <v>0</v>
      </c>
      <c r="AJ142" s="69">
        <v>6.8</v>
      </c>
      <c r="AK142" s="62" t="e">
        <f t="shared" ref="AK142:AK144" si="206">AH142/AH$3</f>
        <v>#DIV/0!</v>
      </c>
      <c r="AL142" s="102">
        <f t="shared" ref="AL142" si="207">IF(COUNTBLANK(AI142:AI144)=3,"",IF(COUNTBLANK(AI142:AI144)=2,IF(AI142=0,0.5/AJ142,AI142/AJ142),(AI142/AJ142+AI143/AJ143+IF(AJ144&gt;0,AI144/AJ144,0))/COUNTIF(AI142:AJ144,"&gt;0")))</f>
        <v>7.3529411764705885E-2</v>
      </c>
      <c r="AM142" s="103" t="e">
        <f t="shared" ref="AM142" si="208">IF(ISNUMBER(AN142),AN142,1/AN142)</f>
        <v>#DIV/0!</v>
      </c>
      <c r="AN142" s="104"/>
      <c r="AO142" s="105">
        <f t="shared" ref="AO142" si="209">IF(COUNTIF(AL142:AL142,"&gt;0"),AL142,IF(ISERROR(AM142),IF(D145&gt;0,D145,0.5),AM142))</f>
        <v>7.3529411764705885E-2</v>
      </c>
      <c r="AP142" s="106">
        <v>10</v>
      </c>
    </row>
    <row r="143" spans="1:42" x14ac:dyDescent="0.25">
      <c r="A143" s="68">
        <v>36.200000000000003</v>
      </c>
      <c r="B143" s="68" t="s">
        <v>186</v>
      </c>
      <c r="C143" s="2">
        <v>0</v>
      </c>
      <c r="D143" s="68">
        <v>0</v>
      </c>
      <c r="E143" s="68">
        <v>0</v>
      </c>
      <c r="G143" s="68">
        <v>0</v>
      </c>
      <c r="H143" s="68">
        <v>0</v>
      </c>
      <c r="I143" s="68">
        <v>0</v>
      </c>
      <c r="J143" s="68">
        <v>0</v>
      </c>
      <c r="K143" s="68">
        <v>0</v>
      </c>
      <c r="L143" s="68">
        <v>0</v>
      </c>
      <c r="M143" s="68">
        <v>0</v>
      </c>
      <c r="N143" s="2">
        <v>0</v>
      </c>
      <c r="O143" s="68" t="s">
        <v>35</v>
      </c>
      <c r="P143" s="68" t="s">
        <v>188</v>
      </c>
      <c r="Q143" s="68" t="s">
        <v>37</v>
      </c>
      <c r="R143" s="68" t="s">
        <v>38</v>
      </c>
      <c r="S143" s="2">
        <v>0.1</v>
      </c>
      <c r="T143" s="2">
        <v>10</v>
      </c>
      <c r="U143" s="68" t="s">
        <v>39</v>
      </c>
      <c r="V143" s="68" t="s">
        <v>40</v>
      </c>
      <c r="W143" s="68" t="s">
        <v>41</v>
      </c>
      <c r="X143" s="68" t="s">
        <v>42</v>
      </c>
      <c r="Y143" s="68" t="s">
        <v>43</v>
      </c>
      <c r="Z143" s="68" t="s">
        <v>44</v>
      </c>
      <c r="AA143" s="68" t="s">
        <v>45</v>
      </c>
      <c r="AB143" s="68" t="s">
        <v>37</v>
      </c>
      <c r="AC143" s="2"/>
      <c r="AD143" s="2">
        <v>1</v>
      </c>
      <c r="AE143" s="2">
        <v>0</v>
      </c>
      <c r="AF143" s="68">
        <v>30</v>
      </c>
      <c r="AG143" s="68">
        <v>300</v>
      </c>
      <c r="AH143" s="57">
        <f t="shared" si="205"/>
        <v>0</v>
      </c>
      <c r="AI143" s="70"/>
      <c r="AJ143" s="70"/>
      <c r="AK143" s="62" t="e">
        <f t="shared" si="206"/>
        <v>#DIV/0!</v>
      </c>
      <c r="AL143" s="102"/>
      <c r="AM143" s="103"/>
      <c r="AN143" s="104"/>
      <c r="AO143" s="105"/>
      <c r="AP143" s="106"/>
    </row>
    <row r="144" spans="1:42" x14ac:dyDescent="0.25">
      <c r="A144" s="68">
        <v>36.299999999999997</v>
      </c>
      <c r="B144" s="68" t="s">
        <v>186</v>
      </c>
      <c r="C144" s="2">
        <v>0</v>
      </c>
      <c r="D144" s="68">
        <v>0</v>
      </c>
      <c r="E144" s="68">
        <v>0</v>
      </c>
      <c r="G144" s="68">
        <v>0</v>
      </c>
      <c r="H144" s="68">
        <v>0</v>
      </c>
      <c r="I144" s="68">
        <v>0</v>
      </c>
      <c r="J144" s="68">
        <v>0</v>
      </c>
      <c r="K144" s="68">
        <v>0</v>
      </c>
      <c r="L144" s="68">
        <v>0</v>
      </c>
      <c r="M144" s="68">
        <v>0</v>
      </c>
      <c r="N144" s="2">
        <v>0</v>
      </c>
      <c r="O144" s="68" t="s">
        <v>35</v>
      </c>
      <c r="P144" s="68" t="s">
        <v>189</v>
      </c>
      <c r="Q144" s="68" t="s">
        <v>37</v>
      </c>
      <c r="R144" s="68" t="s">
        <v>38</v>
      </c>
      <c r="S144" s="2">
        <v>0.1</v>
      </c>
      <c r="T144" s="2">
        <v>10</v>
      </c>
      <c r="U144" s="68" t="s">
        <v>39</v>
      </c>
      <c r="V144" s="68" t="s">
        <v>40</v>
      </c>
      <c r="W144" s="68" t="s">
        <v>41</v>
      </c>
      <c r="X144" s="68" t="s">
        <v>42</v>
      </c>
      <c r="Y144" s="68" t="s">
        <v>43</v>
      </c>
      <c r="Z144" s="68" t="s">
        <v>44</v>
      </c>
      <c r="AA144" s="68" t="s">
        <v>45</v>
      </c>
      <c r="AB144" s="68" t="s">
        <v>37</v>
      </c>
      <c r="AC144" s="2"/>
      <c r="AD144" s="2">
        <v>1</v>
      </c>
      <c r="AE144" s="2">
        <v>0</v>
      </c>
      <c r="AF144" s="68">
        <v>30</v>
      </c>
      <c r="AG144" s="68">
        <v>300</v>
      </c>
      <c r="AH144" s="57">
        <f t="shared" si="205"/>
        <v>0</v>
      </c>
      <c r="AI144" s="70"/>
      <c r="AJ144" s="70"/>
      <c r="AK144" s="62" t="e">
        <f t="shared" si="206"/>
        <v>#DIV/0!</v>
      </c>
      <c r="AL144" s="102"/>
      <c r="AM144" s="103"/>
      <c r="AN144" s="104"/>
      <c r="AO144" s="105"/>
      <c r="AP144" s="106"/>
    </row>
    <row r="145" spans="1:42" x14ac:dyDescent="0.25">
      <c r="A145" s="68">
        <v>36</v>
      </c>
      <c r="C145" s="2" t="s">
        <v>48</v>
      </c>
      <c r="D145" s="68">
        <v>0</v>
      </c>
      <c r="E145" s="68" t="s">
        <v>49</v>
      </c>
      <c r="F145" s="68" t="s">
        <v>50</v>
      </c>
      <c r="N145" s="2"/>
      <c r="S145" s="2"/>
      <c r="T145" s="2"/>
      <c r="AC145" s="2"/>
      <c r="AD145" s="2"/>
      <c r="AE145" s="2"/>
      <c r="AH145" s="58">
        <f t="shared" ref="AH145" si="210">AO142*AP142</f>
        <v>0.73529411764705888</v>
      </c>
      <c r="AI145" s="71"/>
      <c r="AJ145" s="71"/>
      <c r="AK145" s="63"/>
    </row>
    <row r="146" spans="1:42" x14ac:dyDescent="0.25">
      <c r="A146" s="68">
        <v>37.1</v>
      </c>
      <c r="B146" s="68" t="s">
        <v>190</v>
      </c>
      <c r="C146" s="2">
        <v>0</v>
      </c>
      <c r="D146" s="68">
        <v>0</v>
      </c>
      <c r="E146" s="68">
        <v>0</v>
      </c>
      <c r="G146" s="68">
        <v>0</v>
      </c>
      <c r="H146" s="68">
        <v>0</v>
      </c>
      <c r="I146" s="68">
        <v>0</v>
      </c>
      <c r="J146" s="68">
        <v>0</v>
      </c>
      <c r="K146" s="68">
        <v>0</v>
      </c>
      <c r="L146" s="68">
        <v>0</v>
      </c>
      <c r="M146" s="68">
        <v>0</v>
      </c>
      <c r="N146" s="2">
        <v>0</v>
      </c>
      <c r="O146" s="68" t="s">
        <v>35</v>
      </c>
      <c r="P146" s="68" t="s">
        <v>191</v>
      </c>
      <c r="Q146" s="68" t="s">
        <v>37</v>
      </c>
      <c r="R146" s="68" t="s">
        <v>38</v>
      </c>
      <c r="S146" s="2">
        <v>0.1</v>
      </c>
      <c r="T146" s="2">
        <v>10</v>
      </c>
      <c r="U146" s="68" t="s">
        <v>39</v>
      </c>
      <c r="V146" s="68" t="s">
        <v>40</v>
      </c>
      <c r="W146" s="68" t="s">
        <v>41</v>
      </c>
      <c r="X146" s="68" t="s">
        <v>42</v>
      </c>
      <c r="Y146" s="68" t="s">
        <v>43</v>
      </c>
      <c r="Z146" s="68" t="s">
        <v>44</v>
      </c>
      <c r="AA146" s="68" t="s">
        <v>45</v>
      </c>
      <c r="AB146" s="68" t="s">
        <v>37</v>
      </c>
      <c r="AC146" s="2"/>
      <c r="AD146" s="2">
        <v>1</v>
      </c>
      <c r="AE146" s="2">
        <v>0</v>
      </c>
      <c r="AF146" s="68">
        <v>30</v>
      </c>
      <c r="AG146" s="68">
        <v>300</v>
      </c>
      <c r="AH146" s="57">
        <f t="shared" ref="AH146:AH148" si="211">D146*10</f>
        <v>0</v>
      </c>
      <c r="AI146" s="69">
        <v>0</v>
      </c>
      <c r="AJ146" s="69">
        <v>6.2</v>
      </c>
      <c r="AK146" s="62" t="e">
        <f t="shared" ref="AK146:AK148" si="212">AH146/AH$3</f>
        <v>#DIV/0!</v>
      </c>
      <c r="AL146" s="102">
        <f t="shared" ref="AL146" si="213">IF(COUNTBLANK(AI146:AI148)=3,"",IF(COUNTBLANK(AI146:AI148)=2,IF(AI146=0,0.5/AJ146,AI146/AJ146),(AI146/AJ146+AI147/AJ147+IF(AJ148&gt;0,AI148/AJ148,0))/COUNTIF(AI146:AJ148,"&gt;0")))</f>
        <v>8.0645161290322578E-2</v>
      </c>
      <c r="AM146" s="103" t="e">
        <f t="shared" ref="AM146" si="214">IF(ISNUMBER(AN146),AN146,1/AN146)</f>
        <v>#DIV/0!</v>
      </c>
      <c r="AN146" s="104"/>
      <c r="AO146" s="105">
        <f t="shared" ref="AO146" si="215">IF(COUNTIF(AL146:AL146,"&gt;0"),AL146,IF(ISERROR(AM146),IF(D149&gt;0,D149,0.5),AM146))</f>
        <v>8.0645161290322578E-2</v>
      </c>
      <c r="AP146" s="106">
        <v>10</v>
      </c>
    </row>
    <row r="147" spans="1:42" x14ac:dyDescent="0.25">
      <c r="A147" s="68">
        <v>37.200000000000003</v>
      </c>
      <c r="B147" s="68" t="s">
        <v>190</v>
      </c>
      <c r="C147" s="2">
        <v>0</v>
      </c>
      <c r="D147" s="68">
        <v>0</v>
      </c>
      <c r="E147" s="68">
        <v>0</v>
      </c>
      <c r="G147" s="68">
        <v>0</v>
      </c>
      <c r="H147" s="68">
        <v>0</v>
      </c>
      <c r="I147" s="68">
        <v>0</v>
      </c>
      <c r="J147" s="68">
        <v>0</v>
      </c>
      <c r="K147" s="68">
        <v>0</v>
      </c>
      <c r="L147" s="68">
        <v>0</v>
      </c>
      <c r="M147" s="68">
        <v>0</v>
      </c>
      <c r="N147" s="2">
        <v>0</v>
      </c>
      <c r="O147" s="68" t="s">
        <v>35</v>
      </c>
      <c r="P147" s="68" t="s">
        <v>192</v>
      </c>
      <c r="Q147" s="68" t="s">
        <v>37</v>
      </c>
      <c r="R147" s="68" t="s">
        <v>38</v>
      </c>
      <c r="S147" s="2">
        <v>0.1</v>
      </c>
      <c r="T147" s="2">
        <v>10</v>
      </c>
      <c r="U147" s="68" t="s">
        <v>39</v>
      </c>
      <c r="V147" s="68" t="s">
        <v>40</v>
      </c>
      <c r="W147" s="68" t="s">
        <v>41</v>
      </c>
      <c r="X147" s="68" t="s">
        <v>42</v>
      </c>
      <c r="Y147" s="68" t="s">
        <v>43</v>
      </c>
      <c r="Z147" s="68" t="s">
        <v>44</v>
      </c>
      <c r="AA147" s="68" t="s">
        <v>45</v>
      </c>
      <c r="AB147" s="68" t="s">
        <v>37</v>
      </c>
      <c r="AC147" s="2"/>
      <c r="AD147" s="2">
        <v>1</v>
      </c>
      <c r="AE147" s="2">
        <v>0</v>
      </c>
      <c r="AF147" s="68">
        <v>30</v>
      </c>
      <c r="AG147" s="68">
        <v>300</v>
      </c>
      <c r="AH147" s="57">
        <f t="shared" si="211"/>
        <v>0</v>
      </c>
      <c r="AI147" s="70"/>
      <c r="AJ147" s="70"/>
      <c r="AK147" s="62" t="e">
        <f t="shared" si="212"/>
        <v>#DIV/0!</v>
      </c>
      <c r="AL147" s="102"/>
      <c r="AM147" s="103"/>
      <c r="AN147" s="104"/>
      <c r="AO147" s="105"/>
      <c r="AP147" s="106"/>
    </row>
    <row r="148" spans="1:42" x14ac:dyDescent="0.25">
      <c r="A148" s="68">
        <v>37.299999999999997</v>
      </c>
      <c r="B148" s="68" t="s">
        <v>190</v>
      </c>
      <c r="C148" s="2">
        <v>0</v>
      </c>
      <c r="D148" s="68">
        <v>0</v>
      </c>
      <c r="E148" s="68">
        <v>0</v>
      </c>
      <c r="G148" s="68">
        <v>0</v>
      </c>
      <c r="H148" s="68">
        <v>0</v>
      </c>
      <c r="I148" s="68">
        <v>0</v>
      </c>
      <c r="J148" s="68">
        <v>0</v>
      </c>
      <c r="K148" s="68">
        <v>0</v>
      </c>
      <c r="L148" s="68">
        <v>0</v>
      </c>
      <c r="M148" s="68">
        <v>0</v>
      </c>
      <c r="N148" s="2">
        <v>0</v>
      </c>
      <c r="O148" s="68" t="s">
        <v>35</v>
      </c>
      <c r="P148" s="68" t="s">
        <v>193</v>
      </c>
      <c r="Q148" s="68" t="s">
        <v>37</v>
      </c>
      <c r="R148" s="68" t="s">
        <v>38</v>
      </c>
      <c r="S148" s="2">
        <v>0.1</v>
      </c>
      <c r="T148" s="2">
        <v>10</v>
      </c>
      <c r="U148" s="68" t="s">
        <v>39</v>
      </c>
      <c r="V148" s="68" t="s">
        <v>40</v>
      </c>
      <c r="W148" s="68" t="s">
        <v>41</v>
      </c>
      <c r="X148" s="68" t="s">
        <v>42</v>
      </c>
      <c r="Y148" s="68" t="s">
        <v>43</v>
      </c>
      <c r="Z148" s="68" t="s">
        <v>44</v>
      </c>
      <c r="AA148" s="68" t="s">
        <v>45</v>
      </c>
      <c r="AB148" s="68" t="s">
        <v>37</v>
      </c>
      <c r="AC148" s="2"/>
      <c r="AD148" s="2">
        <v>1</v>
      </c>
      <c r="AE148" s="2">
        <v>0</v>
      </c>
      <c r="AF148" s="68">
        <v>30</v>
      </c>
      <c r="AG148" s="68">
        <v>300</v>
      </c>
      <c r="AH148" s="57">
        <f t="shared" si="211"/>
        <v>0</v>
      </c>
      <c r="AI148" s="70"/>
      <c r="AJ148" s="70"/>
      <c r="AK148" s="62" t="e">
        <f t="shared" si="212"/>
        <v>#DIV/0!</v>
      </c>
      <c r="AL148" s="102"/>
      <c r="AM148" s="103"/>
      <c r="AN148" s="104"/>
      <c r="AO148" s="105"/>
      <c r="AP148" s="106"/>
    </row>
    <row r="149" spans="1:42" x14ac:dyDescent="0.25">
      <c r="A149" s="68">
        <v>37</v>
      </c>
      <c r="C149" s="2" t="s">
        <v>48</v>
      </c>
      <c r="D149" s="68">
        <v>0</v>
      </c>
      <c r="E149" s="68" t="s">
        <v>49</v>
      </c>
      <c r="F149" s="68" t="s">
        <v>50</v>
      </c>
      <c r="N149" s="2"/>
      <c r="S149" s="2"/>
      <c r="T149" s="2"/>
      <c r="AC149" s="2"/>
      <c r="AD149" s="2"/>
      <c r="AE149" s="2"/>
      <c r="AH149" s="58">
        <f t="shared" ref="AH149" si="216">AO146*AP146</f>
        <v>0.80645161290322576</v>
      </c>
      <c r="AI149" s="71"/>
      <c r="AJ149" s="71"/>
      <c r="AK149" s="63"/>
    </row>
    <row r="150" spans="1:42" x14ac:dyDescent="0.25">
      <c r="A150" s="68">
        <v>38.1</v>
      </c>
      <c r="B150" s="68" t="s">
        <v>194</v>
      </c>
      <c r="C150" s="2">
        <v>0</v>
      </c>
      <c r="D150" s="68">
        <v>0</v>
      </c>
      <c r="E150" s="68">
        <v>0</v>
      </c>
      <c r="G150" s="68">
        <v>0</v>
      </c>
      <c r="H150" s="68">
        <v>0</v>
      </c>
      <c r="I150" s="68">
        <v>0</v>
      </c>
      <c r="J150" s="68">
        <v>0</v>
      </c>
      <c r="K150" s="68">
        <v>0</v>
      </c>
      <c r="L150" s="68">
        <v>0</v>
      </c>
      <c r="M150" s="68">
        <v>0</v>
      </c>
      <c r="N150" s="2">
        <v>0</v>
      </c>
      <c r="O150" s="68" t="s">
        <v>35</v>
      </c>
      <c r="P150" s="68" t="s">
        <v>195</v>
      </c>
      <c r="Q150" s="68" t="s">
        <v>37</v>
      </c>
      <c r="R150" s="68" t="s">
        <v>38</v>
      </c>
      <c r="S150" s="2">
        <v>0.1</v>
      </c>
      <c r="T150" s="2">
        <v>10</v>
      </c>
      <c r="U150" s="68" t="s">
        <v>39</v>
      </c>
      <c r="V150" s="68" t="s">
        <v>40</v>
      </c>
      <c r="W150" s="68" t="s">
        <v>41</v>
      </c>
      <c r="X150" s="68" t="s">
        <v>42</v>
      </c>
      <c r="Y150" s="68" t="s">
        <v>43</v>
      </c>
      <c r="Z150" s="68" t="s">
        <v>44</v>
      </c>
      <c r="AA150" s="68" t="s">
        <v>45</v>
      </c>
      <c r="AB150" s="68" t="s">
        <v>37</v>
      </c>
      <c r="AC150" s="2"/>
      <c r="AD150" s="2">
        <v>1</v>
      </c>
      <c r="AE150" s="2">
        <v>0</v>
      </c>
      <c r="AF150" s="68">
        <v>30</v>
      </c>
      <c r="AG150" s="68">
        <v>300</v>
      </c>
      <c r="AH150" s="57">
        <f t="shared" ref="AH150:AH152" si="217">D150*10</f>
        <v>0</v>
      </c>
      <c r="AI150" s="69">
        <v>0</v>
      </c>
      <c r="AJ150" s="69">
        <v>6.5</v>
      </c>
      <c r="AK150" s="62" t="e">
        <f t="shared" ref="AK150:AK152" si="218">AH150/AH$3</f>
        <v>#DIV/0!</v>
      </c>
      <c r="AL150" s="102">
        <f t="shared" ref="AL150" si="219">IF(COUNTBLANK(AI150:AI152)=3,"",IF(COUNTBLANK(AI150:AI152)=2,IF(AI150=0,0.5/AJ150,AI150/AJ150),(AI150/AJ150+AI151/AJ151+IF(AJ152&gt;0,AI152/AJ152,0))/COUNTIF(AI150:AJ152,"&gt;0")))</f>
        <v>7.6923076923076927E-2</v>
      </c>
      <c r="AM150" s="103" t="e">
        <f t="shared" ref="AM150" si="220">IF(ISNUMBER(AN150),AN150,1/AN150)</f>
        <v>#DIV/0!</v>
      </c>
      <c r="AN150" s="104"/>
      <c r="AO150" s="105">
        <f t="shared" ref="AO150" si="221">IF(COUNTIF(AL150:AL150,"&gt;0"),AL150,IF(ISERROR(AM150),IF(D153&gt;0,D153,0.5),AM150))</f>
        <v>7.6923076923076927E-2</v>
      </c>
      <c r="AP150" s="106">
        <v>10</v>
      </c>
    </row>
    <row r="151" spans="1:42" x14ac:dyDescent="0.25">
      <c r="A151" s="68">
        <v>38.200000000000003</v>
      </c>
      <c r="B151" s="68" t="s">
        <v>194</v>
      </c>
      <c r="C151" s="2">
        <v>0</v>
      </c>
      <c r="D151" s="68">
        <v>0</v>
      </c>
      <c r="E151" s="68">
        <v>0</v>
      </c>
      <c r="G151" s="68">
        <v>0</v>
      </c>
      <c r="H151" s="68">
        <v>0</v>
      </c>
      <c r="I151" s="68">
        <v>0</v>
      </c>
      <c r="J151" s="68">
        <v>0</v>
      </c>
      <c r="K151" s="68">
        <v>0</v>
      </c>
      <c r="L151" s="68">
        <v>0</v>
      </c>
      <c r="M151" s="68">
        <v>0</v>
      </c>
      <c r="N151" s="2">
        <v>0</v>
      </c>
      <c r="O151" s="68" t="s">
        <v>35</v>
      </c>
      <c r="P151" s="68" t="s">
        <v>196</v>
      </c>
      <c r="Q151" s="68" t="s">
        <v>37</v>
      </c>
      <c r="R151" s="68" t="s">
        <v>38</v>
      </c>
      <c r="S151" s="2">
        <v>0.1</v>
      </c>
      <c r="T151" s="2">
        <v>10</v>
      </c>
      <c r="U151" s="68" t="s">
        <v>39</v>
      </c>
      <c r="V151" s="68" t="s">
        <v>40</v>
      </c>
      <c r="W151" s="68" t="s">
        <v>41</v>
      </c>
      <c r="X151" s="68" t="s">
        <v>42</v>
      </c>
      <c r="Y151" s="68" t="s">
        <v>43</v>
      </c>
      <c r="Z151" s="68" t="s">
        <v>44</v>
      </c>
      <c r="AA151" s="68" t="s">
        <v>45</v>
      </c>
      <c r="AB151" s="68" t="s">
        <v>37</v>
      </c>
      <c r="AC151" s="2"/>
      <c r="AD151" s="2">
        <v>1</v>
      </c>
      <c r="AE151" s="2">
        <v>0</v>
      </c>
      <c r="AF151" s="68">
        <v>30</v>
      </c>
      <c r="AG151" s="68">
        <v>300</v>
      </c>
      <c r="AH151" s="57">
        <f t="shared" si="217"/>
        <v>0</v>
      </c>
      <c r="AI151" s="70"/>
      <c r="AJ151" s="70"/>
      <c r="AK151" s="62" t="e">
        <f t="shared" si="218"/>
        <v>#DIV/0!</v>
      </c>
      <c r="AL151" s="102"/>
      <c r="AM151" s="103"/>
      <c r="AN151" s="104"/>
      <c r="AO151" s="105"/>
      <c r="AP151" s="106"/>
    </row>
    <row r="152" spans="1:42" x14ac:dyDescent="0.25">
      <c r="A152" s="68">
        <v>38.299999999999997</v>
      </c>
      <c r="B152" s="68" t="s">
        <v>194</v>
      </c>
      <c r="C152" s="2">
        <v>0</v>
      </c>
      <c r="D152" s="68">
        <v>0</v>
      </c>
      <c r="E152" s="68">
        <v>0</v>
      </c>
      <c r="G152" s="68">
        <v>0</v>
      </c>
      <c r="H152" s="68">
        <v>0</v>
      </c>
      <c r="I152" s="68">
        <v>0</v>
      </c>
      <c r="J152" s="68">
        <v>0</v>
      </c>
      <c r="K152" s="68">
        <v>0</v>
      </c>
      <c r="L152" s="68">
        <v>0</v>
      </c>
      <c r="M152" s="68">
        <v>0</v>
      </c>
      <c r="N152" s="2">
        <v>0</v>
      </c>
      <c r="O152" s="68" t="s">
        <v>35</v>
      </c>
      <c r="P152" s="68" t="s">
        <v>197</v>
      </c>
      <c r="Q152" s="68" t="s">
        <v>37</v>
      </c>
      <c r="R152" s="68" t="s">
        <v>38</v>
      </c>
      <c r="S152" s="2">
        <v>0.1</v>
      </c>
      <c r="T152" s="2">
        <v>10</v>
      </c>
      <c r="U152" s="68" t="s">
        <v>39</v>
      </c>
      <c r="V152" s="68" t="s">
        <v>40</v>
      </c>
      <c r="W152" s="68" t="s">
        <v>41</v>
      </c>
      <c r="X152" s="68" t="s">
        <v>42</v>
      </c>
      <c r="Y152" s="68" t="s">
        <v>43</v>
      </c>
      <c r="Z152" s="68" t="s">
        <v>44</v>
      </c>
      <c r="AA152" s="68" t="s">
        <v>45</v>
      </c>
      <c r="AB152" s="68" t="s">
        <v>37</v>
      </c>
      <c r="AC152" s="2"/>
      <c r="AD152" s="2">
        <v>1</v>
      </c>
      <c r="AE152" s="2">
        <v>0</v>
      </c>
      <c r="AF152" s="68">
        <v>30</v>
      </c>
      <c r="AG152" s="68">
        <v>300</v>
      </c>
      <c r="AH152" s="57">
        <f t="shared" si="217"/>
        <v>0</v>
      </c>
      <c r="AI152" s="70"/>
      <c r="AJ152" s="70"/>
      <c r="AK152" s="62" t="e">
        <f t="shared" si="218"/>
        <v>#DIV/0!</v>
      </c>
      <c r="AL152" s="102"/>
      <c r="AM152" s="103"/>
      <c r="AN152" s="104"/>
      <c r="AO152" s="105"/>
      <c r="AP152" s="106"/>
    </row>
    <row r="153" spans="1:42" x14ac:dyDescent="0.25">
      <c r="A153" s="68">
        <v>38</v>
      </c>
      <c r="C153" s="2" t="s">
        <v>48</v>
      </c>
      <c r="D153" s="68">
        <v>0</v>
      </c>
      <c r="E153" s="68" t="s">
        <v>49</v>
      </c>
      <c r="F153" s="68" t="s">
        <v>50</v>
      </c>
      <c r="N153" s="2"/>
      <c r="S153" s="2"/>
      <c r="T153" s="2"/>
      <c r="AC153" s="2"/>
      <c r="AD153" s="2"/>
      <c r="AE153" s="2"/>
      <c r="AH153" s="58">
        <f t="shared" ref="AH153" si="222">AO150*AP150</f>
        <v>0.76923076923076927</v>
      </c>
      <c r="AI153" s="71"/>
      <c r="AJ153" s="71"/>
      <c r="AK153" s="63"/>
    </row>
    <row r="154" spans="1:42" x14ac:dyDescent="0.25">
      <c r="A154" s="68">
        <v>39.1</v>
      </c>
      <c r="B154" s="68" t="s">
        <v>198</v>
      </c>
      <c r="C154" s="2">
        <v>0</v>
      </c>
      <c r="D154" s="68">
        <v>0</v>
      </c>
      <c r="E154" s="68">
        <v>0</v>
      </c>
      <c r="G154" s="68">
        <v>0</v>
      </c>
      <c r="H154" s="68">
        <v>0</v>
      </c>
      <c r="I154" s="68">
        <v>0</v>
      </c>
      <c r="J154" s="68">
        <v>0</v>
      </c>
      <c r="K154" s="68">
        <v>0</v>
      </c>
      <c r="L154" s="68">
        <v>0</v>
      </c>
      <c r="M154" s="68">
        <v>0</v>
      </c>
      <c r="N154" s="2">
        <v>0</v>
      </c>
      <c r="O154" s="68" t="s">
        <v>35</v>
      </c>
      <c r="P154" s="68" t="s">
        <v>199</v>
      </c>
      <c r="Q154" s="68" t="s">
        <v>37</v>
      </c>
      <c r="R154" s="68" t="s">
        <v>38</v>
      </c>
      <c r="S154" s="2">
        <v>0.1</v>
      </c>
      <c r="T154" s="2">
        <v>10</v>
      </c>
      <c r="U154" s="68" t="s">
        <v>39</v>
      </c>
      <c r="V154" s="68" t="s">
        <v>40</v>
      </c>
      <c r="W154" s="68" t="s">
        <v>41</v>
      </c>
      <c r="X154" s="68" t="s">
        <v>42</v>
      </c>
      <c r="Y154" s="68" t="s">
        <v>43</v>
      </c>
      <c r="Z154" s="68" t="s">
        <v>44</v>
      </c>
      <c r="AA154" s="68" t="s">
        <v>45</v>
      </c>
      <c r="AB154" s="68" t="s">
        <v>37</v>
      </c>
      <c r="AC154" s="2"/>
      <c r="AD154" s="2">
        <v>1</v>
      </c>
      <c r="AE154" s="2">
        <v>0</v>
      </c>
      <c r="AF154" s="68">
        <v>30</v>
      </c>
      <c r="AG154" s="68">
        <v>300</v>
      </c>
      <c r="AH154" s="57">
        <f t="shared" ref="AH154:AH156" si="223">D154*10</f>
        <v>0</v>
      </c>
      <c r="AI154" s="69">
        <v>0</v>
      </c>
      <c r="AJ154" s="69">
        <v>6.6</v>
      </c>
      <c r="AK154" s="62" t="e">
        <f t="shared" ref="AK154:AK156" si="224">AH154/AH$3</f>
        <v>#DIV/0!</v>
      </c>
      <c r="AL154" s="102">
        <f t="shared" ref="AL154" si="225">IF(COUNTBLANK(AI154:AI156)=3,"",IF(COUNTBLANK(AI154:AI156)=2,IF(AI154=0,0.5/AJ154,AI154/AJ154),(AI154/AJ154+AI155/AJ155+IF(AJ156&gt;0,AI156/AJ156,0))/COUNTIF(AI154:AJ156,"&gt;0")))</f>
        <v>7.575757575757576E-2</v>
      </c>
      <c r="AM154" s="103" t="e">
        <f t="shared" ref="AM154" si="226">IF(ISNUMBER(AN154),AN154,1/AN154)</f>
        <v>#DIV/0!</v>
      </c>
      <c r="AN154" s="104"/>
      <c r="AO154" s="105">
        <f t="shared" ref="AO154" si="227">IF(COUNTIF(AL154:AL154,"&gt;0"),AL154,IF(ISERROR(AM154),IF(D157&gt;0,D157,0.5),AM154))</f>
        <v>7.575757575757576E-2</v>
      </c>
      <c r="AP154" s="106">
        <v>10</v>
      </c>
    </row>
    <row r="155" spans="1:42" x14ac:dyDescent="0.25">
      <c r="A155" s="68">
        <v>39.200000000000003</v>
      </c>
      <c r="B155" s="68" t="s">
        <v>198</v>
      </c>
      <c r="C155" s="2">
        <v>0</v>
      </c>
      <c r="D155" s="68">
        <v>0</v>
      </c>
      <c r="E155" s="68">
        <v>0</v>
      </c>
      <c r="G155" s="68">
        <v>0</v>
      </c>
      <c r="H155" s="68">
        <v>0</v>
      </c>
      <c r="I155" s="68">
        <v>0</v>
      </c>
      <c r="J155" s="68">
        <v>0</v>
      </c>
      <c r="K155" s="68">
        <v>0</v>
      </c>
      <c r="L155" s="68">
        <v>0</v>
      </c>
      <c r="M155" s="68">
        <v>0</v>
      </c>
      <c r="N155" s="2">
        <v>0</v>
      </c>
      <c r="O155" s="68" t="s">
        <v>35</v>
      </c>
      <c r="P155" s="68" t="s">
        <v>200</v>
      </c>
      <c r="Q155" s="68" t="s">
        <v>37</v>
      </c>
      <c r="R155" s="68" t="s">
        <v>38</v>
      </c>
      <c r="S155" s="2">
        <v>0.1</v>
      </c>
      <c r="T155" s="2">
        <v>10</v>
      </c>
      <c r="U155" s="68" t="s">
        <v>39</v>
      </c>
      <c r="V155" s="68" t="s">
        <v>40</v>
      </c>
      <c r="W155" s="68" t="s">
        <v>41</v>
      </c>
      <c r="X155" s="68" t="s">
        <v>42</v>
      </c>
      <c r="Y155" s="68" t="s">
        <v>43</v>
      </c>
      <c r="Z155" s="68" t="s">
        <v>44</v>
      </c>
      <c r="AA155" s="68" t="s">
        <v>45</v>
      </c>
      <c r="AB155" s="68" t="s">
        <v>37</v>
      </c>
      <c r="AC155" s="2"/>
      <c r="AD155" s="2">
        <v>1</v>
      </c>
      <c r="AE155" s="2">
        <v>0</v>
      </c>
      <c r="AF155" s="68">
        <v>30</v>
      </c>
      <c r="AG155" s="68">
        <v>300</v>
      </c>
      <c r="AH155" s="57">
        <f t="shared" si="223"/>
        <v>0</v>
      </c>
      <c r="AI155" s="70"/>
      <c r="AJ155" s="70"/>
      <c r="AK155" s="62" t="e">
        <f t="shared" si="224"/>
        <v>#DIV/0!</v>
      </c>
      <c r="AL155" s="102"/>
      <c r="AM155" s="103"/>
      <c r="AN155" s="104"/>
      <c r="AO155" s="105"/>
      <c r="AP155" s="106"/>
    </row>
    <row r="156" spans="1:42" x14ac:dyDescent="0.25">
      <c r="A156" s="68">
        <v>39.299999999999997</v>
      </c>
      <c r="B156" s="68" t="s">
        <v>198</v>
      </c>
      <c r="C156" s="2">
        <v>0</v>
      </c>
      <c r="D156" s="68">
        <v>0</v>
      </c>
      <c r="E156" s="68">
        <v>0</v>
      </c>
      <c r="G156" s="68">
        <v>0</v>
      </c>
      <c r="H156" s="68">
        <v>0</v>
      </c>
      <c r="I156" s="68">
        <v>0</v>
      </c>
      <c r="J156" s="68">
        <v>0</v>
      </c>
      <c r="K156" s="68">
        <v>0</v>
      </c>
      <c r="L156" s="68">
        <v>0</v>
      </c>
      <c r="M156" s="68">
        <v>0</v>
      </c>
      <c r="N156" s="2">
        <v>0</v>
      </c>
      <c r="O156" s="68" t="s">
        <v>35</v>
      </c>
      <c r="P156" s="68" t="s">
        <v>201</v>
      </c>
      <c r="Q156" s="68" t="s">
        <v>37</v>
      </c>
      <c r="R156" s="68" t="s">
        <v>38</v>
      </c>
      <c r="S156" s="2">
        <v>0.1</v>
      </c>
      <c r="T156" s="2">
        <v>10</v>
      </c>
      <c r="U156" s="68" t="s">
        <v>39</v>
      </c>
      <c r="V156" s="68" t="s">
        <v>40</v>
      </c>
      <c r="W156" s="68" t="s">
        <v>41</v>
      </c>
      <c r="X156" s="68" t="s">
        <v>42</v>
      </c>
      <c r="Y156" s="68" t="s">
        <v>43</v>
      </c>
      <c r="Z156" s="68" t="s">
        <v>44</v>
      </c>
      <c r="AA156" s="68" t="s">
        <v>45</v>
      </c>
      <c r="AB156" s="68" t="s">
        <v>37</v>
      </c>
      <c r="AC156" s="2"/>
      <c r="AD156" s="2">
        <v>1</v>
      </c>
      <c r="AE156" s="2">
        <v>0</v>
      </c>
      <c r="AF156" s="68">
        <v>30</v>
      </c>
      <c r="AG156" s="68">
        <v>300</v>
      </c>
      <c r="AH156" s="57">
        <f t="shared" si="223"/>
        <v>0</v>
      </c>
      <c r="AI156" s="70"/>
      <c r="AJ156" s="70"/>
      <c r="AK156" s="62" t="e">
        <f t="shared" si="224"/>
        <v>#DIV/0!</v>
      </c>
      <c r="AL156" s="102"/>
      <c r="AM156" s="103"/>
      <c r="AN156" s="104"/>
      <c r="AO156" s="105"/>
      <c r="AP156" s="106"/>
    </row>
    <row r="157" spans="1:42" x14ac:dyDescent="0.25">
      <c r="A157" s="68">
        <v>39</v>
      </c>
      <c r="C157" s="2" t="s">
        <v>48</v>
      </c>
      <c r="D157" s="68">
        <v>0</v>
      </c>
      <c r="E157" s="68" t="s">
        <v>49</v>
      </c>
      <c r="F157" s="68" t="s">
        <v>50</v>
      </c>
      <c r="N157" s="2"/>
      <c r="S157" s="2"/>
      <c r="T157" s="2"/>
      <c r="AC157" s="2"/>
      <c r="AD157" s="2"/>
      <c r="AE157" s="2"/>
      <c r="AH157" s="58">
        <f t="shared" ref="AH157" si="228">AO154*AP154</f>
        <v>0.75757575757575757</v>
      </c>
      <c r="AI157" s="71"/>
      <c r="AJ157" s="71"/>
      <c r="AK157" s="63"/>
    </row>
    <row r="158" spans="1:42" x14ac:dyDescent="0.25">
      <c r="A158" s="68">
        <v>40.1</v>
      </c>
      <c r="B158" s="68" t="s">
        <v>202</v>
      </c>
      <c r="C158" s="2">
        <v>0</v>
      </c>
      <c r="D158" s="68">
        <v>0</v>
      </c>
      <c r="E158" s="68">
        <v>0</v>
      </c>
      <c r="G158" s="68">
        <v>0</v>
      </c>
      <c r="H158" s="68">
        <v>0</v>
      </c>
      <c r="I158" s="68">
        <v>0</v>
      </c>
      <c r="J158" s="68">
        <v>0</v>
      </c>
      <c r="K158" s="68">
        <v>0</v>
      </c>
      <c r="L158" s="68">
        <v>0</v>
      </c>
      <c r="M158" s="68">
        <v>0</v>
      </c>
      <c r="N158" s="2">
        <v>0</v>
      </c>
      <c r="O158" s="68" t="s">
        <v>35</v>
      </c>
      <c r="P158" s="68" t="s">
        <v>203</v>
      </c>
      <c r="Q158" s="68" t="s">
        <v>37</v>
      </c>
      <c r="R158" s="68" t="s">
        <v>38</v>
      </c>
      <c r="S158" s="2">
        <v>0.1</v>
      </c>
      <c r="T158" s="2">
        <v>10</v>
      </c>
      <c r="U158" s="68" t="s">
        <v>39</v>
      </c>
      <c r="V158" s="68" t="s">
        <v>40</v>
      </c>
      <c r="W158" s="68" t="s">
        <v>41</v>
      </c>
      <c r="X158" s="68" t="s">
        <v>42</v>
      </c>
      <c r="Y158" s="68" t="s">
        <v>43</v>
      </c>
      <c r="Z158" s="68" t="s">
        <v>44</v>
      </c>
      <c r="AA158" s="68" t="s">
        <v>45</v>
      </c>
      <c r="AB158" s="68" t="s">
        <v>37</v>
      </c>
      <c r="AC158" s="2"/>
      <c r="AD158" s="2">
        <v>1</v>
      </c>
      <c r="AE158" s="2">
        <v>0</v>
      </c>
      <c r="AF158" s="68">
        <v>30</v>
      </c>
      <c r="AG158" s="68">
        <v>300</v>
      </c>
      <c r="AH158" s="57">
        <f t="shared" ref="AH158:AH160" si="229">D158*10</f>
        <v>0</v>
      </c>
      <c r="AI158" s="69">
        <v>0</v>
      </c>
      <c r="AJ158" s="69">
        <v>6.4</v>
      </c>
      <c r="AK158" s="62" t="e">
        <f t="shared" ref="AK158:AK160" si="230">AH158/AH$3</f>
        <v>#DIV/0!</v>
      </c>
      <c r="AL158" s="102">
        <f t="shared" ref="AL158" si="231">IF(COUNTBLANK(AI158:AI160)=3,"",IF(COUNTBLANK(AI158:AI160)=2,IF(AI158=0,0.5/AJ158,AI158/AJ158),(AI158/AJ158+AI159/AJ159+IF(AJ160&gt;0,AI160/AJ160,0))/COUNTIF(AI158:AJ160,"&gt;0")))</f>
        <v>7.8125E-2</v>
      </c>
      <c r="AM158" s="103" t="e">
        <f t="shared" ref="AM158" si="232">IF(ISNUMBER(AN158),AN158,1/AN158)</f>
        <v>#DIV/0!</v>
      </c>
      <c r="AN158" s="104"/>
      <c r="AO158" s="105">
        <f t="shared" ref="AO158" si="233">IF(COUNTIF(AL158:AL158,"&gt;0"),AL158,IF(ISERROR(AM158),IF(D161&gt;0,D161,0.5),AM158))</f>
        <v>7.8125E-2</v>
      </c>
      <c r="AP158" s="106">
        <v>10</v>
      </c>
    </row>
    <row r="159" spans="1:42" x14ac:dyDescent="0.25">
      <c r="A159" s="68">
        <v>40.200000000000003</v>
      </c>
      <c r="B159" s="68" t="s">
        <v>202</v>
      </c>
      <c r="C159" s="2">
        <v>0</v>
      </c>
      <c r="D159" s="68">
        <v>0</v>
      </c>
      <c r="E159" s="68">
        <v>0</v>
      </c>
      <c r="G159" s="68">
        <v>0</v>
      </c>
      <c r="H159" s="68">
        <v>0</v>
      </c>
      <c r="I159" s="68">
        <v>0</v>
      </c>
      <c r="J159" s="68">
        <v>0</v>
      </c>
      <c r="K159" s="68">
        <v>0</v>
      </c>
      <c r="L159" s="68">
        <v>0</v>
      </c>
      <c r="M159" s="68">
        <v>0</v>
      </c>
      <c r="N159" s="2">
        <v>0</v>
      </c>
      <c r="O159" s="68" t="s">
        <v>35</v>
      </c>
      <c r="P159" s="68" t="s">
        <v>204</v>
      </c>
      <c r="Q159" s="68" t="s">
        <v>37</v>
      </c>
      <c r="R159" s="68" t="s">
        <v>38</v>
      </c>
      <c r="S159" s="2">
        <v>0.1</v>
      </c>
      <c r="T159" s="2">
        <v>10</v>
      </c>
      <c r="U159" s="68" t="s">
        <v>39</v>
      </c>
      <c r="V159" s="68" t="s">
        <v>40</v>
      </c>
      <c r="W159" s="68" t="s">
        <v>41</v>
      </c>
      <c r="X159" s="68" t="s">
        <v>42</v>
      </c>
      <c r="Y159" s="68" t="s">
        <v>43</v>
      </c>
      <c r="Z159" s="68" t="s">
        <v>44</v>
      </c>
      <c r="AA159" s="68" t="s">
        <v>45</v>
      </c>
      <c r="AB159" s="68" t="s">
        <v>37</v>
      </c>
      <c r="AC159" s="2"/>
      <c r="AD159" s="2">
        <v>1</v>
      </c>
      <c r="AE159" s="2">
        <v>0</v>
      </c>
      <c r="AF159" s="68">
        <v>30</v>
      </c>
      <c r="AG159" s="68">
        <v>300</v>
      </c>
      <c r="AH159" s="57">
        <f t="shared" si="229"/>
        <v>0</v>
      </c>
      <c r="AI159" s="70"/>
      <c r="AJ159" s="70"/>
      <c r="AK159" s="62" t="e">
        <f t="shared" si="230"/>
        <v>#DIV/0!</v>
      </c>
      <c r="AL159" s="102"/>
      <c r="AM159" s="103"/>
      <c r="AN159" s="104"/>
      <c r="AO159" s="105"/>
      <c r="AP159" s="106"/>
    </row>
    <row r="160" spans="1:42" x14ac:dyDescent="0.25">
      <c r="A160" s="68">
        <v>40.299999999999997</v>
      </c>
      <c r="B160" s="68" t="s">
        <v>202</v>
      </c>
      <c r="C160" s="2">
        <v>0</v>
      </c>
      <c r="D160" s="68">
        <v>0</v>
      </c>
      <c r="E160" s="68">
        <v>0</v>
      </c>
      <c r="G160" s="68">
        <v>0</v>
      </c>
      <c r="H160" s="68">
        <v>0</v>
      </c>
      <c r="I160" s="68">
        <v>0</v>
      </c>
      <c r="J160" s="68">
        <v>0</v>
      </c>
      <c r="K160" s="68">
        <v>0</v>
      </c>
      <c r="L160" s="68">
        <v>0</v>
      </c>
      <c r="M160" s="68">
        <v>0</v>
      </c>
      <c r="N160" s="2">
        <v>0</v>
      </c>
      <c r="O160" s="68" t="s">
        <v>35</v>
      </c>
      <c r="P160" s="68" t="s">
        <v>205</v>
      </c>
      <c r="Q160" s="68" t="s">
        <v>37</v>
      </c>
      <c r="R160" s="68" t="s">
        <v>38</v>
      </c>
      <c r="S160" s="2">
        <v>0.1</v>
      </c>
      <c r="T160" s="2">
        <v>10</v>
      </c>
      <c r="U160" s="68" t="s">
        <v>39</v>
      </c>
      <c r="V160" s="68" t="s">
        <v>40</v>
      </c>
      <c r="W160" s="68" t="s">
        <v>41</v>
      </c>
      <c r="X160" s="68" t="s">
        <v>42</v>
      </c>
      <c r="Y160" s="68" t="s">
        <v>43</v>
      </c>
      <c r="Z160" s="68" t="s">
        <v>44</v>
      </c>
      <c r="AA160" s="68" t="s">
        <v>45</v>
      </c>
      <c r="AB160" s="68" t="s">
        <v>37</v>
      </c>
      <c r="AC160" s="2"/>
      <c r="AD160" s="2">
        <v>1</v>
      </c>
      <c r="AE160" s="2">
        <v>0</v>
      </c>
      <c r="AF160" s="68">
        <v>30</v>
      </c>
      <c r="AG160" s="68">
        <v>300</v>
      </c>
      <c r="AH160" s="57">
        <f t="shared" si="229"/>
        <v>0</v>
      </c>
      <c r="AI160" s="70"/>
      <c r="AJ160" s="70"/>
      <c r="AK160" s="62" t="e">
        <f t="shared" si="230"/>
        <v>#DIV/0!</v>
      </c>
      <c r="AL160" s="102"/>
      <c r="AM160" s="103"/>
      <c r="AN160" s="104"/>
      <c r="AO160" s="105"/>
      <c r="AP160" s="106"/>
    </row>
    <row r="161" spans="1:42" x14ac:dyDescent="0.25">
      <c r="A161" s="68">
        <v>40</v>
      </c>
      <c r="C161" s="2" t="s">
        <v>48</v>
      </c>
      <c r="D161" s="68">
        <v>0</v>
      </c>
      <c r="E161" s="68" t="s">
        <v>49</v>
      </c>
      <c r="F161" s="68" t="s">
        <v>50</v>
      </c>
      <c r="N161" s="2"/>
      <c r="S161" s="2"/>
      <c r="T161" s="2"/>
      <c r="AC161" s="2"/>
      <c r="AD161" s="2"/>
      <c r="AE161" s="2"/>
      <c r="AH161" s="58">
        <f t="shared" ref="AH161" si="234">AO158*AP158</f>
        <v>0.78125</v>
      </c>
      <c r="AI161" s="71"/>
      <c r="AJ161" s="71"/>
      <c r="AK161" s="63"/>
    </row>
    <row r="162" spans="1:42" x14ac:dyDescent="0.25">
      <c r="A162" s="68">
        <v>41.1</v>
      </c>
      <c r="B162" s="68" t="s">
        <v>206</v>
      </c>
      <c r="C162" s="2">
        <v>0</v>
      </c>
      <c r="D162" s="68">
        <v>0</v>
      </c>
      <c r="E162" s="68">
        <v>0</v>
      </c>
      <c r="G162" s="68">
        <v>0</v>
      </c>
      <c r="H162" s="68">
        <v>0</v>
      </c>
      <c r="I162" s="68">
        <v>0</v>
      </c>
      <c r="J162" s="68">
        <v>0</v>
      </c>
      <c r="K162" s="68">
        <v>0</v>
      </c>
      <c r="L162" s="68">
        <v>0</v>
      </c>
      <c r="M162" s="68">
        <v>0</v>
      </c>
      <c r="N162" s="2">
        <v>0</v>
      </c>
      <c r="O162" s="68" t="s">
        <v>35</v>
      </c>
      <c r="P162" s="68" t="s">
        <v>207</v>
      </c>
      <c r="Q162" s="68" t="s">
        <v>37</v>
      </c>
      <c r="R162" s="68" t="s">
        <v>38</v>
      </c>
      <c r="S162" s="2">
        <v>0.1</v>
      </c>
      <c r="T162" s="2">
        <v>10</v>
      </c>
      <c r="U162" s="68" t="s">
        <v>39</v>
      </c>
      <c r="V162" s="68" t="s">
        <v>40</v>
      </c>
      <c r="W162" s="68" t="s">
        <v>41</v>
      </c>
      <c r="X162" s="68" t="s">
        <v>42</v>
      </c>
      <c r="Y162" s="68" t="s">
        <v>43</v>
      </c>
      <c r="Z162" s="68" t="s">
        <v>44</v>
      </c>
      <c r="AA162" s="68" t="s">
        <v>45</v>
      </c>
      <c r="AB162" s="68" t="s">
        <v>37</v>
      </c>
      <c r="AC162" s="2"/>
      <c r="AD162" s="2">
        <v>1</v>
      </c>
      <c r="AE162" s="2">
        <v>0</v>
      </c>
      <c r="AF162" s="68">
        <v>30</v>
      </c>
      <c r="AG162" s="68">
        <v>300</v>
      </c>
      <c r="AH162" s="57">
        <f t="shared" ref="AH162:AH164" si="235">D162*10</f>
        <v>0</v>
      </c>
      <c r="AI162" s="69">
        <v>0</v>
      </c>
      <c r="AJ162" s="69">
        <v>6.8</v>
      </c>
      <c r="AK162" s="62" t="e">
        <f t="shared" ref="AK162:AK164" si="236">AH162/AH$3</f>
        <v>#DIV/0!</v>
      </c>
      <c r="AL162" s="102">
        <f t="shared" ref="AL162" si="237">IF(COUNTBLANK(AI162:AI164)=3,"",IF(COUNTBLANK(AI162:AI164)=2,IF(AI162=0,0.5/AJ162,AI162/AJ162),(AI162/AJ162+AI163/AJ163+IF(AJ164&gt;0,AI164/AJ164,0))/COUNTIF(AI162:AJ164,"&gt;0")))</f>
        <v>7.3529411764705885E-2</v>
      </c>
      <c r="AM162" s="103" t="e">
        <f t="shared" ref="AM162" si="238">IF(ISNUMBER(AN162),AN162,1/AN162)</f>
        <v>#DIV/0!</v>
      </c>
      <c r="AN162" s="104"/>
      <c r="AO162" s="105">
        <f t="shared" ref="AO162" si="239">IF(COUNTIF(AL162:AL162,"&gt;0"),AL162,IF(ISERROR(AM162),IF(D165&gt;0,D165,0.5),AM162))</f>
        <v>7.3529411764705885E-2</v>
      </c>
      <c r="AP162" s="106">
        <v>10</v>
      </c>
    </row>
    <row r="163" spans="1:42" x14ac:dyDescent="0.25">
      <c r="A163" s="68">
        <v>41.2</v>
      </c>
      <c r="B163" s="68" t="s">
        <v>206</v>
      </c>
      <c r="C163" s="2">
        <v>0</v>
      </c>
      <c r="D163" s="68">
        <v>0</v>
      </c>
      <c r="E163" s="68">
        <v>0</v>
      </c>
      <c r="G163" s="68">
        <v>0</v>
      </c>
      <c r="H163" s="68">
        <v>0</v>
      </c>
      <c r="I163" s="68">
        <v>0</v>
      </c>
      <c r="J163" s="68">
        <v>0</v>
      </c>
      <c r="K163" s="68">
        <v>0</v>
      </c>
      <c r="L163" s="68">
        <v>0</v>
      </c>
      <c r="M163" s="68">
        <v>0</v>
      </c>
      <c r="N163" s="2">
        <v>0</v>
      </c>
      <c r="O163" s="68" t="s">
        <v>35</v>
      </c>
      <c r="P163" s="68" t="s">
        <v>208</v>
      </c>
      <c r="Q163" s="68" t="s">
        <v>37</v>
      </c>
      <c r="R163" s="68" t="s">
        <v>38</v>
      </c>
      <c r="S163" s="2">
        <v>0.1</v>
      </c>
      <c r="T163" s="2">
        <v>10</v>
      </c>
      <c r="U163" s="68" t="s">
        <v>39</v>
      </c>
      <c r="V163" s="68" t="s">
        <v>40</v>
      </c>
      <c r="W163" s="68" t="s">
        <v>41</v>
      </c>
      <c r="X163" s="68" t="s">
        <v>42</v>
      </c>
      <c r="Y163" s="68" t="s">
        <v>43</v>
      </c>
      <c r="Z163" s="68" t="s">
        <v>44</v>
      </c>
      <c r="AA163" s="68" t="s">
        <v>45</v>
      </c>
      <c r="AB163" s="68" t="s">
        <v>37</v>
      </c>
      <c r="AC163" s="2"/>
      <c r="AD163" s="2">
        <v>1</v>
      </c>
      <c r="AE163" s="2">
        <v>0</v>
      </c>
      <c r="AF163" s="68">
        <v>30</v>
      </c>
      <c r="AG163" s="68">
        <v>300</v>
      </c>
      <c r="AH163" s="57">
        <f t="shared" si="235"/>
        <v>0</v>
      </c>
      <c r="AI163" s="70"/>
      <c r="AJ163" s="70"/>
      <c r="AK163" s="62" t="e">
        <f t="shared" si="236"/>
        <v>#DIV/0!</v>
      </c>
      <c r="AL163" s="102"/>
      <c r="AM163" s="103"/>
      <c r="AN163" s="104"/>
      <c r="AO163" s="105"/>
      <c r="AP163" s="106"/>
    </row>
    <row r="164" spans="1:42" x14ac:dyDescent="0.25">
      <c r="A164" s="68">
        <v>41.3</v>
      </c>
      <c r="B164" s="68" t="s">
        <v>206</v>
      </c>
      <c r="C164" s="2">
        <v>0</v>
      </c>
      <c r="D164" s="68">
        <v>0</v>
      </c>
      <c r="E164" s="68">
        <v>0</v>
      </c>
      <c r="G164" s="68">
        <v>0</v>
      </c>
      <c r="H164" s="68">
        <v>0</v>
      </c>
      <c r="I164" s="68">
        <v>0</v>
      </c>
      <c r="J164" s="68">
        <v>0</v>
      </c>
      <c r="K164" s="68">
        <v>0</v>
      </c>
      <c r="L164" s="68">
        <v>0</v>
      </c>
      <c r="M164" s="68">
        <v>0</v>
      </c>
      <c r="N164" s="2">
        <v>0</v>
      </c>
      <c r="O164" s="68" t="s">
        <v>35</v>
      </c>
      <c r="P164" s="68" t="s">
        <v>209</v>
      </c>
      <c r="Q164" s="68" t="s">
        <v>37</v>
      </c>
      <c r="R164" s="68" t="s">
        <v>38</v>
      </c>
      <c r="S164" s="2">
        <v>0.1</v>
      </c>
      <c r="T164" s="2">
        <v>10</v>
      </c>
      <c r="U164" s="68" t="s">
        <v>39</v>
      </c>
      <c r="V164" s="68" t="s">
        <v>40</v>
      </c>
      <c r="W164" s="68" t="s">
        <v>41</v>
      </c>
      <c r="X164" s="68" t="s">
        <v>42</v>
      </c>
      <c r="Y164" s="68" t="s">
        <v>43</v>
      </c>
      <c r="Z164" s="68" t="s">
        <v>44</v>
      </c>
      <c r="AA164" s="68" t="s">
        <v>45</v>
      </c>
      <c r="AB164" s="68" t="s">
        <v>37</v>
      </c>
      <c r="AC164" s="2"/>
      <c r="AD164" s="2">
        <v>1</v>
      </c>
      <c r="AE164" s="2">
        <v>0</v>
      </c>
      <c r="AF164" s="68">
        <v>30</v>
      </c>
      <c r="AG164" s="68">
        <v>300</v>
      </c>
      <c r="AH164" s="57">
        <f t="shared" si="235"/>
        <v>0</v>
      </c>
      <c r="AI164" s="70"/>
      <c r="AJ164" s="70"/>
      <c r="AK164" s="62" t="e">
        <f t="shared" si="236"/>
        <v>#DIV/0!</v>
      </c>
      <c r="AL164" s="102"/>
      <c r="AM164" s="103"/>
      <c r="AN164" s="104"/>
      <c r="AO164" s="105"/>
      <c r="AP164" s="106"/>
    </row>
    <row r="165" spans="1:42" x14ac:dyDescent="0.25">
      <c r="A165" s="68">
        <v>41</v>
      </c>
      <c r="C165" s="2" t="s">
        <v>48</v>
      </c>
      <c r="D165" s="68">
        <v>0</v>
      </c>
      <c r="E165" s="68" t="s">
        <v>49</v>
      </c>
      <c r="F165" s="68" t="s">
        <v>50</v>
      </c>
      <c r="N165" s="2"/>
      <c r="S165" s="2"/>
      <c r="T165" s="2"/>
      <c r="AC165" s="2"/>
      <c r="AD165" s="2"/>
      <c r="AE165" s="2"/>
      <c r="AH165" s="58">
        <f t="shared" ref="AH165" si="240">AO162*AP162</f>
        <v>0.73529411764705888</v>
      </c>
      <c r="AI165" s="71"/>
      <c r="AJ165" s="71"/>
      <c r="AK165" s="63"/>
    </row>
    <row r="166" spans="1:42" x14ac:dyDescent="0.25">
      <c r="A166" s="68">
        <v>42.1</v>
      </c>
      <c r="B166" s="68" t="s">
        <v>210</v>
      </c>
      <c r="C166" s="2">
        <v>0</v>
      </c>
      <c r="D166" s="68">
        <v>0</v>
      </c>
      <c r="E166" s="68">
        <v>0</v>
      </c>
      <c r="G166" s="68">
        <v>0</v>
      </c>
      <c r="H166" s="68">
        <v>0</v>
      </c>
      <c r="I166" s="68">
        <v>0</v>
      </c>
      <c r="J166" s="68">
        <v>0</v>
      </c>
      <c r="K166" s="68">
        <v>0</v>
      </c>
      <c r="L166" s="68">
        <v>0</v>
      </c>
      <c r="M166" s="68">
        <v>0</v>
      </c>
      <c r="N166" s="2">
        <v>0</v>
      </c>
      <c r="O166" s="68" t="s">
        <v>35</v>
      </c>
      <c r="P166" s="68" t="s">
        <v>211</v>
      </c>
      <c r="Q166" s="68" t="s">
        <v>37</v>
      </c>
      <c r="R166" s="68" t="s">
        <v>38</v>
      </c>
      <c r="S166" s="2">
        <v>0.1</v>
      </c>
      <c r="T166" s="2">
        <v>10</v>
      </c>
      <c r="U166" s="68" t="s">
        <v>39</v>
      </c>
      <c r="V166" s="68" t="s">
        <v>40</v>
      </c>
      <c r="W166" s="68" t="s">
        <v>41</v>
      </c>
      <c r="X166" s="68" t="s">
        <v>42</v>
      </c>
      <c r="Y166" s="68" t="s">
        <v>43</v>
      </c>
      <c r="Z166" s="68" t="s">
        <v>44</v>
      </c>
      <c r="AA166" s="68" t="s">
        <v>45</v>
      </c>
      <c r="AB166" s="68" t="s">
        <v>37</v>
      </c>
      <c r="AC166" s="2"/>
      <c r="AD166" s="2">
        <v>1</v>
      </c>
      <c r="AE166" s="2">
        <v>0</v>
      </c>
      <c r="AF166" s="68">
        <v>30</v>
      </c>
      <c r="AG166" s="68">
        <v>300</v>
      </c>
      <c r="AH166" s="57">
        <f t="shared" ref="AH166:AH168" si="241">D166*10</f>
        <v>0</v>
      </c>
      <c r="AI166" s="69">
        <v>0</v>
      </c>
      <c r="AJ166" s="69">
        <v>6.5</v>
      </c>
      <c r="AK166" s="62" t="e">
        <f t="shared" ref="AK166:AK168" si="242">AH166/AH$3</f>
        <v>#DIV/0!</v>
      </c>
      <c r="AL166" s="102">
        <f t="shared" ref="AL166" si="243">IF(COUNTBLANK(AI166:AI168)=3,"",IF(COUNTBLANK(AI166:AI168)=2,IF(AI166=0,0.5/AJ166,AI166/AJ166),(AI166/AJ166+AI167/AJ167+IF(AJ168&gt;0,AI168/AJ168,0))/COUNTIF(AI166:AJ168,"&gt;0")))</f>
        <v>7.6923076923076927E-2</v>
      </c>
      <c r="AM166" s="103" t="e">
        <f t="shared" ref="AM166" si="244">IF(ISNUMBER(AN166),AN166,1/AN166)</f>
        <v>#DIV/0!</v>
      </c>
      <c r="AN166" s="104"/>
      <c r="AO166" s="105">
        <f t="shared" ref="AO166" si="245">IF(COUNTIF(AL166:AL166,"&gt;0"),AL166,IF(ISERROR(AM166),IF(D169&gt;0,D169,0.5),AM166))</f>
        <v>7.6923076923076927E-2</v>
      </c>
      <c r="AP166" s="106">
        <v>10</v>
      </c>
    </row>
    <row r="167" spans="1:42" x14ac:dyDescent="0.25">
      <c r="A167" s="68">
        <v>42.2</v>
      </c>
      <c r="B167" s="68" t="s">
        <v>210</v>
      </c>
      <c r="C167" s="2">
        <v>0</v>
      </c>
      <c r="D167" s="68">
        <v>0</v>
      </c>
      <c r="E167" s="68">
        <v>0</v>
      </c>
      <c r="G167" s="68">
        <v>0</v>
      </c>
      <c r="H167" s="68">
        <v>0</v>
      </c>
      <c r="I167" s="68">
        <v>0</v>
      </c>
      <c r="J167" s="68">
        <v>0</v>
      </c>
      <c r="K167" s="68">
        <v>0</v>
      </c>
      <c r="L167" s="68">
        <v>0</v>
      </c>
      <c r="M167" s="68">
        <v>0</v>
      </c>
      <c r="N167" s="2">
        <v>0</v>
      </c>
      <c r="O167" s="68" t="s">
        <v>35</v>
      </c>
      <c r="P167" s="68" t="s">
        <v>212</v>
      </c>
      <c r="Q167" s="68" t="s">
        <v>37</v>
      </c>
      <c r="R167" s="68" t="s">
        <v>38</v>
      </c>
      <c r="S167" s="2">
        <v>0.1</v>
      </c>
      <c r="T167" s="2">
        <v>10</v>
      </c>
      <c r="U167" s="68" t="s">
        <v>39</v>
      </c>
      <c r="V167" s="68" t="s">
        <v>40</v>
      </c>
      <c r="W167" s="68" t="s">
        <v>41</v>
      </c>
      <c r="X167" s="68" t="s">
        <v>42</v>
      </c>
      <c r="Y167" s="68" t="s">
        <v>43</v>
      </c>
      <c r="Z167" s="68" t="s">
        <v>44</v>
      </c>
      <c r="AA167" s="68" t="s">
        <v>45</v>
      </c>
      <c r="AB167" s="68" t="s">
        <v>37</v>
      </c>
      <c r="AC167" s="2"/>
      <c r="AD167" s="2">
        <v>1</v>
      </c>
      <c r="AE167" s="2">
        <v>0</v>
      </c>
      <c r="AF167" s="68">
        <v>30</v>
      </c>
      <c r="AG167" s="68">
        <v>300</v>
      </c>
      <c r="AH167" s="57">
        <f t="shared" si="241"/>
        <v>0</v>
      </c>
      <c r="AI167" s="70"/>
      <c r="AJ167" s="70"/>
      <c r="AK167" s="62" t="e">
        <f t="shared" si="242"/>
        <v>#DIV/0!</v>
      </c>
      <c r="AL167" s="102"/>
      <c r="AM167" s="103"/>
      <c r="AN167" s="104"/>
      <c r="AO167" s="105"/>
      <c r="AP167" s="106"/>
    </row>
    <row r="168" spans="1:42" x14ac:dyDescent="0.25">
      <c r="A168" s="68">
        <v>42.3</v>
      </c>
      <c r="B168" s="68" t="s">
        <v>210</v>
      </c>
      <c r="C168" s="2">
        <v>0</v>
      </c>
      <c r="D168" s="68">
        <v>0</v>
      </c>
      <c r="E168" s="68">
        <v>0</v>
      </c>
      <c r="G168" s="68">
        <v>0</v>
      </c>
      <c r="H168" s="68">
        <v>0</v>
      </c>
      <c r="I168" s="68">
        <v>0</v>
      </c>
      <c r="J168" s="68">
        <v>0</v>
      </c>
      <c r="K168" s="68">
        <v>0</v>
      </c>
      <c r="L168" s="68">
        <v>0</v>
      </c>
      <c r="M168" s="68">
        <v>0</v>
      </c>
      <c r="N168" s="2">
        <v>0</v>
      </c>
      <c r="O168" s="68" t="s">
        <v>35</v>
      </c>
      <c r="P168" s="68" t="s">
        <v>213</v>
      </c>
      <c r="Q168" s="68" t="s">
        <v>37</v>
      </c>
      <c r="R168" s="68" t="s">
        <v>38</v>
      </c>
      <c r="S168" s="2">
        <v>0.1</v>
      </c>
      <c r="T168" s="2">
        <v>10</v>
      </c>
      <c r="U168" s="68" t="s">
        <v>39</v>
      </c>
      <c r="V168" s="68" t="s">
        <v>40</v>
      </c>
      <c r="W168" s="68" t="s">
        <v>41</v>
      </c>
      <c r="X168" s="68" t="s">
        <v>42</v>
      </c>
      <c r="Y168" s="68" t="s">
        <v>43</v>
      </c>
      <c r="Z168" s="68" t="s">
        <v>44</v>
      </c>
      <c r="AA168" s="68" t="s">
        <v>45</v>
      </c>
      <c r="AB168" s="68" t="s">
        <v>37</v>
      </c>
      <c r="AC168" s="2"/>
      <c r="AD168" s="2">
        <v>1</v>
      </c>
      <c r="AE168" s="2">
        <v>0</v>
      </c>
      <c r="AF168" s="68">
        <v>30</v>
      </c>
      <c r="AG168" s="68">
        <v>300</v>
      </c>
      <c r="AH168" s="57">
        <f t="shared" si="241"/>
        <v>0</v>
      </c>
      <c r="AI168" s="70"/>
      <c r="AJ168" s="70"/>
      <c r="AK168" s="62" t="e">
        <f t="shared" si="242"/>
        <v>#DIV/0!</v>
      </c>
      <c r="AL168" s="102"/>
      <c r="AM168" s="103"/>
      <c r="AN168" s="104"/>
      <c r="AO168" s="105"/>
      <c r="AP168" s="106"/>
    </row>
    <row r="169" spans="1:42" x14ac:dyDescent="0.25">
      <c r="A169" s="68">
        <v>42</v>
      </c>
      <c r="C169" s="2" t="s">
        <v>48</v>
      </c>
      <c r="D169" s="68">
        <v>0</v>
      </c>
      <c r="E169" s="68" t="s">
        <v>49</v>
      </c>
      <c r="F169" s="68" t="s">
        <v>50</v>
      </c>
      <c r="N169" s="2"/>
      <c r="S169" s="2"/>
      <c r="T169" s="2"/>
      <c r="AC169" s="2"/>
      <c r="AD169" s="2"/>
      <c r="AE169" s="2"/>
      <c r="AH169" s="58">
        <f t="shared" ref="AH169" si="246">AO166*AP166</f>
        <v>0.76923076923076927</v>
      </c>
      <c r="AI169" s="71"/>
      <c r="AJ169" s="71"/>
      <c r="AK169" s="63"/>
    </row>
    <row r="170" spans="1:42" x14ac:dyDescent="0.25">
      <c r="A170" s="68">
        <v>43.1</v>
      </c>
      <c r="B170" s="68" t="s">
        <v>214</v>
      </c>
      <c r="C170" s="2">
        <v>0</v>
      </c>
      <c r="D170" s="68">
        <v>0</v>
      </c>
      <c r="E170" s="68">
        <v>0</v>
      </c>
      <c r="G170" s="68">
        <v>0</v>
      </c>
      <c r="H170" s="68">
        <v>0</v>
      </c>
      <c r="I170" s="68">
        <v>0</v>
      </c>
      <c r="J170" s="68">
        <v>0</v>
      </c>
      <c r="K170" s="68">
        <v>0</v>
      </c>
      <c r="L170" s="68">
        <v>0</v>
      </c>
      <c r="M170" s="68">
        <v>0</v>
      </c>
      <c r="N170" s="2">
        <v>0</v>
      </c>
      <c r="O170" s="68" t="s">
        <v>35</v>
      </c>
      <c r="P170" s="68" t="s">
        <v>215</v>
      </c>
      <c r="Q170" s="68" t="s">
        <v>37</v>
      </c>
      <c r="R170" s="68" t="s">
        <v>38</v>
      </c>
      <c r="S170" s="2">
        <v>0.1</v>
      </c>
      <c r="T170" s="2">
        <v>10</v>
      </c>
      <c r="U170" s="68" t="s">
        <v>39</v>
      </c>
      <c r="V170" s="68" t="s">
        <v>40</v>
      </c>
      <c r="W170" s="68" t="s">
        <v>41</v>
      </c>
      <c r="X170" s="68" t="s">
        <v>42</v>
      </c>
      <c r="Y170" s="68" t="s">
        <v>43</v>
      </c>
      <c r="Z170" s="68" t="s">
        <v>44</v>
      </c>
      <c r="AA170" s="68" t="s">
        <v>45</v>
      </c>
      <c r="AB170" s="68" t="s">
        <v>37</v>
      </c>
      <c r="AC170" s="2"/>
      <c r="AD170" s="2">
        <v>1</v>
      </c>
      <c r="AE170" s="2">
        <v>0</v>
      </c>
      <c r="AF170" s="68">
        <v>30</v>
      </c>
      <c r="AG170" s="68">
        <v>300</v>
      </c>
      <c r="AH170" s="57">
        <f t="shared" ref="AH170:AH172" si="247">D170*10</f>
        <v>0</v>
      </c>
      <c r="AI170" s="69">
        <v>0</v>
      </c>
      <c r="AJ170" s="69">
        <v>6.7</v>
      </c>
      <c r="AK170" s="62" t="e">
        <f t="shared" ref="AK170:AK172" si="248">AH170/AH$3</f>
        <v>#DIV/0!</v>
      </c>
      <c r="AL170" s="102">
        <f t="shared" ref="AL170" si="249">IF(COUNTBLANK(AI170:AI172)=3,"",IF(COUNTBLANK(AI170:AI172)=2,IF(AI170=0,0.5/AJ170,AI170/AJ170),(AI170/AJ170+AI171/AJ171+IF(AJ172&gt;0,AI172/AJ172,0))/COUNTIF(AI170:AJ172,"&gt;0")))</f>
        <v>7.4626865671641784E-2</v>
      </c>
      <c r="AM170" s="103" t="e">
        <f t="shared" ref="AM170" si="250">IF(ISNUMBER(AN170),AN170,1/AN170)</f>
        <v>#DIV/0!</v>
      </c>
      <c r="AN170" s="104"/>
      <c r="AO170" s="105">
        <f t="shared" ref="AO170" si="251">IF(COUNTIF(AL170:AL170,"&gt;0"),AL170,IF(ISERROR(AM170),IF(D173&gt;0,D173,0.5),AM170))</f>
        <v>7.4626865671641784E-2</v>
      </c>
      <c r="AP170" s="106">
        <v>10</v>
      </c>
    </row>
    <row r="171" spans="1:42" x14ac:dyDescent="0.25">
      <c r="A171" s="68">
        <v>43.2</v>
      </c>
      <c r="B171" s="68" t="s">
        <v>214</v>
      </c>
      <c r="C171" s="2">
        <v>0</v>
      </c>
      <c r="D171" s="68">
        <v>0</v>
      </c>
      <c r="E171" s="68">
        <v>0</v>
      </c>
      <c r="G171" s="68">
        <v>0</v>
      </c>
      <c r="H171" s="68">
        <v>0</v>
      </c>
      <c r="I171" s="68">
        <v>0</v>
      </c>
      <c r="J171" s="68">
        <v>0</v>
      </c>
      <c r="K171" s="68">
        <v>0</v>
      </c>
      <c r="L171" s="68">
        <v>0</v>
      </c>
      <c r="M171" s="68">
        <v>0</v>
      </c>
      <c r="N171" s="2">
        <v>0</v>
      </c>
      <c r="O171" s="68" t="s">
        <v>35</v>
      </c>
      <c r="P171" s="68" t="s">
        <v>216</v>
      </c>
      <c r="Q171" s="68" t="s">
        <v>37</v>
      </c>
      <c r="R171" s="68" t="s">
        <v>38</v>
      </c>
      <c r="S171" s="2">
        <v>0.1</v>
      </c>
      <c r="T171" s="2">
        <v>10</v>
      </c>
      <c r="U171" s="68" t="s">
        <v>39</v>
      </c>
      <c r="V171" s="68" t="s">
        <v>40</v>
      </c>
      <c r="W171" s="68" t="s">
        <v>41</v>
      </c>
      <c r="X171" s="68" t="s">
        <v>42</v>
      </c>
      <c r="Y171" s="68" t="s">
        <v>43</v>
      </c>
      <c r="Z171" s="68" t="s">
        <v>44</v>
      </c>
      <c r="AA171" s="68" t="s">
        <v>45</v>
      </c>
      <c r="AB171" s="68" t="s">
        <v>37</v>
      </c>
      <c r="AC171" s="2"/>
      <c r="AD171" s="2">
        <v>1</v>
      </c>
      <c r="AE171" s="2">
        <v>0</v>
      </c>
      <c r="AF171" s="68">
        <v>30</v>
      </c>
      <c r="AG171" s="68">
        <v>300</v>
      </c>
      <c r="AH171" s="57">
        <f t="shared" si="247"/>
        <v>0</v>
      </c>
      <c r="AI171" s="70"/>
      <c r="AJ171" s="70"/>
      <c r="AK171" s="62" t="e">
        <f t="shared" si="248"/>
        <v>#DIV/0!</v>
      </c>
      <c r="AL171" s="102"/>
      <c r="AM171" s="103"/>
      <c r="AN171" s="104"/>
      <c r="AO171" s="105"/>
      <c r="AP171" s="106"/>
    </row>
    <row r="172" spans="1:42" x14ac:dyDescent="0.25">
      <c r="A172" s="68">
        <v>43.3</v>
      </c>
      <c r="B172" s="68" t="s">
        <v>214</v>
      </c>
      <c r="C172" s="2">
        <v>0</v>
      </c>
      <c r="D172" s="68">
        <v>0</v>
      </c>
      <c r="E172" s="68">
        <v>0</v>
      </c>
      <c r="G172" s="68">
        <v>0</v>
      </c>
      <c r="H172" s="68">
        <v>0</v>
      </c>
      <c r="I172" s="68">
        <v>0</v>
      </c>
      <c r="J172" s="68">
        <v>0</v>
      </c>
      <c r="K172" s="68">
        <v>0</v>
      </c>
      <c r="L172" s="68">
        <v>0</v>
      </c>
      <c r="M172" s="68">
        <v>0</v>
      </c>
      <c r="N172" s="2">
        <v>0</v>
      </c>
      <c r="O172" s="68" t="s">
        <v>35</v>
      </c>
      <c r="P172" s="68" t="s">
        <v>217</v>
      </c>
      <c r="Q172" s="68" t="s">
        <v>37</v>
      </c>
      <c r="R172" s="68" t="s">
        <v>38</v>
      </c>
      <c r="S172" s="2">
        <v>0.1</v>
      </c>
      <c r="T172" s="2">
        <v>10</v>
      </c>
      <c r="U172" s="68" t="s">
        <v>39</v>
      </c>
      <c r="V172" s="68" t="s">
        <v>40</v>
      </c>
      <c r="W172" s="68" t="s">
        <v>41</v>
      </c>
      <c r="X172" s="68" t="s">
        <v>42</v>
      </c>
      <c r="Y172" s="68" t="s">
        <v>43</v>
      </c>
      <c r="Z172" s="68" t="s">
        <v>44</v>
      </c>
      <c r="AA172" s="68" t="s">
        <v>45</v>
      </c>
      <c r="AB172" s="68" t="s">
        <v>37</v>
      </c>
      <c r="AC172" s="2"/>
      <c r="AD172" s="2">
        <v>1</v>
      </c>
      <c r="AE172" s="2">
        <v>0</v>
      </c>
      <c r="AF172" s="68">
        <v>30</v>
      </c>
      <c r="AG172" s="68">
        <v>300</v>
      </c>
      <c r="AH172" s="57">
        <f t="shared" si="247"/>
        <v>0</v>
      </c>
      <c r="AI172" s="70"/>
      <c r="AJ172" s="70"/>
      <c r="AK172" s="62" t="e">
        <f t="shared" si="248"/>
        <v>#DIV/0!</v>
      </c>
      <c r="AL172" s="102"/>
      <c r="AM172" s="103"/>
      <c r="AN172" s="104"/>
      <c r="AO172" s="105"/>
      <c r="AP172" s="106"/>
    </row>
    <row r="173" spans="1:42" x14ac:dyDescent="0.25">
      <c r="A173" s="68">
        <v>43</v>
      </c>
      <c r="C173" s="2" t="s">
        <v>48</v>
      </c>
      <c r="D173" s="68">
        <v>0</v>
      </c>
      <c r="E173" s="68" t="s">
        <v>49</v>
      </c>
      <c r="F173" s="68" t="s">
        <v>50</v>
      </c>
      <c r="N173" s="2"/>
      <c r="S173" s="2"/>
      <c r="T173" s="2"/>
      <c r="AC173" s="2"/>
      <c r="AD173" s="2"/>
      <c r="AE173" s="2"/>
      <c r="AH173" s="58">
        <f t="shared" ref="AH173" si="252">AO170*AP170</f>
        <v>0.74626865671641784</v>
      </c>
      <c r="AI173" s="71"/>
      <c r="AJ173" s="71"/>
      <c r="AK173" s="63"/>
    </row>
    <row r="174" spans="1:42" x14ac:dyDescent="0.25">
      <c r="A174" s="68">
        <v>44.1</v>
      </c>
      <c r="B174" s="68" t="s">
        <v>218</v>
      </c>
      <c r="C174" s="2">
        <v>0</v>
      </c>
      <c r="D174" s="68">
        <v>0</v>
      </c>
      <c r="E174" s="68">
        <v>0</v>
      </c>
      <c r="G174" s="68">
        <v>0</v>
      </c>
      <c r="H174" s="68">
        <v>0</v>
      </c>
      <c r="I174" s="68">
        <v>0</v>
      </c>
      <c r="J174" s="68">
        <v>0</v>
      </c>
      <c r="K174" s="68">
        <v>0</v>
      </c>
      <c r="L174" s="68">
        <v>0</v>
      </c>
      <c r="M174" s="68">
        <v>0</v>
      </c>
      <c r="N174" s="2">
        <v>0</v>
      </c>
      <c r="O174" s="68" t="s">
        <v>35</v>
      </c>
      <c r="P174" s="68" t="s">
        <v>219</v>
      </c>
      <c r="Q174" s="68" t="s">
        <v>37</v>
      </c>
      <c r="R174" s="68" t="s">
        <v>38</v>
      </c>
      <c r="S174" s="2">
        <v>0.1</v>
      </c>
      <c r="T174" s="2">
        <v>10</v>
      </c>
      <c r="U174" s="68" t="s">
        <v>39</v>
      </c>
      <c r="V174" s="68" t="s">
        <v>40</v>
      </c>
      <c r="W174" s="68" t="s">
        <v>41</v>
      </c>
      <c r="X174" s="68" t="s">
        <v>42</v>
      </c>
      <c r="Y174" s="68" t="s">
        <v>43</v>
      </c>
      <c r="Z174" s="68" t="s">
        <v>44</v>
      </c>
      <c r="AA174" s="68" t="s">
        <v>45</v>
      </c>
      <c r="AB174" s="68" t="s">
        <v>37</v>
      </c>
      <c r="AC174" s="2"/>
      <c r="AD174" s="2">
        <v>1</v>
      </c>
      <c r="AE174" s="2">
        <v>0</v>
      </c>
      <c r="AF174" s="68">
        <v>30</v>
      </c>
      <c r="AG174" s="68">
        <v>300</v>
      </c>
      <c r="AH174" s="57">
        <f t="shared" ref="AH174:AH176" si="253">D174*10</f>
        <v>0</v>
      </c>
      <c r="AI174" s="69">
        <v>0</v>
      </c>
      <c r="AJ174" s="69">
        <v>6.6</v>
      </c>
      <c r="AK174" s="62" t="e">
        <f t="shared" ref="AK174:AK176" si="254">AH174/AH$3</f>
        <v>#DIV/0!</v>
      </c>
      <c r="AL174" s="102">
        <f t="shared" ref="AL174" si="255">IF(COUNTBLANK(AI174:AI176)=3,"",IF(COUNTBLANK(AI174:AI176)=2,IF(AI174=0,0.5/AJ174,AI174/AJ174),(AI174/AJ174+AI175/AJ175+IF(AJ176&gt;0,AI176/AJ176,0))/COUNTIF(AI174:AJ176,"&gt;0")))</f>
        <v>7.575757575757576E-2</v>
      </c>
      <c r="AM174" s="103" t="e">
        <f t="shared" ref="AM174" si="256">IF(ISNUMBER(AN174),AN174,1/AN174)</f>
        <v>#DIV/0!</v>
      </c>
      <c r="AN174" s="104"/>
      <c r="AO174" s="105">
        <f t="shared" ref="AO174" si="257">IF(COUNTIF(AL174:AL174,"&gt;0"),AL174,IF(ISERROR(AM174),IF(D177&gt;0,D177,0.5),AM174))</f>
        <v>7.575757575757576E-2</v>
      </c>
      <c r="AP174" s="106">
        <v>10</v>
      </c>
    </row>
    <row r="175" spans="1:42" x14ac:dyDescent="0.25">
      <c r="A175" s="68">
        <v>44.2</v>
      </c>
      <c r="B175" s="68" t="s">
        <v>218</v>
      </c>
      <c r="C175" s="2">
        <v>0</v>
      </c>
      <c r="D175" s="68">
        <v>0</v>
      </c>
      <c r="E175" s="68">
        <v>0</v>
      </c>
      <c r="G175" s="68">
        <v>0</v>
      </c>
      <c r="H175" s="68">
        <v>0</v>
      </c>
      <c r="I175" s="68">
        <v>0</v>
      </c>
      <c r="J175" s="68">
        <v>0</v>
      </c>
      <c r="K175" s="68">
        <v>0</v>
      </c>
      <c r="L175" s="68">
        <v>0</v>
      </c>
      <c r="M175" s="68">
        <v>0</v>
      </c>
      <c r="N175" s="2">
        <v>0</v>
      </c>
      <c r="O175" s="68" t="s">
        <v>35</v>
      </c>
      <c r="P175" s="68" t="s">
        <v>220</v>
      </c>
      <c r="Q175" s="68" t="s">
        <v>37</v>
      </c>
      <c r="R175" s="68" t="s">
        <v>38</v>
      </c>
      <c r="S175" s="2">
        <v>0.1</v>
      </c>
      <c r="T175" s="2">
        <v>10</v>
      </c>
      <c r="U175" s="68" t="s">
        <v>39</v>
      </c>
      <c r="V175" s="68" t="s">
        <v>40</v>
      </c>
      <c r="W175" s="68" t="s">
        <v>41</v>
      </c>
      <c r="X175" s="68" t="s">
        <v>42</v>
      </c>
      <c r="Y175" s="68" t="s">
        <v>43</v>
      </c>
      <c r="Z175" s="68" t="s">
        <v>44</v>
      </c>
      <c r="AA175" s="68" t="s">
        <v>45</v>
      </c>
      <c r="AB175" s="68" t="s">
        <v>37</v>
      </c>
      <c r="AC175" s="2"/>
      <c r="AD175" s="2">
        <v>1</v>
      </c>
      <c r="AE175" s="2">
        <v>0</v>
      </c>
      <c r="AF175" s="68">
        <v>30</v>
      </c>
      <c r="AG175" s="68">
        <v>300</v>
      </c>
      <c r="AH175" s="57">
        <f t="shared" si="253"/>
        <v>0</v>
      </c>
      <c r="AI175" s="70"/>
      <c r="AJ175" s="70"/>
      <c r="AK175" s="62" t="e">
        <f t="shared" si="254"/>
        <v>#DIV/0!</v>
      </c>
      <c r="AL175" s="102"/>
      <c r="AM175" s="103"/>
      <c r="AN175" s="104"/>
      <c r="AO175" s="105"/>
      <c r="AP175" s="106"/>
    </row>
    <row r="176" spans="1:42" x14ac:dyDescent="0.25">
      <c r="A176" s="68">
        <v>44.3</v>
      </c>
      <c r="B176" s="68" t="s">
        <v>218</v>
      </c>
      <c r="C176" s="2">
        <v>0</v>
      </c>
      <c r="D176" s="68">
        <v>0</v>
      </c>
      <c r="E176" s="68">
        <v>0</v>
      </c>
      <c r="G176" s="68">
        <v>0</v>
      </c>
      <c r="H176" s="68">
        <v>0</v>
      </c>
      <c r="I176" s="68">
        <v>0</v>
      </c>
      <c r="J176" s="68">
        <v>0</v>
      </c>
      <c r="K176" s="68">
        <v>0</v>
      </c>
      <c r="L176" s="68">
        <v>0</v>
      </c>
      <c r="M176" s="68">
        <v>0</v>
      </c>
      <c r="N176" s="2">
        <v>0</v>
      </c>
      <c r="O176" s="68" t="s">
        <v>35</v>
      </c>
      <c r="P176" s="68" t="s">
        <v>221</v>
      </c>
      <c r="Q176" s="68" t="s">
        <v>37</v>
      </c>
      <c r="R176" s="68" t="s">
        <v>38</v>
      </c>
      <c r="S176" s="2">
        <v>0.1</v>
      </c>
      <c r="T176" s="2">
        <v>10</v>
      </c>
      <c r="U176" s="68" t="s">
        <v>39</v>
      </c>
      <c r="V176" s="68" t="s">
        <v>40</v>
      </c>
      <c r="W176" s="68" t="s">
        <v>41</v>
      </c>
      <c r="X176" s="68" t="s">
        <v>42</v>
      </c>
      <c r="Y176" s="68" t="s">
        <v>43</v>
      </c>
      <c r="Z176" s="68" t="s">
        <v>44</v>
      </c>
      <c r="AA176" s="68" t="s">
        <v>45</v>
      </c>
      <c r="AB176" s="68" t="s">
        <v>37</v>
      </c>
      <c r="AC176" s="2"/>
      <c r="AD176" s="2">
        <v>1</v>
      </c>
      <c r="AE176" s="2">
        <v>0</v>
      </c>
      <c r="AF176" s="68">
        <v>30</v>
      </c>
      <c r="AG176" s="68">
        <v>300</v>
      </c>
      <c r="AH176" s="57">
        <f t="shared" si="253"/>
        <v>0</v>
      </c>
      <c r="AI176" s="70"/>
      <c r="AJ176" s="70"/>
      <c r="AK176" s="62" t="e">
        <f t="shared" si="254"/>
        <v>#DIV/0!</v>
      </c>
      <c r="AL176" s="102"/>
      <c r="AM176" s="103"/>
      <c r="AN176" s="104"/>
      <c r="AO176" s="105"/>
      <c r="AP176" s="106"/>
    </row>
    <row r="177" spans="1:42" x14ac:dyDescent="0.25">
      <c r="A177" s="68">
        <v>44</v>
      </c>
      <c r="C177" s="2" t="s">
        <v>48</v>
      </c>
      <c r="D177" s="68">
        <v>0</v>
      </c>
      <c r="E177" s="68" t="s">
        <v>49</v>
      </c>
      <c r="F177" s="68" t="s">
        <v>50</v>
      </c>
      <c r="N177" s="2"/>
      <c r="S177" s="2"/>
      <c r="T177" s="2"/>
      <c r="AC177" s="2"/>
      <c r="AD177" s="2"/>
      <c r="AE177" s="2"/>
      <c r="AH177" s="58">
        <f t="shared" ref="AH177" si="258">AO174*AP174</f>
        <v>0.75757575757575757</v>
      </c>
      <c r="AI177" s="71"/>
      <c r="AJ177" s="71"/>
      <c r="AK177" s="63"/>
    </row>
    <row r="178" spans="1:42" x14ac:dyDescent="0.25">
      <c r="A178" s="68">
        <v>45.1</v>
      </c>
      <c r="B178" s="68" t="s">
        <v>222</v>
      </c>
      <c r="C178" s="2">
        <v>0</v>
      </c>
      <c r="D178" s="68">
        <v>0</v>
      </c>
      <c r="E178" s="68">
        <v>0</v>
      </c>
      <c r="G178" s="68">
        <v>0</v>
      </c>
      <c r="H178" s="68">
        <v>0</v>
      </c>
      <c r="I178" s="68">
        <v>0</v>
      </c>
      <c r="J178" s="68">
        <v>0</v>
      </c>
      <c r="K178" s="68">
        <v>0</v>
      </c>
      <c r="L178" s="68">
        <v>0</v>
      </c>
      <c r="M178" s="68">
        <v>0</v>
      </c>
      <c r="N178" s="2">
        <v>0</v>
      </c>
      <c r="O178" s="68" t="s">
        <v>35</v>
      </c>
      <c r="P178" s="68" t="s">
        <v>223</v>
      </c>
      <c r="Q178" s="68" t="s">
        <v>37</v>
      </c>
      <c r="R178" s="68" t="s">
        <v>38</v>
      </c>
      <c r="S178" s="2">
        <v>0.1</v>
      </c>
      <c r="T178" s="2">
        <v>10</v>
      </c>
      <c r="U178" s="68" t="s">
        <v>39</v>
      </c>
      <c r="V178" s="68" t="s">
        <v>40</v>
      </c>
      <c r="W178" s="68" t="s">
        <v>41</v>
      </c>
      <c r="X178" s="68" t="s">
        <v>42</v>
      </c>
      <c r="Y178" s="68" t="s">
        <v>43</v>
      </c>
      <c r="Z178" s="68" t="s">
        <v>44</v>
      </c>
      <c r="AA178" s="68" t="s">
        <v>45</v>
      </c>
      <c r="AB178" s="68" t="s">
        <v>37</v>
      </c>
      <c r="AC178" s="2"/>
      <c r="AD178" s="2">
        <v>1</v>
      </c>
      <c r="AE178" s="2">
        <v>0</v>
      </c>
      <c r="AF178" s="68">
        <v>30</v>
      </c>
      <c r="AG178" s="68">
        <v>300</v>
      </c>
      <c r="AH178" s="57">
        <f t="shared" ref="AH178:AH180" si="259">D178*10</f>
        <v>0</v>
      </c>
      <c r="AI178" s="69">
        <v>0</v>
      </c>
      <c r="AJ178" s="69">
        <v>6.4</v>
      </c>
      <c r="AK178" s="62" t="e">
        <f t="shared" ref="AK178:AK180" si="260">AH178/AH$3</f>
        <v>#DIV/0!</v>
      </c>
      <c r="AL178" s="102">
        <f t="shared" ref="AL178" si="261">IF(COUNTBLANK(AI178:AI180)=3,"",IF(COUNTBLANK(AI178:AI180)=2,IF(AI178=0,0.5/AJ178,AI178/AJ178),(AI178/AJ178+AI179/AJ179+IF(AJ180&gt;0,AI180/AJ180,0))/COUNTIF(AI178:AJ180,"&gt;0")))</f>
        <v>7.8125E-2</v>
      </c>
      <c r="AM178" s="103" t="e">
        <f t="shared" ref="AM178" si="262">IF(ISNUMBER(AN178),AN178,1/AN178)</f>
        <v>#DIV/0!</v>
      </c>
      <c r="AN178" s="104"/>
      <c r="AO178" s="105">
        <f t="shared" ref="AO178" si="263">IF(COUNTIF(AL178:AL178,"&gt;0"),AL178,IF(ISERROR(AM178),IF(D181&gt;0,D181,0.5),AM178))</f>
        <v>7.8125E-2</v>
      </c>
      <c r="AP178" s="106">
        <v>10</v>
      </c>
    </row>
    <row r="179" spans="1:42" x14ac:dyDescent="0.25">
      <c r="A179" s="68">
        <v>45.2</v>
      </c>
      <c r="B179" s="68" t="s">
        <v>222</v>
      </c>
      <c r="C179" s="2">
        <v>0</v>
      </c>
      <c r="D179" s="68">
        <v>0</v>
      </c>
      <c r="E179" s="68">
        <v>0</v>
      </c>
      <c r="G179" s="68">
        <v>0</v>
      </c>
      <c r="H179" s="68">
        <v>0</v>
      </c>
      <c r="I179" s="68">
        <v>0</v>
      </c>
      <c r="J179" s="68">
        <v>0</v>
      </c>
      <c r="K179" s="68">
        <v>0</v>
      </c>
      <c r="L179" s="68">
        <v>0</v>
      </c>
      <c r="M179" s="68">
        <v>0</v>
      </c>
      <c r="N179" s="2">
        <v>0</v>
      </c>
      <c r="O179" s="68" t="s">
        <v>35</v>
      </c>
      <c r="P179" s="68" t="s">
        <v>224</v>
      </c>
      <c r="Q179" s="68" t="s">
        <v>37</v>
      </c>
      <c r="R179" s="68" t="s">
        <v>38</v>
      </c>
      <c r="S179" s="2">
        <v>0.1</v>
      </c>
      <c r="T179" s="2">
        <v>10</v>
      </c>
      <c r="U179" s="68" t="s">
        <v>39</v>
      </c>
      <c r="V179" s="68" t="s">
        <v>40</v>
      </c>
      <c r="W179" s="68" t="s">
        <v>41</v>
      </c>
      <c r="X179" s="68" t="s">
        <v>42</v>
      </c>
      <c r="Y179" s="68" t="s">
        <v>43</v>
      </c>
      <c r="Z179" s="68" t="s">
        <v>44</v>
      </c>
      <c r="AA179" s="68" t="s">
        <v>45</v>
      </c>
      <c r="AB179" s="68" t="s">
        <v>37</v>
      </c>
      <c r="AC179" s="2"/>
      <c r="AD179" s="2">
        <v>1</v>
      </c>
      <c r="AE179" s="2">
        <v>0</v>
      </c>
      <c r="AF179" s="68">
        <v>30</v>
      </c>
      <c r="AG179" s="68">
        <v>300</v>
      </c>
      <c r="AH179" s="57">
        <f t="shared" si="259"/>
        <v>0</v>
      </c>
      <c r="AI179" s="70"/>
      <c r="AJ179" s="70"/>
      <c r="AK179" s="62" t="e">
        <f t="shared" si="260"/>
        <v>#DIV/0!</v>
      </c>
      <c r="AL179" s="102"/>
      <c r="AM179" s="103"/>
      <c r="AN179" s="104"/>
      <c r="AO179" s="105"/>
      <c r="AP179" s="106"/>
    </row>
    <row r="180" spans="1:42" x14ac:dyDescent="0.25">
      <c r="A180" s="68">
        <v>45.3</v>
      </c>
      <c r="B180" s="68" t="s">
        <v>222</v>
      </c>
      <c r="C180" s="2">
        <v>0</v>
      </c>
      <c r="D180" s="68">
        <v>0</v>
      </c>
      <c r="E180" s="68">
        <v>0</v>
      </c>
      <c r="G180" s="68">
        <v>0</v>
      </c>
      <c r="H180" s="68">
        <v>0</v>
      </c>
      <c r="I180" s="68">
        <v>0</v>
      </c>
      <c r="J180" s="68">
        <v>0</v>
      </c>
      <c r="K180" s="68">
        <v>0</v>
      </c>
      <c r="L180" s="68">
        <v>0</v>
      </c>
      <c r="M180" s="68">
        <v>0</v>
      </c>
      <c r="N180" s="2">
        <v>0</v>
      </c>
      <c r="O180" s="68" t="s">
        <v>35</v>
      </c>
      <c r="P180" s="68" t="s">
        <v>225</v>
      </c>
      <c r="Q180" s="68" t="s">
        <v>37</v>
      </c>
      <c r="R180" s="68" t="s">
        <v>38</v>
      </c>
      <c r="S180" s="2">
        <v>0.1</v>
      </c>
      <c r="T180" s="2">
        <v>10</v>
      </c>
      <c r="U180" s="68" t="s">
        <v>39</v>
      </c>
      <c r="V180" s="68" t="s">
        <v>40</v>
      </c>
      <c r="W180" s="68" t="s">
        <v>41</v>
      </c>
      <c r="X180" s="68" t="s">
        <v>42</v>
      </c>
      <c r="Y180" s="68" t="s">
        <v>43</v>
      </c>
      <c r="Z180" s="68" t="s">
        <v>44</v>
      </c>
      <c r="AA180" s="68" t="s">
        <v>45</v>
      </c>
      <c r="AB180" s="68" t="s">
        <v>37</v>
      </c>
      <c r="AC180" s="2"/>
      <c r="AD180" s="2">
        <v>1</v>
      </c>
      <c r="AE180" s="2">
        <v>0</v>
      </c>
      <c r="AF180" s="68">
        <v>30</v>
      </c>
      <c r="AG180" s="68">
        <v>300</v>
      </c>
      <c r="AH180" s="57">
        <f t="shared" si="259"/>
        <v>0</v>
      </c>
      <c r="AI180" s="70"/>
      <c r="AJ180" s="70"/>
      <c r="AK180" s="62" t="e">
        <f t="shared" si="260"/>
        <v>#DIV/0!</v>
      </c>
      <c r="AL180" s="102"/>
      <c r="AM180" s="103"/>
      <c r="AN180" s="104"/>
      <c r="AO180" s="105"/>
      <c r="AP180" s="106"/>
    </row>
    <row r="181" spans="1:42" x14ac:dyDescent="0.25">
      <c r="A181" s="68">
        <v>45</v>
      </c>
      <c r="C181" s="2" t="s">
        <v>48</v>
      </c>
      <c r="D181" s="68">
        <v>0</v>
      </c>
      <c r="E181" s="68" t="s">
        <v>49</v>
      </c>
      <c r="F181" s="68" t="s">
        <v>50</v>
      </c>
      <c r="N181" s="2"/>
      <c r="S181" s="2"/>
      <c r="T181" s="2"/>
      <c r="AC181" s="2"/>
      <c r="AD181" s="2"/>
      <c r="AE181" s="2"/>
      <c r="AH181" s="58">
        <f t="shared" ref="AH181" si="264">AO178*AP178</f>
        <v>0.78125</v>
      </c>
      <c r="AI181" s="71"/>
      <c r="AJ181" s="71"/>
      <c r="AK181" s="63"/>
    </row>
    <row r="182" spans="1:42" x14ac:dyDescent="0.25">
      <c r="A182" s="68">
        <v>46.1</v>
      </c>
      <c r="B182" s="68" t="s">
        <v>226</v>
      </c>
      <c r="C182" s="2">
        <v>0</v>
      </c>
      <c r="D182" s="68">
        <v>0</v>
      </c>
      <c r="E182" s="68">
        <v>0</v>
      </c>
      <c r="G182" s="68">
        <v>0</v>
      </c>
      <c r="H182" s="68">
        <v>0</v>
      </c>
      <c r="I182" s="68">
        <v>0</v>
      </c>
      <c r="J182" s="68">
        <v>0</v>
      </c>
      <c r="K182" s="68">
        <v>0</v>
      </c>
      <c r="L182" s="68">
        <v>0</v>
      </c>
      <c r="M182" s="68">
        <v>0</v>
      </c>
      <c r="N182" s="2">
        <v>0</v>
      </c>
      <c r="O182" s="68" t="s">
        <v>35</v>
      </c>
      <c r="P182" s="68" t="s">
        <v>227</v>
      </c>
      <c r="Q182" s="68" t="s">
        <v>37</v>
      </c>
      <c r="R182" s="68" t="s">
        <v>38</v>
      </c>
      <c r="S182" s="2">
        <v>0.1</v>
      </c>
      <c r="T182" s="2">
        <v>10</v>
      </c>
      <c r="U182" s="68" t="s">
        <v>39</v>
      </c>
      <c r="V182" s="68" t="s">
        <v>40</v>
      </c>
      <c r="W182" s="68" t="s">
        <v>41</v>
      </c>
      <c r="X182" s="68" t="s">
        <v>42</v>
      </c>
      <c r="Y182" s="68" t="s">
        <v>43</v>
      </c>
      <c r="Z182" s="68" t="s">
        <v>44</v>
      </c>
      <c r="AA182" s="68" t="s">
        <v>45</v>
      </c>
      <c r="AB182" s="68" t="s">
        <v>37</v>
      </c>
      <c r="AC182" s="2"/>
      <c r="AD182" s="2">
        <v>1</v>
      </c>
      <c r="AE182" s="2">
        <v>0</v>
      </c>
      <c r="AF182" s="68">
        <v>30</v>
      </c>
      <c r="AG182" s="68">
        <v>300</v>
      </c>
      <c r="AH182" s="57">
        <f t="shared" ref="AH182:AH184" si="265">D182*10</f>
        <v>0</v>
      </c>
      <c r="AI182" s="69">
        <v>0</v>
      </c>
      <c r="AJ182" s="69">
        <v>7</v>
      </c>
      <c r="AK182" s="62" t="e">
        <f t="shared" ref="AK182:AK184" si="266">AH182/AH$3</f>
        <v>#DIV/0!</v>
      </c>
      <c r="AL182" s="102">
        <f t="shared" ref="AL182" si="267">IF(COUNTBLANK(AI182:AI184)=3,"",IF(COUNTBLANK(AI182:AI184)=2,IF(AI182=0,0.5/AJ182,AI182/AJ182),(AI182/AJ182+AI183/AJ183+IF(AJ184&gt;0,AI184/AJ184,0))/COUNTIF(AI182:AJ184,"&gt;0")))</f>
        <v>7.1428571428571425E-2</v>
      </c>
      <c r="AM182" s="103" t="e">
        <f t="shared" ref="AM182" si="268">IF(ISNUMBER(AN182),AN182,1/AN182)</f>
        <v>#DIV/0!</v>
      </c>
      <c r="AN182" s="104"/>
      <c r="AO182" s="105">
        <f t="shared" ref="AO182" si="269">IF(COUNTIF(AL182:AL182,"&gt;0"),AL182,IF(ISERROR(AM182),IF(D185&gt;0,D185,0.5),AM182))</f>
        <v>7.1428571428571425E-2</v>
      </c>
      <c r="AP182" s="106">
        <v>10</v>
      </c>
    </row>
    <row r="183" spans="1:42" x14ac:dyDescent="0.25">
      <c r="A183" s="68">
        <v>46.2</v>
      </c>
      <c r="B183" s="68" t="s">
        <v>226</v>
      </c>
      <c r="C183" s="2">
        <v>0</v>
      </c>
      <c r="D183" s="68">
        <v>0</v>
      </c>
      <c r="E183" s="68">
        <v>0</v>
      </c>
      <c r="G183" s="68">
        <v>0</v>
      </c>
      <c r="H183" s="68">
        <v>0</v>
      </c>
      <c r="I183" s="68">
        <v>0</v>
      </c>
      <c r="J183" s="68">
        <v>0</v>
      </c>
      <c r="K183" s="68">
        <v>0</v>
      </c>
      <c r="L183" s="68">
        <v>0</v>
      </c>
      <c r="M183" s="68">
        <v>0</v>
      </c>
      <c r="N183" s="2">
        <v>0</v>
      </c>
      <c r="O183" s="68" t="s">
        <v>35</v>
      </c>
      <c r="P183" s="68" t="s">
        <v>228</v>
      </c>
      <c r="Q183" s="68" t="s">
        <v>37</v>
      </c>
      <c r="R183" s="68" t="s">
        <v>38</v>
      </c>
      <c r="S183" s="2">
        <v>0.1</v>
      </c>
      <c r="T183" s="2">
        <v>10</v>
      </c>
      <c r="U183" s="68" t="s">
        <v>39</v>
      </c>
      <c r="V183" s="68" t="s">
        <v>40</v>
      </c>
      <c r="W183" s="68" t="s">
        <v>41</v>
      </c>
      <c r="X183" s="68" t="s">
        <v>42</v>
      </c>
      <c r="Y183" s="68" t="s">
        <v>43</v>
      </c>
      <c r="Z183" s="68" t="s">
        <v>44</v>
      </c>
      <c r="AA183" s="68" t="s">
        <v>45</v>
      </c>
      <c r="AB183" s="68" t="s">
        <v>37</v>
      </c>
      <c r="AC183" s="2"/>
      <c r="AD183" s="2">
        <v>1</v>
      </c>
      <c r="AE183" s="2">
        <v>0</v>
      </c>
      <c r="AF183" s="68">
        <v>30</v>
      </c>
      <c r="AG183" s="68">
        <v>300</v>
      </c>
      <c r="AH183" s="57">
        <f t="shared" si="265"/>
        <v>0</v>
      </c>
      <c r="AI183" s="70"/>
      <c r="AJ183" s="70"/>
      <c r="AK183" s="62" t="e">
        <f t="shared" si="266"/>
        <v>#DIV/0!</v>
      </c>
      <c r="AL183" s="102"/>
      <c r="AM183" s="103"/>
      <c r="AN183" s="104"/>
      <c r="AO183" s="105"/>
      <c r="AP183" s="106"/>
    </row>
    <row r="184" spans="1:42" x14ac:dyDescent="0.25">
      <c r="A184" s="68">
        <v>46.3</v>
      </c>
      <c r="B184" s="68" t="s">
        <v>226</v>
      </c>
      <c r="C184" s="2">
        <v>0</v>
      </c>
      <c r="D184" s="68">
        <v>0</v>
      </c>
      <c r="E184" s="68">
        <v>0</v>
      </c>
      <c r="G184" s="68">
        <v>0</v>
      </c>
      <c r="H184" s="68">
        <v>0</v>
      </c>
      <c r="I184" s="68">
        <v>0</v>
      </c>
      <c r="J184" s="68">
        <v>0</v>
      </c>
      <c r="K184" s="68">
        <v>0</v>
      </c>
      <c r="L184" s="68">
        <v>0</v>
      </c>
      <c r="M184" s="68">
        <v>0</v>
      </c>
      <c r="N184" s="2">
        <v>0</v>
      </c>
      <c r="O184" s="68" t="s">
        <v>35</v>
      </c>
      <c r="P184" s="68" t="s">
        <v>229</v>
      </c>
      <c r="Q184" s="68" t="s">
        <v>37</v>
      </c>
      <c r="R184" s="68" t="s">
        <v>38</v>
      </c>
      <c r="S184" s="2">
        <v>0.1</v>
      </c>
      <c r="T184" s="2">
        <v>10</v>
      </c>
      <c r="U184" s="68" t="s">
        <v>39</v>
      </c>
      <c r="V184" s="68" t="s">
        <v>40</v>
      </c>
      <c r="W184" s="68" t="s">
        <v>41</v>
      </c>
      <c r="X184" s="68" t="s">
        <v>42</v>
      </c>
      <c r="Y184" s="68" t="s">
        <v>43</v>
      </c>
      <c r="Z184" s="68" t="s">
        <v>44</v>
      </c>
      <c r="AA184" s="68" t="s">
        <v>45</v>
      </c>
      <c r="AB184" s="68" t="s">
        <v>37</v>
      </c>
      <c r="AC184" s="2"/>
      <c r="AD184" s="2">
        <v>1</v>
      </c>
      <c r="AE184" s="2">
        <v>0</v>
      </c>
      <c r="AF184" s="68">
        <v>30</v>
      </c>
      <c r="AG184" s="68">
        <v>300</v>
      </c>
      <c r="AH184" s="57">
        <f t="shared" si="265"/>
        <v>0</v>
      </c>
      <c r="AI184" s="70"/>
      <c r="AJ184" s="70"/>
      <c r="AK184" s="62" t="e">
        <f t="shared" si="266"/>
        <v>#DIV/0!</v>
      </c>
      <c r="AL184" s="102"/>
      <c r="AM184" s="103"/>
      <c r="AN184" s="104"/>
      <c r="AO184" s="105"/>
      <c r="AP184" s="106"/>
    </row>
    <row r="185" spans="1:42" x14ac:dyDescent="0.25">
      <c r="A185" s="68">
        <v>46</v>
      </c>
      <c r="C185" s="2" t="s">
        <v>48</v>
      </c>
      <c r="D185" s="68">
        <v>0</v>
      </c>
      <c r="E185" s="68" t="s">
        <v>49</v>
      </c>
      <c r="F185" s="68" t="s">
        <v>50</v>
      </c>
      <c r="N185" s="2"/>
      <c r="S185" s="2"/>
      <c r="T185" s="2"/>
      <c r="AC185" s="2"/>
      <c r="AD185" s="2"/>
      <c r="AE185" s="2"/>
      <c r="AH185" s="58">
        <f t="shared" ref="AH185" si="270">AO182*AP182</f>
        <v>0.71428571428571419</v>
      </c>
      <c r="AI185" s="71"/>
      <c r="AJ185" s="71"/>
      <c r="AK185" s="63"/>
    </row>
    <row r="186" spans="1:42" x14ac:dyDescent="0.25">
      <c r="A186" s="68">
        <v>47.1</v>
      </c>
      <c r="B186" s="68" t="s">
        <v>230</v>
      </c>
      <c r="C186" s="2">
        <v>0</v>
      </c>
      <c r="D186" s="68">
        <v>0</v>
      </c>
      <c r="E186" s="68">
        <v>0</v>
      </c>
      <c r="G186" s="68">
        <v>0</v>
      </c>
      <c r="H186" s="68">
        <v>0</v>
      </c>
      <c r="I186" s="68">
        <v>0</v>
      </c>
      <c r="J186" s="68">
        <v>0</v>
      </c>
      <c r="K186" s="68">
        <v>0</v>
      </c>
      <c r="L186" s="68">
        <v>0</v>
      </c>
      <c r="M186" s="68">
        <v>0</v>
      </c>
      <c r="N186" s="2">
        <v>0</v>
      </c>
      <c r="O186" s="68" t="s">
        <v>35</v>
      </c>
      <c r="P186" s="68" t="s">
        <v>231</v>
      </c>
      <c r="Q186" s="68" t="s">
        <v>37</v>
      </c>
      <c r="R186" s="68" t="s">
        <v>38</v>
      </c>
      <c r="S186" s="2">
        <v>0.1</v>
      </c>
      <c r="T186" s="2">
        <v>10</v>
      </c>
      <c r="U186" s="68" t="s">
        <v>39</v>
      </c>
      <c r="V186" s="68" t="s">
        <v>40</v>
      </c>
      <c r="W186" s="68" t="s">
        <v>41</v>
      </c>
      <c r="X186" s="68" t="s">
        <v>42</v>
      </c>
      <c r="Y186" s="68" t="s">
        <v>43</v>
      </c>
      <c r="Z186" s="68" t="s">
        <v>44</v>
      </c>
      <c r="AA186" s="68" t="s">
        <v>45</v>
      </c>
      <c r="AB186" s="68" t="s">
        <v>37</v>
      </c>
      <c r="AC186" s="2"/>
      <c r="AD186" s="2">
        <v>1</v>
      </c>
      <c r="AE186" s="2">
        <v>0</v>
      </c>
      <c r="AF186" s="68">
        <v>30</v>
      </c>
      <c r="AG186" s="68">
        <v>300</v>
      </c>
      <c r="AH186" s="57">
        <f t="shared" ref="AH186:AH188" si="271">D186*10</f>
        <v>0</v>
      </c>
      <c r="AI186" s="69">
        <v>6</v>
      </c>
      <c r="AJ186" s="69">
        <v>7</v>
      </c>
      <c r="AK186" s="62" t="e">
        <f t="shared" ref="AK186:AK188" si="272">AH186/AH$3</f>
        <v>#DIV/0!</v>
      </c>
      <c r="AL186" s="102">
        <f t="shared" ref="AL186" si="273">IF(COUNTBLANK(AI186:AI188)=3,"",IF(COUNTBLANK(AI186:AI188)=2,IF(AI186=0,0.5/AJ186,AI186/AJ186),(AI186/AJ186+AI187/AJ187+IF(AJ188&gt;0,AI188/AJ188,0))/COUNTIF(AI186:AJ188,"&gt;0")))</f>
        <v>0.8571428571428571</v>
      </c>
      <c r="AM186" s="103" t="e">
        <f t="shared" ref="AM186" si="274">IF(ISNUMBER(AN186),AN186,1/AN186)</f>
        <v>#DIV/0!</v>
      </c>
      <c r="AN186" s="104"/>
      <c r="AO186" s="105">
        <f t="shared" ref="AO186" si="275">IF(COUNTIF(AL186:AL186,"&gt;0"),AL186,IF(ISERROR(AM186),IF(D189&gt;0,D189,0.5),AM186))</f>
        <v>0.8571428571428571</v>
      </c>
      <c r="AP186" s="106">
        <v>10</v>
      </c>
    </row>
    <row r="187" spans="1:42" x14ac:dyDescent="0.25">
      <c r="A187" s="68">
        <v>47.2</v>
      </c>
      <c r="B187" s="68" t="s">
        <v>230</v>
      </c>
      <c r="C187" s="2">
        <v>0</v>
      </c>
      <c r="D187" s="68">
        <v>0</v>
      </c>
      <c r="E187" s="68">
        <v>0</v>
      </c>
      <c r="G187" s="68">
        <v>0</v>
      </c>
      <c r="H187" s="68">
        <v>0</v>
      </c>
      <c r="I187" s="68">
        <v>0</v>
      </c>
      <c r="J187" s="68">
        <v>0</v>
      </c>
      <c r="K187" s="68">
        <v>0</v>
      </c>
      <c r="L187" s="68">
        <v>0</v>
      </c>
      <c r="M187" s="68">
        <v>0</v>
      </c>
      <c r="N187" s="2">
        <v>0</v>
      </c>
      <c r="O187" s="68" t="s">
        <v>35</v>
      </c>
      <c r="P187" s="68" t="s">
        <v>232</v>
      </c>
      <c r="Q187" s="68" t="s">
        <v>37</v>
      </c>
      <c r="R187" s="68" t="s">
        <v>38</v>
      </c>
      <c r="S187" s="2">
        <v>0.1</v>
      </c>
      <c r="T187" s="2">
        <v>10</v>
      </c>
      <c r="U187" s="68" t="s">
        <v>39</v>
      </c>
      <c r="V187" s="68" t="s">
        <v>40</v>
      </c>
      <c r="W187" s="68" t="s">
        <v>41</v>
      </c>
      <c r="X187" s="68" t="s">
        <v>42</v>
      </c>
      <c r="Y187" s="68" t="s">
        <v>43</v>
      </c>
      <c r="Z187" s="68" t="s">
        <v>44</v>
      </c>
      <c r="AA187" s="68" t="s">
        <v>45</v>
      </c>
      <c r="AB187" s="68" t="s">
        <v>37</v>
      </c>
      <c r="AC187" s="2"/>
      <c r="AD187" s="2">
        <v>1</v>
      </c>
      <c r="AE187" s="2">
        <v>0</v>
      </c>
      <c r="AF187" s="68">
        <v>30</v>
      </c>
      <c r="AG187" s="68">
        <v>300</v>
      </c>
      <c r="AH187" s="57">
        <f t="shared" si="271"/>
        <v>0</v>
      </c>
      <c r="AI187" s="70"/>
      <c r="AJ187" s="70"/>
      <c r="AK187" s="62" t="e">
        <f t="shared" si="272"/>
        <v>#DIV/0!</v>
      </c>
      <c r="AL187" s="102"/>
      <c r="AM187" s="103"/>
      <c r="AN187" s="104"/>
      <c r="AO187" s="105"/>
      <c r="AP187" s="106"/>
    </row>
    <row r="188" spans="1:42" x14ac:dyDescent="0.25">
      <c r="A188" s="68">
        <v>47.3</v>
      </c>
      <c r="B188" s="68" t="s">
        <v>230</v>
      </c>
      <c r="C188" s="2">
        <v>0</v>
      </c>
      <c r="D188" s="68">
        <v>0</v>
      </c>
      <c r="E188" s="68">
        <v>0</v>
      </c>
      <c r="G188" s="68">
        <v>0</v>
      </c>
      <c r="H188" s="68">
        <v>0</v>
      </c>
      <c r="I188" s="68">
        <v>0</v>
      </c>
      <c r="J188" s="68">
        <v>0</v>
      </c>
      <c r="K188" s="68">
        <v>0</v>
      </c>
      <c r="L188" s="68">
        <v>0</v>
      </c>
      <c r="M188" s="68">
        <v>0</v>
      </c>
      <c r="N188" s="2">
        <v>0</v>
      </c>
      <c r="O188" s="68" t="s">
        <v>35</v>
      </c>
      <c r="P188" s="68" t="s">
        <v>233</v>
      </c>
      <c r="Q188" s="68" t="s">
        <v>37</v>
      </c>
      <c r="R188" s="68" t="s">
        <v>38</v>
      </c>
      <c r="S188" s="2">
        <v>0.1</v>
      </c>
      <c r="T188" s="2">
        <v>10</v>
      </c>
      <c r="U188" s="68" t="s">
        <v>39</v>
      </c>
      <c r="V188" s="68" t="s">
        <v>40</v>
      </c>
      <c r="W188" s="68" t="s">
        <v>41</v>
      </c>
      <c r="X188" s="68" t="s">
        <v>42</v>
      </c>
      <c r="Y188" s="68" t="s">
        <v>43</v>
      </c>
      <c r="Z188" s="68" t="s">
        <v>44</v>
      </c>
      <c r="AA188" s="68" t="s">
        <v>45</v>
      </c>
      <c r="AB188" s="68" t="s">
        <v>37</v>
      </c>
      <c r="AC188" s="2"/>
      <c r="AD188" s="2">
        <v>1</v>
      </c>
      <c r="AE188" s="2">
        <v>0</v>
      </c>
      <c r="AF188" s="68">
        <v>30</v>
      </c>
      <c r="AG188" s="68">
        <v>300</v>
      </c>
      <c r="AH188" s="57">
        <f t="shared" si="271"/>
        <v>0</v>
      </c>
      <c r="AI188" s="70"/>
      <c r="AJ188" s="70"/>
      <c r="AK188" s="62" t="e">
        <f t="shared" si="272"/>
        <v>#DIV/0!</v>
      </c>
      <c r="AL188" s="102"/>
      <c r="AM188" s="103"/>
      <c r="AN188" s="104"/>
      <c r="AO188" s="105"/>
      <c r="AP188" s="106"/>
    </row>
    <row r="189" spans="1:42" x14ac:dyDescent="0.25">
      <c r="A189" s="68">
        <v>47</v>
      </c>
      <c r="C189" s="2" t="s">
        <v>48</v>
      </c>
      <c r="D189" s="68">
        <v>0</v>
      </c>
      <c r="E189" s="68" t="s">
        <v>49</v>
      </c>
      <c r="F189" s="68" t="s">
        <v>50</v>
      </c>
      <c r="N189" s="2"/>
      <c r="S189" s="2"/>
      <c r="T189" s="2"/>
      <c r="AC189" s="2"/>
      <c r="AD189" s="2"/>
      <c r="AE189" s="2"/>
      <c r="AH189" s="58">
        <f t="shared" ref="AH189" si="276">AO186*AP186</f>
        <v>8.5714285714285712</v>
      </c>
      <c r="AI189" s="71"/>
      <c r="AJ189" s="71"/>
      <c r="AK189" s="63"/>
    </row>
    <row r="190" spans="1:42" x14ac:dyDescent="0.25">
      <c r="A190" s="68">
        <v>48.1</v>
      </c>
      <c r="B190" s="68" t="s">
        <v>234</v>
      </c>
      <c r="C190" s="2">
        <v>0</v>
      </c>
      <c r="D190" s="68">
        <v>0</v>
      </c>
      <c r="E190" s="68">
        <v>0</v>
      </c>
      <c r="G190" s="68">
        <v>0</v>
      </c>
      <c r="H190" s="68">
        <v>0</v>
      </c>
      <c r="I190" s="68">
        <v>0</v>
      </c>
      <c r="J190" s="68">
        <v>0</v>
      </c>
      <c r="K190" s="68">
        <v>0</v>
      </c>
      <c r="L190" s="68">
        <v>0</v>
      </c>
      <c r="M190" s="68">
        <v>0</v>
      </c>
      <c r="N190" s="2">
        <v>0</v>
      </c>
      <c r="O190" s="68" t="s">
        <v>35</v>
      </c>
      <c r="P190" s="68" t="s">
        <v>235</v>
      </c>
      <c r="Q190" s="68" t="s">
        <v>37</v>
      </c>
      <c r="R190" s="68" t="s">
        <v>38</v>
      </c>
      <c r="S190" s="2">
        <v>0.1</v>
      </c>
      <c r="T190" s="2">
        <v>10</v>
      </c>
      <c r="U190" s="68" t="s">
        <v>39</v>
      </c>
      <c r="V190" s="68" t="s">
        <v>40</v>
      </c>
      <c r="W190" s="68" t="s">
        <v>41</v>
      </c>
      <c r="X190" s="68" t="s">
        <v>42</v>
      </c>
      <c r="Y190" s="68" t="s">
        <v>43</v>
      </c>
      <c r="Z190" s="68" t="s">
        <v>44</v>
      </c>
      <c r="AA190" s="68" t="s">
        <v>45</v>
      </c>
      <c r="AB190" s="68" t="s">
        <v>37</v>
      </c>
      <c r="AC190" s="2"/>
      <c r="AD190" s="2">
        <v>1</v>
      </c>
      <c r="AE190" s="2">
        <v>0</v>
      </c>
      <c r="AF190" s="68">
        <v>30</v>
      </c>
      <c r="AG190" s="68">
        <v>300</v>
      </c>
      <c r="AH190" s="57">
        <f t="shared" ref="AH190:AH192" si="277">D190*10</f>
        <v>0</v>
      </c>
      <c r="AI190" s="69">
        <v>0</v>
      </c>
      <c r="AJ190" s="69">
        <v>7.3</v>
      </c>
      <c r="AK190" s="62" t="e">
        <f t="shared" ref="AK190:AK192" si="278">AH190/AH$3</f>
        <v>#DIV/0!</v>
      </c>
      <c r="AL190" s="102">
        <f t="shared" ref="AL190" si="279">IF(COUNTBLANK(AI190:AI192)=3,"",IF(COUNTBLANK(AI190:AI192)=2,IF(AI190=0,0.5/AJ190,AI190/AJ190),(AI190/AJ190+AI191/AJ191+IF(AJ192&gt;0,AI192/AJ192,0))/COUNTIF(AI190:AJ192,"&gt;0")))</f>
        <v>6.8493150684931503E-2</v>
      </c>
      <c r="AM190" s="103" t="e">
        <f t="shared" ref="AM190" si="280">IF(ISNUMBER(AN190),AN190,1/AN190)</f>
        <v>#DIV/0!</v>
      </c>
      <c r="AN190" s="104"/>
      <c r="AO190" s="105">
        <f t="shared" ref="AO190" si="281">IF(COUNTIF(AL190:AL190,"&gt;0"),AL190,IF(ISERROR(AM190),IF(D193&gt;0,D193,0.5),AM190))</f>
        <v>6.8493150684931503E-2</v>
      </c>
      <c r="AP190" s="106">
        <v>10</v>
      </c>
    </row>
    <row r="191" spans="1:42" x14ac:dyDescent="0.25">
      <c r="A191" s="68">
        <v>48.2</v>
      </c>
      <c r="B191" s="68" t="s">
        <v>234</v>
      </c>
      <c r="C191" s="2">
        <v>0</v>
      </c>
      <c r="D191" s="68">
        <v>0</v>
      </c>
      <c r="E191" s="68">
        <v>0</v>
      </c>
      <c r="G191" s="68">
        <v>0</v>
      </c>
      <c r="H191" s="68">
        <v>0</v>
      </c>
      <c r="I191" s="68">
        <v>0</v>
      </c>
      <c r="J191" s="68">
        <v>0</v>
      </c>
      <c r="K191" s="68">
        <v>0</v>
      </c>
      <c r="L191" s="68">
        <v>0</v>
      </c>
      <c r="M191" s="68">
        <v>0</v>
      </c>
      <c r="N191" s="2">
        <v>0</v>
      </c>
      <c r="O191" s="68" t="s">
        <v>35</v>
      </c>
      <c r="P191" s="68" t="s">
        <v>236</v>
      </c>
      <c r="Q191" s="68" t="s">
        <v>37</v>
      </c>
      <c r="R191" s="68" t="s">
        <v>38</v>
      </c>
      <c r="S191" s="2">
        <v>0.1</v>
      </c>
      <c r="T191" s="2">
        <v>10</v>
      </c>
      <c r="U191" s="68" t="s">
        <v>39</v>
      </c>
      <c r="V191" s="68" t="s">
        <v>40</v>
      </c>
      <c r="W191" s="68" t="s">
        <v>41</v>
      </c>
      <c r="X191" s="68" t="s">
        <v>42</v>
      </c>
      <c r="Y191" s="68" t="s">
        <v>43</v>
      </c>
      <c r="Z191" s="68" t="s">
        <v>44</v>
      </c>
      <c r="AA191" s="68" t="s">
        <v>45</v>
      </c>
      <c r="AB191" s="68" t="s">
        <v>37</v>
      </c>
      <c r="AC191" s="2"/>
      <c r="AD191" s="2">
        <v>1</v>
      </c>
      <c r="AE191" s="2">
        <v>0</v>
      </c>
      <c r="AF191" s="68">
        <v>30</v>
      </c>
      <c r="AG191" s="68">
        <v>300</v>
      </c>
      <c r="AH191" s="57">
        <f t="shared" si="277"/>
        <v>0</v>
      </c>
      <c r="AI191" s="70"/>
      <c r="AJ191" s="70"/>
      <c r="AK191" s="62" t="e">
        <f t="shared" si="278"/>
        <v>#DIV/0!</v>
      </c>
      <c r="AL191" s="102"/>
      <c r="AM191" s="103"/>
      <c r="AN191" s="104"/>
      <c r="AO191" s="105"/>
      <c r="AP191" s="106"/>
    </row>
    <row r="192" spans="1:42" x14ac:dyDescent="0.25">
      <c r="A192" s="68">
        <v>48.3</v>
      </c>
      <c r="B192" s="68" t="s">
        <v>234</v>
      </c>
      <c r="C192" s="2">
        <v>0</v>
      </c>
      <c r="D192" s="68">
        <v>0</v>
      </c>
      <c r="E192" s="68">
        <v>0</v>
      </c>
      <c r="G192" s="68">
        <v>0</v>
      </c>
      <c r="H192" s="68">
        <v>0</v>
      </c>
      <c r="I192" s="68">
        <v>0</v>
      </c>
      <c r="J192" s="68">
        <v>0</v>
      </c>
      <c r="K192" s="68">
        <v>0</v>
      </c>
      <c r="L192" s="68">
        <v>0</v>
      </c>
      <c r="M192" s="68">
        <v>0</v>
      </c>
      <c r="N192" s="2">
        <v>0</v>
      </c>
      <c r="O192" s="68" t="s">
        <v>35</v>
      </c>
      <c r="P192" s="68" t="s">
        <v>237</v>
      </c>
      <c r="Q192" s="68" t="s">
        <v>37</v>
      </c>
      <c r="R192" s="68" t="s">
        <v>38</v>
      </c>
      <c r="S192" s="2">
        <v>0.1</v>
      </c>
      <c r="T192" s="2">
        <v>10</v>
      </c>
      <c r="U192" s="68" t="s">
        <v>39</v>
      </c>
      <c r="V192" s="68" t="s">
        <v>40</v>
      </c>
      <c r="W192" s="68" t="s">
        <v>41</v>
      </c>
      <c r="X192" s="68" t="s">
        <v>42</v>
      </c>
      <c r="Y192" s="68" t="s">
        <v>43</v>
      </c>
      <c r="Z192" s="68" t="s">
        <v>44</v>
      </c>
      <c r="AA192" s="68" t="s">
        <v>45</v>
      </c>
      <c r="AB192" s="68" t="s">
        <v>37</v>
      </c>
      <c r="AC192" s="2"/>
      <c r="AD192" s="2">
        <v>1</v>
      </c>
      <c r="AE192" s="2">
        <v>0</v>
      </c>
      <c r="AF192" s="68">
        <v>30</v>
      </c>
      <c r="AG192" s="68">
        <v>300</v>
      </c>
      <c r="AH192" s="57">
        <f t="shared" si="277"/>
        <v>0</v>
      </c>
      <c r="AI192" s="70"/>
      <c r="AJ192" s="70"/>
      <c r="AK192" s="62" t="e">
        <f t="shared" si="278"/>
        <v>#DIV/0!</v>
      </c>
      <c r="AL192" s="102"/>
      <c r="AM192" s="103"/>
      <c r="AN192" s="104"/>
      <c r="AO192" s="105"/>
      <c r="AP192" s="106"/>
    </row>
    <row r="193" spans="1:42" x14ac:dyDescent="0.25">
      <c r="A193" s="68">
        <v>48</v>
      </c>
      <c r="C193" s="2" t="s">
        <v>48</v>
      </c>
      <c r="D193" s="68">
        <v>0</v>
      </c>
      <c r="E193" s="68" t="s">
        <v>49</v>
      </c>
      <c r="F193" s="68" t="s">
        <v>50</v>
      </c>
      <c r="N193" s="2"/>
      <c r="S193" s="2"/>
      <c r="T193" s="2"/>
      <c r="AC193" s="2"/>
      <c r="AD193" s="2"/>
      <c r="AE193" s="2"/>
      <c r="AH193" s="58">
        <f t="shared" ref="AH193" si="282">AO190*AP190</f>
        <v>0.68493150684931503</v>
      </c>
      <c r="AI193" s="71"/>
      <c r="AJ193" s="71"/>
      <c r="AK193" s="63"/>
    </row>
    <row r="194" spans="1:42" x14ac:dyDescent="0.25">
      <c r="A194" s="68">
        <v>49.1</v>
      </c>
      <c r="B194" s="68" t="s">
        <v>238</v>
      </c>
      <c r="C194" s="2">
        <v>0</v>
      </c>
      <c r="D194" s="68">
        <v>0</v>
      </c>
      <c r="E194" s="68">
        <v>0</v>
      </c>
      <c r="G194" s="68">
        <v>0</v>
      </c>
      <c r="H194" s="68">
        <v>0</v>
      </c>
      <c r="I194" s="68">
        <v>0</v>
      </c>
      <c r="J194" s="68">
        <v>0</v>
      </c>
      <c r="K194" s="68">
        <v>0</v>
      </c>
      <c r="L194" s="68">
        <v>0</v>
      </c>
      <c r="M194" s="68">
        <v>0</v>
      </c>
      <c r="N194" s="2">
        <v>0</v>
      </c>
      <c r="O194" s="68" t="s">
        <v>35</v>
      </c>
      <c r="P194" s="68" t="s">
        <v>239</v>
      </c>
      <c r="Q194" s="68" t="s">
        <v>37</v>
      </c>
      <c r="R194" s="68" t="s">
        <v>38</v>
      </c>
      <c r="S194" s="2">
        <v>0.1</v>
      </c>
      <c r="T194" s="2">
        <v>10</v>
      </c>
      <c r="U194" s="68" t="s">
        <v>39</v>
      </c>
      <c r="V194" s="68" t="s">
        <v>40</v>
      </c>
      <c r="W194" s="68" t="s">
        <v>41</v>
      </c>
      <c r="X194" s="68" t="s">
        <v>42</v>
      </c>
      <c r="Y194" s="68" t="s">
        <v>43</v>
      </c>
      <c r="Z194" s="68" t="s">
        <v>44</v>
      </c>
      <c r="AA194" s="68" t="s">
        <v>45</v>
      </c>
      <c r="AB194" s="68" t="s">
        <v>37</v>
      </c>
      <c r="AC194" s="2"/>
      <c r="AD194" s="2">
        <v>1</v>
      </c>
      <c r="AE194" s="2">
        <v>0</v>
      </c>
      <c r="AF194" s="68">
        <v>30</v>
      </c>
      <c r="AG194" s="68">
        <v>300</v>
      </c>
      <c r="AH194" s="57">
        <f t="shared" ref="AH194:AH196" si="283">D194*10</f>
        <v>0</v>
      </c>
      <c r="AI194" s="69">
        <v>25</v>
      </c>
      <c r="AJ194" s="69">
        <v>7.2</v>
      </c>
      <c r="AK194" s="62" t="e">
        <f t="shared" ref="AK194:AK196" si="284">AH194/AH$3</f>
        <v>#DIV/0!</v>
      </c>
      <c r="AL194" s="102">
        <f t="shared" ref="AL194" si="285">IF(COUNTBLANK(AI194:AI196)=3,"",IF(COUNTBLANK(AI194:AI196)=2,IF(AI194=0,0.5/AJ194,AI194/AJ194),(AI194/AJ194+AI195/AJ195+IF(AJ196&gt;0,AI196/AJ196,0))/COUNTIF(AI194:AJ196,"&gt;0")))</f>
        <v>3.4722222222222223</v>
      </c>
      <c r="AM194" s="103" t="e">
        <f t="shared" ref="AM194" si="286">IF(ISNUMBER(AN194),AN194,1/AN194)</f>
        <v>#DIV/0!</v>
      </c>
      <c r="AN194" s="104"/>
      <c r="AO194" s="105">
        <f t="shared" ref="AO194" si="287">IF(COUNTIF(AL194:AL194,"&gt;0"),AL194,IF(ISERROR(AM194),IF(D197&gt;0,D197,0.5),AM194))</f>
        <v>3.4722222222222223</v>
      </c>
      <c r="AP194" s="106">
        <v>10</v>
      </c>
    </row>
    <row r="195" spans="1:42" x14ac:dyDescent="0.25">
      <c r="A195" s="68">
        <v>49.2</v>
      </c>
      <c r="B195" s="68" t="s">
        <v>238</v>
      </c>
      <c r="C195" s="2">
        <v>0</v>
      </c>
      <c r="D195" s="68">
        <v>0</v>
      </c>
      <c r="E195" s="68">
        <v>0</v>
      </c>
      <c r="G195" s="68">
        <v>0</v>
      </c>
      <c r="H195" s="68">
        <v>0</v>
      </c>
      <c r="I195" s="68">
        <v>0</v>
      </c>
      <c r="J195" s="68">
        <v>0</v>
      </c>
      <c r="K195" s="68">
        <v>0</v>
      </c>
      <c r="L195" s="68">
        <v>0</v>
      </c>
      <c r="M195" s="68">
        <v>0</v>
      </c>
      <c r="N195" s="2">
        <v>0</v>
      </c>
      <c r="O195" s="68" t="s">
        <v>35</v>
      </c>
      <c r="P195" s="68" t="s">
        <v>240</v>
      </c>
      <c r="Q195" s="68" t="s">
        <v>37</v>
      </c>
      <c r="R195" s="68" t="s">
        <v>38</v>
      </c>
      <c r="S195" s="2">
        <v>0.1</v>
      </c>
      <c r="T195" s="2">
        <v>10</v>
      </c>
      <c r="U195" s="68" t="s">
        <v>39</v>
      </c>
      <c r="V195" s="68" t="s">
        <v>40</v>
      </c>
      <c r="W195" s="68" t="s">
        <v>41</v>
      </c>
      <c r="X195" s="68" t="s">
        <v>42</v>
      </c>
      <c r="Y195" s="68" t="s">
        <v>43</v>
      </c>
      <c r="Z195" s="68" t="s">
        <v>44</v>
      </c>
      <c r="AA195" s="68" t="s">
        <v>45</v>
      </c>
      <c r="AB195" s="68" t="s">
        <v>37</v>
      </c>
      <c r="AC195" s="2"/>
      <c r="AD195" s="2">
        <v>1</v>
      </c>
      <c r="AE195" s="2">
        <v>0</v>
      </c>
      <c r="AF195" s="68">
        <v>30</v>
      </c>
      <c r="AG195" s="68">
        <v>300</v>
      </c>
      <c r="AH195" s="57">
        <f t="shared" si="283"/>
        <v>0</v>
      </c>
      <c r="AI195" s="70"/>
      <c r="AJ195" s="70"/>
      <c r="AK195" s="62" t="e">
        <f t="shared" si="284"/>
        <v>#DIV/0!</v>
      </c>
      <c r="AL195" s="102"/>
      <c r="AM195" s="103"/>
      <c r="AN195" s="104"/>
      <c r="AO195" s="105"/>
      <c r="AP195" s="106"/>
    </row>
    <row r="196" spans="1:42" x14ac:dyDescent="0.25">
      <c r="A196" s="68">
        <v>49.3</v>
      </c>
      <c r="B196" s="68" t="s">
        <v>238</v>
      </c>
      <c r="C196" s="2">
        <v>0</v>
      </c>
      <c r="D196" s="68">
        <v>0</v>
      </c>
      <c r="E196" s="68">
        <v>0</v>
      </c>
      <c r="G196" s="68">
        <v>0</v>
      </c>
      <c r="H196" s="68">
        <v>0</v>
      </c>
      <c r="I196" s="68">
        <v>0</v>
      </c>
      <c r="J196" s="68">
        <v>0</v>
      </c>
      <c r="K196" s="68">
        <v>0</v>
      </c>
      <c r="L196" s="68">
        <v>0</v>
      </c>
      <c r="M196" s="68">
        <v>0</v>
      </c>
      <c r="N196" s="2">
        <v>0</v>
      </c>
      <c r="O196" s="68" t="s">
        <v>35</v>
      </c>
      <c r="P196" s="68" t="s">
        <v>241</v>
      </c>
      <c r="Q196" s="68" t="s">
        <v>37</v>
      </c>
      <c r="R196" s="68" t="s">
        <v>38</v>
      </c>
      <c r="S196" s="2">
        <v>0.1</v>
      </c>
      <c r="T196" s="2">
        <v>10</v>
      </c>
      <c r="U196" s="68" t="s">
        <v>39</v>
      </c>
      <c r="V196" s="68" t="s">
        <v>40</v>
      </c>
      <c r="W196" s="68" t="s">
        <v>41</v>
      </c>
      <c r="X196" s="68" t="s">
        <v>42</v>
      </c>
      <c r="Y196" s="68" t="s">
        <v>43</v>
      </c>
      <c r="Z196" s="68" t="s">
        <v>44</v>
      </c>
      <c r="AA196" s="68" t="s">
        <v>45</v>
      </c>
      <c r="AB196" s="68" t="s">
        <v>37</v>
      </c>
      <c r="AC196" s="2"/>
      <c r="AD196" s="2">
        <v>1</v>
      </c>
      <c r="AE196" s="2">
        <v>0</v>
      </c>
      <c r="AF196" s="68">
        <v>30</v>
      </c>
      <c r="AG196" s="68">
        <v>300</v>
      </c>
      <c r="AH196" s="57">
        <f t="shared" si="283"/>
        <v>0</v>
      </c>
      <c r="AI196" s="70"/>
      <c r="AJ196" s="70"/>
      <c r="AK196" s="62" t="e">
        <f t="shared" si="284"/>
        <v>#DIV/0!</v>
      </c>
      <c r="AL196" s="102"/>
      <c r="AM196" s="103"/>
      <c r="AN196" s="104"/>
      <c r="AO196" s="105"/>
      <c r="AP196" s="106"/>
    </row>
    <row r="197" spans="1:42" x14ac:dyDescent="0.25">
      <c r="A197" s="68">
        <v>49</v>
      </c>
      <c r="C197" s="2" t="s">
        <v>48</v>
      </c>
      <c r="D197" s="68">
        <v>0</v>
      </c>
      <c r="E197" s="68" t="s">
        <v>49</v>
      </c>
      <c r="F197" s="68" t="s">
        <v>50</v>
      </c>
      <c r="N197" s="2"/>
      <c r="S197" s="2"/>
      <c r="T197" s="2"/>
      <c r="AC197" s="2"/>
      <c r="AD197" s="2"/>
      <c r="AE197" s="2"/>
      <c r="AH197" s="58">
        <f t="shared" ref="AH197" si="288">AO194*AP194</f>
        <v>34.722222222222221</v>
      </c>
      <c r="AI197" s="71"/>
      <c r="AJ197" s="71"/>
      <c r="AK197" s="63"/>
    </row>
    <row r="198" spans="1:42" x14ac:dyDescent="0.25">
      <c r="A198" s="68">
        <v>50.1</v>
      </c>
      <c r="B198" s="68" t="s">
        <v>242</v>
      </c>
      <c r="C198" s="2">
        <v>0</v>
      </c>
      <c r="D198" s="68">
        <v>0</v>
      </c>
      <c r="E198" s="68">
        <v>0</v>
      </c>
      <c r="G198" s="68">
        <v>0</v>
      </c>
      <c r="H198" s="68">
        <v>0</v>
      </c>
      <c r="I198" s="68">
        <v>0</v>
      </c>
      <c r="J198" s="68">
        <v>0</v>
      </c>
      <c r="K198" s="68">
        <v>0</v>
      </c>
      <c r="L198" s="68">
        <v>0</v>
      </c>
      <c r="M198" s="68">
        <v>0</v>
      </c>
      <c r="N198" s="2">
        <v>0</v>
      </c>
      <c r="O198" s="68" t="s">
        <v>35</v>
      </c>
      <c r="P198" s="68" t="s">
        <v>243</v>
      </c>
      <c r="Q198" s="68" t="s">
        <v>37</v>
      </c>
      <c r="R198" s="68" t="s">
        <v>38</v>
      </c>
      <c r="S198" s="2">
        <v>0.1</v>
      </c>
      <c r="T198" s="2">
        <v>10</v>
      </c>
      <c r="U198" s="68" t="s">
        <v>39</v>
      </c>
      <c r="V198" s="68" t="s">
        <v>40</v>
      </c>
      <c r="W198" s="68" t="s">
        <v>41</v>
      </c>
      <c r="X198" s="68" t="s">
        <v>42</v>
      </c>
      <c r="Y198" s="68" t="s">
        <v>43</v>
      </c>
      <c r="Z198" s="68" t="s">
        <v>44</v>
      </c>
      <c r="AA198" s="68" t="s">
        <v>45</v>
      </c>
      <c r="AB198" s="68" t="s">
        <v>37</v>
      </c>
      <c r="AC198" s="2"/>
      <c r="AD198" s="2">
        <v>1</v>
      </c>
      <c r="AE198" s="2">
        <v>0</v>
      </c>
      <c r="AF198" s="68">
        <v>30</v>
      </c>
      <c r="AG198" s="68">
        <v>300</v>
      </c>
      <c r="AH198" s="57">
        <f t="shared" ref="AH198:AH200" si="289">D198*10</f>
        <v>0</v>
      </c>
      <c r="AI198" s="69">
        <v>0</v>
      </c>
      <c r="AJ198" s="69">
        <v>7.6</v>
      </c>
      <c r="AK198" s="62" t="e">
        <f t="shared" ref="AK198:AK200" si="290">AH198/AH$3</f>
        <v>#DIV/0!</v>
      </c>
      <c r="AL198" s="102">
        <f t="shared" ref="AL198" si="291">IF(COUNTBLANK(AI198:AI200)=3,"",IF(COUNTBLANK(AI198:AI200)=2,IF(AI198=0,0.5/AJ198,AI198/AJ198),(AI198/AJ198+AI199/AJ199+IF(AJ200&gt;0,AI200/AJ200,0))/COUNTIF(AI198:AJ200,"&gt;0")))</f>
        <v>6.5789473684210523E-2</v>
      </c>
      <c r="AM198" s="103" t="e">
        <f t="shared" ref="AM198" si="292">IF(ISNUMBER(AN198),AN198,1/AN198)</f>
        <v>#DIV/0!</v>
      </c>
      <c r="AN198" s="104"/>
      <c r="AO198" s="105">
        <f t="shared" ref="AO198" si="293">IF(COUNTIF(AL198:AL198,"&gt;0"),AL198,IF(ISERROR(AM198),IF(D201&gt;0,D201,0.5),AM198))</f>
        <v>6.5789473684210523E-2</v>
      </c>
      <c r="AP198" s="106">
        <v>10</v>
      </c>
    </row>
    <row r="199" spans="1:42" x14ac:dyDescent="0.25">
      <c r="A199" s="68">
        <v>50.2</v>
      </c>
      <c r="B199" s="68" t="s">
        <v>242</v>
      </c>
      <c r="C199" s="2">
        <v>0</v>
      </c>
      <c r="D199" s="68">
        <v>0</v>
      </c>
      <c r="E199" s="68">
        <v>0</v>
      </c>
      <c r="G199" s="68">
        <v>0</v>
      </c>
      <c r="H199" s="68">
        <v>0</v>
      </c>
      <c r="I199" s="68">
        <v>0</v>
      </c>
      <c r="J199" s="68">
        <v>0</v>
      </c>
      <c r="K199" s="68">
        <v>0</v>
      </c>
      <c r="L199" s="68">
        <v>0</v>
      </c>
      <c r="M199" s="68">
        <v>0</v>
      </c>
      <c r="N199" s="2">
        <v>0</v>
      </c>
      <c r="O199" s="68" t="s">
        <v>35</v>
      </c>
      <c r="P199" s="68" t="s">
        <v>244</v>
      </c>
      <c r="Q199" s="68" t="s">
        <v>37</v>
      </c>
      <c r="R199" s="68" t="s">
        <v>38</v>
      </c>
      <c r="S199" s="2">
        <v>0.1</v>
      </c>
      <c r="T199" s="2">
        <v>10</v>
      </c>
      <c r="U199" s="68" t="s">
        <v>39</v>
      </c>
      <c r="V199" s="68" t="s">
        <v>40</v>
      </c>
      <c r="W199" s="68" t="s">
        <v>41</v>
      </c>
      <c r="X199" s="68" t="s">
        <v>42</v>
      </c>
      <c r="Y199" s="68" t="s">
        <v>43</v>
      </c>
      <c r="Z199" s="68" t="s">
        <v>44</v>
      </c>
      <c r="AA199" s="68" t="s">
        <v>45</v>
      </c>
      <c r="AB199" s="68" t="s">
        <v>37</v>
      </c>
      <c r="AC199" s="2"/>
      <c r="AD199" s="2">
        <v>1</v>
      </c>
      <c r="AE199" s="2">
        <v>0</v>
      </c>
      <c r="AF199" s="68">
        <v>30</v>
      </c>
      <c r="AG199" s="68">
        <v>300</v>
      </c>
      <c r="AH199" s="57">
        <f t="shared" si="289"/>
        <v>0</v>
      </c>
      <c r="AI199" s="70"/>
      <c r="AJ199" s="70"/>
      <c r="AK199" s="62" t="e">
        <f t="shared" si="290"/>
        <v>#DIV/0!</v>
      </c>
      <c r="AL199" s="102"/>
      <c r="AM199" s="103"/>
      <c r="AN199" s="104"/>
      <c r="AO199" s="105"/>
      <c r="AP199" s="106"/>
    </row>
    <row r="200" spans="1:42" x14ac:dyDescent="0.25">
      <c r="A200" s="68">
        <v>50.3</v>
      </c>
      <c r="B200" s="68" t="s">
        <v>242</v>
      </c>
      <c r="C200" s="2">
        <v>0</v>
      </c>
      <c r="D200" s="68">
        <v>0</v>
      </c>
      <c r="E200" s="68">
        <v>0</v>
      </c>
      <c r="G200" s="68">
        <v>0</v>
      </c>
      <c r="H200" s="68">
        <v>0</v>
      </c>
      <c r="I200" s="68">
        <v>0</v>
      </c>
      <c r="J200" s="68">
        <v>0</v>
      </c>
      <c r="K200" s="68">
        <v>0</v>
      </c>
      <c r="L200" s="68">
        <v>0</v>
      </c>
      <c r="M200" s="68">
        <v>0</v>
      </c>
      <c r="N200" s="2">
        <v>0</v>
      </c>
      <c r="O200" s="68" t="s">
        <v>35</v>
      </c>
      <c r="P200" s="68" t="s">
        <v>245</v>
      </c>
      <c r="Q200" s="68" t="s">
        <v>37</v>
      </c>
      <c r="R200" s="68" t="s">
        <v>38</v>
      </c>
      <c r="S200" s="2">
        <v>0.1</v>
      </c>
      <c r="T200" s="2">
        <v>10</v>
      </c>
      <c r="U200" s="68" t="s">
        <v>39</v>
      </c>
      <c r="V200" s="68" t="s">
        <v>40</v>
      </c>
      <c r="W200" s="68" t="s">
        <v>41</v>
      </c>
      <c r="X200" s="68" t="s">
        <v>42</v>
      </c>
      <c r="Y200" s="68" t="s">
        <v>43</v>
      </c>
      <c r="Z200" s="68" t="s">
        <v>44</v>
      </c>
      <c r="AA200" s="68" t="s">
        <v>45</v>
      </c>
      <c r="AB200" s="68" t="s">
        <v>37</v>
      </c>
      <c r="AC200" s="2"/>
      <c r="AD200" s="2">
        <v>1</v>
      </c>
      <c r="AE200" s="2">
        <v>0</v>
      </c>
      <c r="AF200" s="68">
        <v>30</v>
      </c>
      <c r="AG200" s="68">
        <v>300</v>
      </c>
      <c r="AH200" s="57">
        <f t="shared" si="289"/>
        <v>0</v>
      </c>
      <c r="AI200" s="70"/>
      <c r="AJ200" s="70"/>
      <c r="AK200" s="62" t="e">
        <f t="shared" si="290"/>
        <v>#DIV/0!</v>
      </c>
      <c r="AL200" s="102"/>
      <c r="AM200" s="103"/>
      <c r="AN200" s="104"/>
      <c r="AO200" s="105"/>
      <c r="AP200" s="106"/>
    </row>
    <row r="201" spans="1:42" x14ac:dyDescent="0.25">
      <c r="A201" s="68">
        <v>50</v>
      </c>
      <c r="C201" s="2" t="s">
        <v>48</v>
      </c>
      <c r="D201" s="68">
        <v>0</v>
      </c>
      <c r="E201" s="68" t="s">
        <v>49</v>
      </c>
      <c r="F201" s="68" t="s">
        <v>50</v>
      </c>
      <c r="N201" s="2"/>
      <c r="S201" s="2"/>
      <c r="T201" s="2"/>
      <c r="AC201" s="2"/>
      <c r="AD201" s="2"/>
      <c r="AE201" s="2"/>
      <c r="AH201" s="58">
        <f t="shared" ref="AH201" si="294">AO198*AP198</f>
        <v>0.6578947368421052</v>
      </c>
      <c r="AI201" s="71"/>
      <c r="AJ201" s="71"/>
      <c r="AK201" s="63"/>
    </row>
    <row r="202" spans="1:42" x14ac:dyDescent="0.25">
      <c r="A202" s="68">
        <v>51.1</v>
      </c>
      <c r="B202" s="68" t="s">
        <v>246</v>
      </c>
      <c r="C202" s="2">
        <v>0</v>
      </c>
      <c r="D202" s="68">
        <v>0</v>
      </c>
      <c r="E202" s="68">
        <v>0</v>
      </c>
      <c r="G202" s="68">
        <v>0</v>
      </c>
      <c r="H202" s="68">
        <v>0</v>
      </c>
      <c r="I202" s="68">
        <v>0</v>
      </c>
      <c r="J202" s="68">
        <v>0</v>
      </c>
      <c r="K202" s="68">
        <v>0</v>
      </c>
      <c r="L202" s="68">
        <v>0</v>
      </c>
      <c r="M202" s="68">
        <v>0</v>
      </c>
      <c r="N202" s="2">
        <v>0</v>
      </c>
      <c r="O202" s="68" t="s">
        <v>35</v>
      </c>
      <c r="P202" s="68" t="s">
        <v>247</v>
      </c>
      <c r="Q202" s="68" t="s">
        <v>37</v>
      </c>
      <c r="R202" s="68" t="s">
        <v>38</v>
      </c>
      <c r="S202" s="2">
        <v>0.1</v>
      </c>
      <c r="T202" s="2">
        <v>10</v>
      </c>
      <c r="U202" s="68" t="s">
        <v>39</v>
      </c>
      <c r="V202" s="68" t="s">
        <v>40</v>
      </c>
      <c r="W202" s="68" t="s">
        <v>41</v>
      </c>
      <c r="X202" s="68" t="s">
        <v>42</v>
      </c>
      <c r="Y202" s="68" t="s">
        <v>43</v>
      </c>
      <c r="Z202" s="68" t="s">
        <v>44</v>
      </c>
      <c r="AA202" s="68" t="s">
        <v>45</v>
      </c>
      <c r="AB202" s="68" t="s">
        <v>37</v>
      </c>
      <c r="AC202" s="2"/>
      <c r="AD202" s="2">
        <v>1</v>
      </c>
      <c r="AE202" s="2">
        <v>0</v>
      </c>
      <c r="AF202" s="68">
        <v>30</v>
      </c>
      <c r="AG202" s="68">
        <v>300</v>
      </c>
      <c r="AH202" s="57">
        <f t="shared" ref="AH202:AH204" si="295">D202*10</f>
        <v>0</v>
      </c>
      <c r="AI202" s="69">
        <v>39</v>
      </c>
      <c r="AJ202" s="69">
        <v>7.4</v>
      </c>
      <c r="AK202" s="62" t="e">
        <f t="shared" ref="AK202:AK204" si="296">AH202/AH$3</f>
        <v>#DIV/0!</v>
      </c>
      <c r="AL202" s="102">
        <f t="shared" ref="AL202" si="297">IF(COUNTBLANK(AI202:AI204)=3,"",IF(COUNTBLANK(AI202:AI204)=2,IF(AI202=0,0.5/AJ202,AI202/AJ202),(AI202/AJ202+AI203/AJ203+IF(AJ204&gt;0,AI204/AJ204,0))/COUNTIF(AI202:AJ204,"&gt;0")))</f>
        <v>5.2702702702702702</v>
      </c>
      <c r="AM202" s="103" t="e">
        <f t="shared" ref="AM202" si="298">IF(ISNUMBER(AN202),AN202,1/AN202)</f>
        <v>#DIV/0!</v>
      </c>
      <c r="AN202" s="104"/>
      <c r="AO202" s="105">
        <f t="shared" ref="AO202" si="299">IF(COUNTIF(AL202:AL202,"&gt;0"),AL202,IF(ISERROR(AM202),IF(D205&gt;0,D205,0.5),AM202))</f>
        <v>5.2702702702702702</v>
      </c>
      <c r="AP202" s="106">
        <v>10</v>
      </c>
    </row>
    <row r="203" spans="1:42" x14ac:dyDescent="0.25">
      <c r="A203" s="68">
        <v>51.2</v>
      </c>
      <c r="B203" s="68" t="s">
        <v>246</v>
      </c>
      <c r="C203" s="2">
        <v>0</v>
      </c>
      <c r="D203" s="68">
        <v>0</v>
      </c>
      <c r="E203" s="68">
        <v>0</v>
      </c>
      <c r="G203" s="68">
        <v>0</v>
      </c>
      <c r="H203" s="68">
        <v>0</v>
      </c>
      <c r="I203" s="68">
        <v>0</v>
      </c>
      <c r="J203" s="68">
        <v>0</v>
      </c>
      <c r="K203" s="68">
        <v>0</v>
      </c>
      <c r="L203" s="68">
        <v>0</v>
      </c>
      <c r="M203" s="68">
        <v>0</v>
      </c>
      <c r="N203" s="2">
        <v>0</v>
      </c>
      <c r="O203" s="68" t="s">
        <v>35</v>
      </c>
      <c r="P203" s="68" t="s">
        <v>248</v>
      </c>
      <c r="Q203" s="68" t="s">
        <v>37</v>
      </c>
      <c r="R203" s="68" t="s">
        <v>38</v>
      </c>
      <c r="S203" s="2">
        <v>0.1</v>
      </c>
      <c r="T203" s="2">
        <v>10</v>
      </c>
      <c r="U203" s="68" t="s">
        <v>39</v>
      </c>
      <c r="V203" s="68" t="s">
        <v>40</v>
      </c>
      <c r="W203" s="68" t="s">
        <v>41</v>
      </c>
      <c r="X203" s="68" t="s">
        <v>42</v>
      </c>
      <c r="Y203" s="68" t="s">
        <v>43</v>
      </c>
      <c r="Z203" s="68" t="s">
        <v>44</v>
      </c>
      <c r="AA203" s="68" t="s">
        <v>45</v>
      </c>
      <c r="AB203" s="68" t="s">
        <v>37</v>
      </c>
      <c r="AC203" s="2"/>
      <c r="AD203" s="2">
        <v>1</v>
      </c>
      <c r="AE203" s="2">
        <v>0</v>
      </c>
      <c r="AF203" s="68">
        <v>30</v>
      </c>
      <c r="AG203" s="68">
        <v>300</v>
      </c>
      <c r="AH203" s="57">
        <f t="shared" si="295"/>
        <v>0</v>
      </c>
      <c r="AI203" s="70"/>
      <c r="AJ203" s="70"/>
      <c r="AK203" s="62" t="e">
        <f t="shared" si="296"/>
        <v>#DIV/0!</v>
      </c>
      <c r="AL203" s="102"/>
      <c r="AM203" s="103"/>
      <c r="AN203" s="104"/>
      <c r="AO203" s="105"/>
      <c r="AP203" s="106"/>
    </row>
    <row r="204" spans="1:42" x14ac:dyDescent="0.25">
      <c r="A204" s="68">
        <v>51.3</v>
      </c>
      <c r="B204" s="68" t="s">
        <v>246</v>
      </c>
      <c r="C204" s="2">
        <v>0</v>
      </c>
      <c r="D204" s="68">
        <v>0</v>
      </c>
      <c r="E204" s="68">
        <v>0</v>
      </c>
      <c r="G204" s="68">
        <v>0</v>
      </c>
      <c r="H204" s="68">
        <v>0</v>
      </c>
      <c r="I204" s="68">
        <v>0</v>
      </c>
      <c r="J204" s="68">
        <v>0</v>
      </c>
      <c r="K204" s="68">
        <v>0</v>
      </c>
      <c r="L204" s="68">
        <v>0</v>
      </c>
      <c r="M204" s="68">
        <v>0</v>
      </c>
      <c r="N204" s="2">
        <v>0</v>
      </c>
      <c r="O204" s="68" t="s">
        <v>35</v>
      </c>
      <c r="P204" s="68" t="s">
        <v>249</v>
      </c>
      <c r="Q204" s="68" t="s">
        <v>37</v>
      </c>
      <c r="R204" s="68" t="s">
        <v>38</v>
      </c>
      <c r="S204" s="2">
        <v>0.1</v>
      </c>
      <c r="T204" s="2">
        <v>10</v>
      </c>
      <c r="U204" s="68" t="s">
        <v>39</v>
      </c>
      <c r="V204" s="68" t="s">
        <v>40</v>
      </c>
      <c r="W204" s="68" t="s">
        <v>41</v>
      </c>
      <c r="X204" s="68" t="s">
        <v>42</v>
      </c>
      <c r="Y204" s="68" t="s">
        <v>43</v>
      </c>
      <c r="Z204" s="68" t="s">
        <v>44</v>
      </c>
      <c r="AA204" s="68" t="s">
        <v>45</v>
      </c>
      <c r="AB204" s="68" t="s">
        <v>37</v>
      </c>
      <c r="AC204" s="2"/>
      <c r="AD204" s="2">
        <v>1</v>
      </c>
      <c r="AE204" s="2">
        <v>0</v>
      </c>
      <c r="AF204" s="68">
        <v>30</v>
      </c>
      <c r="AG204" s="68">
        <v>300</v>
      </c>
      <c r="AH204" s="57">
        <f t="shared" si="295"/>
        <v>0</v>
      </c>
      <c r="AI204" s="70"/>
      <c r="AJ204" s="70"/>
      <c r="AK204" s="62" t="e">
        <f t="shared" si="296"/>
        <v>#DIV/0!</v>
      </c>
      <c r="AL204" s="102"/>
      <c r="AM204" s="103"/>
      <c r="AN204" s="104"/>
      <c r="AO204" s="105"/>
      <c r="AP204" s="106"/>
    </row>
    <row r="205" spans="1:42" x14ac:dyDescent="0.25">
      <c r="A205" s="68">
        <v>51</v>
      </c>
      <c r="C205" s="2" t="s">
        <v>48</v>
      </c>
      <c r="D205" s="68">
        <v>0</v>
      </c>
      <c r="E205" s="68" t="s">
        <v>49</v>
      </c>
      <c r="F205" s="68" t="s">
        <v>50</v>
      </c>
      <c r="N205" s="2"/>
      <c r="S205" s="2"/>
      <c r="T205" s="2"/>
      <c r="AC205" s="2"/>
      <c r="AD205" s="2"/>
      <c r="AE205" s="2"/>
      <c r="AH205" s="58">
        <f t="shared" ref="AH205" si="300">AO202*AP202</f>
        <v>52.702702702702702</v>
      </c>
      <c r="AI205" s="71"/>
      <c r="AJ205" s="71"/>
      <c r="AK205" s="63"/>
    </row>
    <row r="206" spans="1:42" x14ac:dyDescent="0.25">
      <c r="A206" s="68">
        <v>52.1</v>
      </c>
      <c r="B206" s="68" t="s">
        <v>250</v>
      </c>
      <c r="C206" s="2">
        <v>0</v>
      </c>
      <c r="D206" s="68">
        <v>0</v>
      </c>
      <c r="E206" s="68">
        <v>0</v>
      </c>
      <c r="G206" s="68">
        <v>0</v>
      </c>
      <c r="H206" s="68">
        <v>0</v>
      </c>
      <c r="I206" s="68">
        <v>0</v>
      </c>
      <c r="J206" s="68">
        <v>0</v>
      </c>
      <c r="K206" s="68">
        <v>0</v>
      </c>
      <c r="L206" s="68">
        <v>0</v>
      </c>
      <c r="M206" s="68">
        <v>0</v>
      </c>
      <c r="N206" s="2">
        <v>0</v>
      </c>
      <c r="O206" s="68" t="s">
        <v>35</v>
      </c>
      <c r="P206" s="68" t="s">
        <v>251</v>
      </c>
      <c r="Q206" s="68" t="s">
        <v>37</v>
      </c>
      <c r="R206" s="68" t="s">
        <v>38</v>
      </c>
      <c r="S206" s="2">
        <v>0.1</v>
      </c>
      <c r="T206" s="2">
        <v>10</v>
      </c>
      <c r="U206" s="68" t="s">
        <v>39</v>
      </c>
      <c r="V206" s="68" t="s">
        <v>40</v>
      </c>
      <c r="W206" s="68" t="s">
        <v>41</v>
      </c>
      <c r="X206" s="68" t="s">
        <v>42</v>
      </c>
      <c r="Y206" s="68" t="s">
        <v>43</v>
      </c>
      <c r="Z206" s="68" t="s">
        <v>44</v>
      </c>
      <c r="AA206" s="68" t="s">
        <v>45</v>
      </c>
      <c r="AB206" s="68" t="s">
        <v>37</v>
      </c>
      <c r="AC206" s="2"/>
      <c r="AD206" s="2">
        <v>1</v>
      </c>
      <c r="AE206" s="2">
        <v>0</v>
      </c>
      <c r="AF206" s="68">
        <v>30</v>
      </c>
      <c r="AG206" s="68">
        <v>300</v>
      </c>
      <c r="AH206" s="57">
        <f t="shared" ref="AH206:AH208" si="301">D206*10</f>
        <v>0</v>
      </c>
      <c r="AI206" s="69">
        <v>0</v>
      </c>
      <c r="AJ206" s="69">
        <v>7.4</v>
      </c>
      <c r="AK206" s="62" t="e">
        <f t="shared" ref="AK206:AK208" si="302">AH206/AH$3</f>
        <v>#DIV/0!</v>
      </c>
      <c r="AL206" s="102">
        <f t="shared" ref="AL206" si="303">IF(COUNTBLANK(AI206:AI208)=3,"",IF(COUNTBLANK(AI206:AI208)=2,IF(AI206=0,0.5/AJ206,AI206/AJ206),(AI206/AJ206+AI207/AJ207+IF(AJ208&gt;0,AI208/AJ208,0))/COUNTIF(AI206:AJ208,"&gt;0")))</f>
        <v>6.7567567567567557E-2</v>
      </c>
      <c r="AM206" s="103" t="e">
        <f t="shared" ref="AM206" si="304">IF(ISNUMBER(AN206),AN206,1/AN206)</f>
        <v>#DIV/0!</v>
      </c>
      <c r="AN206" s="104"/>
      <c r="AO206" s="105">
        <f t="shared" ref="AO206" si="305">IF(COUNTIF(AL206:AL206,"&gt;0"),AL206,IF(ISERROR(AM206),IF(D209&gt;0,D209,0.5),AM206))</f>
        <v>6.7567567567567557E-2</v>
      </c>
      <c r="AP206" s="106">
        <v>10</v>
      </c>
    </row>
    <row r="207" spans="1:42" x14ac:dyDescent="0.25">
      <c r="A207" s="68">
        <v>52.2</v>
      </c>
      <c r="B207" s="68" t="s">
        <v>250</v>
      </c>
      <c r="C207" s="2">
        <v>0</v>
      </c>
      <c r="D207" s="68">
        <v>0</v>
      </c>
      <c r="E207" s="68">
        <v>0</v>
      </c>
      <c r="G207" s="68">
        <v>0</v>
      </c>
      <c r="H207" s="68">
        <v>0</v>
      </c>
      <c r="I207" s="68">
        <v>0</v>
      </c>
      <c r="J207" s="68">
        <v>0</v>
      </c>
      <c r="K207" s="68">
        <v>0</v>
      </c>
      <c r="L207" s="68">
        <v>0</v>
      </c>
      <c r="M207" s="68">
        <v>0</v>
      </c>
      <c r="N207" s="2">
        <v>0</v>
      </c>
      <c r="O207" s="68" t="s">
        <v>35</v>
      </c>
      <c r="P207" s="68" t="s">
        <v>252</v>
      </c>
      <c r="Q207" s="68" t="s">
        <v>37</v>
      </c>
      <c r="R207" s="68" t="s">
        <v>38</v>
      </c>
      <c r="S207" s="2">
        <v>0.1</v>
      </c>
      <c r="T207" s="2">
        <v>10</v>
      </c>
      <c r="U207" s="68" t="s">
        <v>39</v>
      </c>
      <c r="V207" s="68" t="s">
        <v>40</v>
      </c>
      <c r="W207" s="68" t="s">
        <v>41</v>
      </c>
      <c r="X207" s="68" t="s">
        <v>42</v>
      </c>
      <c r="Y207" s="68" t="s">
        <v>43</v>
      </c>
      <c r="Z207" s="68" t="s">
        <v>44</v>
      </c>
      <c r="AA207" s="68" t="s">
        <v>45</v>
      </c>
      <c r="AB207" s="68" t="s">
        <v>37</v>
      </c>
      <c r="AC207" s="2"/>
      <c r="AD207" s="2">
        <v>1</v>
      </c>
      <c r="AE207" s="2">
        <v>0</v>
      </c>
      <c r="AF207" s="68">
        <v>30</v>
      </c>
      <c r="AG207" s="68">
        <v>300</v>
      </c>
      <c r="AH207" s="57">
        <f t="shared" si="301"/>
        <v>0</v>
      </c>
      <c r="AI207" s="70"/>
      <c r="AJ207" s="70"/>
      <c r="AK207" s="62" t="e">
        <f t="shared" si="302"/>
        <v>#DIV/0!</v>
      </c>
      <c r="AL207" s="102"/>
      <c r="AM207" s="103"/>
      <c r="AN207" s="104"/>
      <c r="AO207" s="105"/>
      <c r="AP207" s="106"/>
    </row>
    <row r="208" spans="1:42" x14ac:dyDescent="0.25">
      <c r="A208" s="68">
        <v>52.3</v>
      </c>
      <c r="B208" s="68" t="s">
        <v>250</v>
      </c>
      <c r="C208" s="2">
        <v>0</v>
      </c>
      <c r="D208" s="68">
        <v>0</v>
      </c>
      <c r="E208" s="68">
        <v>0</v>
      </c>
      <c r="G208" s="68">
        <v>0</v>
      </c>
      <c r="H208" s="68">
        <v>0</v>
      </c>
      <c r="I208" s="68">
        <v>0</v>
      </c>
      <c r="J208" s="68">
        <v>0</v>
      </c>
      <c r="K208" s="68">
        <v>0</v>
      </c>
      <c r="L208" s="68">
        <v>0</v>
      </c>
      <c r="M208" s="68">
        <v>0</v>
      </c>
      <c r="N208" s="2">
        <v>0</v>
      </c>
      <c r="O208" s="68" t="s">
        <v>35</v>
      </c>
      <c r="P208" s="68" t="s">
        <v>253</v>
      </c>
      <c r="Q208" s="68" t="s">
        <v>37</v>
      </c>
      <c r="R208" s="68" t="s">
        <v>38</v>
      </c>
      <c r="S208" s="2">
        <v>0.1</v>
      </c>
      <c r="T208" s="2">
        <v>10</v>
      </c>
      <c r="U208" s="68" t="s">
        <v>39</v>
      </c>
      <c r="V208" s="68" t="s">
        <v>40</v>
      </c>
      <c r="W208" s="68" t="s">
        <v>41</v>
      </c>
      <c r="X208" s="68" t="s">
        <v>42</v>
      </c>
      <c r="Y208" s="68" t="s">
        <v>43</v>
      </c>
      <c r="Z208" s="68" t="s">
        <v>44</v>
      </c>
      <c r="AA208" s="68" t="s">
        <v>45</v>
      </c>
      <c r="AB208" s="68" t="s">
        <v>37</v>
      </c>
      <c r="AC208" s="2"/>
      <c r="AD208" s="2">
        <v>1</v>
      </c>
      <c r="AE208" s="2">
        <v>0</v>
      </c>
      <c r="AF208" s="68">
        <v>30</v>
      </c>
      <c r="AG208" s="68">
        <v>300</v>
      </c>
      <c r="AH208" s="57">
        <f t="shared" si="301"/>
        <v>0</v>
      </c>
      <c r="AI208" s="70"/>
      <c r="AJ208" s="70"/>
      <c r="AK208" s="62" t="e">
        <f t="shared" si="302"/>
        <v>#DIV/0!</v>
      </c>
      <c r="AL208" s="102"/>
      <c r="AM208" s="103"/>
      <c r="AN208" s="104"/>
      <c r="AO208" s="105"/>
      <c r="AP208" s="106"/>
    </row>
    <row r="209" spans="1:42" x14ac:dyDescent="0.25">
      <c r="A209" s="68">
        <v>52</v>
      </c>
      <c r="C209" s="2" t="s">
        <v>48</v>
      </c>
      <c r="D209" s="68">
        <v>0</v>
      </c>
      <c r="E209" s="68" t="s">
        <v>49</v>
      </c>
      <c r="F209" s="68" t="s">
        <v>50</v>
      </c>
      <c r="N209" s="2"/>
      <c r="S209" s="2"/>
      <c r="T209" s="2"/>
      <c r="AC209" s="2"/>
      <c r="AD209" s="2"/>
      <c r="AE209" s="2"/>
      <c r="AH209" s="58">
        <f t="shared" ref="AH209" si="306">AO206*AP206</f>
        <v>0.67567567567567555</v>
      </c>
      <c r="AI209" s="71"/>
      <c r="AJ209" s="71"/>
      <c r="AK209" s="63"/>
    </row>
    <row r="210" spans="1:42" x14ac:dyDescent="0.25">
      <c r="A210" s="68">
        <v>53.1</v>
      </c>
      <c r="B210" s="68" t="s">
        <v>254</v>
      </c>
      <c r="C210" s="2">
        <v>0</v>
      </c>
      <c r="D210" s="68">
        <v>0</v>
      </c>
      <c r="E210" s="68">
        <v>0</v>
      </c>
      <c r="G210" s="68">
        <v>0</v>
      </c>
      <c r="H210" s="68">
        <v>0</v>
      </c>
      <c r="I210" s="68">
        <v>0</v>
      </c>
      <c r="J210" s="68">
        <v>0</v>
      </c>
      <c r="K210" s="68">
        <v>0</v>
      </c>
      <c r="L210" s="68">
        <v>0</v>
      </c>
      <c r="M210" s="68">
        <v>0</v>
      </c>
      <c r="N210" s="2">
        <v>0</v>
      </c>
      <c r="O210" s="68" t="s">
        <v>35</v>
      </c>
      <c r="P210" s="68" t="s">
        <v>255</v>
      </c>
      <c r="Q210" s="68" t="s">
        <v>37</v>
      </c>
      <c r="R210" s="68" t="s">
        <v>38</v>
      </c>
      <c r="S210" s="2">
        <v>0.1</v>
      </c>
      <c r="T210" s="2">
        <v>10</v>
      </c>
      <c r="U210" s="68" t="s">
        <v>39</v>
      </c>
      <c r="V210" s="68" t="s">
        <v>40</v>
      </c>
      <c r="W210" s="68" t="s">
        <v>41</v>
      </c>
      <c r="X210" s="68" t="s">
        <v>42</v>
      </c>
      <c r="Y210" s="68" t="s">
        <v>43</v>
      </c>
      <c r="Z210" s="68" t="s">
        <v>44</v>
      </c>
      <c r="AA210" s="68" t="s">
        <v>45</v>
      </c>
      <c r="AB210" s="68" t="s">
        <v>37</v>
      </c>
      <c r="AC210" s="2"/>
      <c r="AD210" s="2">
        <v>1</v>
      </c>
      <c r="AE210" s="2">
        <v>0</v>
      </c>
      <c r="AF210" s="68">
        <v>30</v>
      </c>
      <c r="AG210" s="68">
        <v>300</v>
      </c>
      <c r="AH210" s="57">
        <f t="shared" ref="AH210:AH212" si="307">D210*10</f>
        <v>0</v>
      </c>
      <c r="AI210" s="69">
        <v>4</v>
      </c>
      <c r="AJ210" s="69">
        <v>7.1</v>
      </c>
      <c r="AK210" s="62" t="e">
        <f t="shared" ref="AK210:AK212" si="308">AH210/AH$3</f>
        <v>#DIV/0!</v>
      </c>
      <c r="AL210" s="102">
        <f t="shared" ref="AL210" si="309">IF(COUNTBLANK(AI210:AI212)=3,"",IF(COUNTBLANK(AI210:AI212)=2,IF(AI210=0,0.5/AJ210,AI210/AJ210),(AI210/AJ210+AI211/AJ211+IF(AJ212&gt;0,AI212/AJ212,0))/COUNTIF(AI210:AJ212,"&gt;0")))</f>
        <v>0.56338028169014087</v>
      </c>
      <c r="AM210" s="103" t="e">
        <f t="shared" ref="AM210" si="310">IF(ISNUMBER(AN210),AN210,1/AN210)</f>
        <v>#DIV/0!</v>
      </c>
      <c r="AN210" s="104"/>
      <c r="AO210" s="105">
        <f t="shared" ref="AO210" si="311">IF(COUNTIF(AL210:AL210,"&gt;0"),AL210,IF(ISERROR(AM210),IF(D213&gt;0,D213,0.5),AM210))</f>
        <v>0.56338028169014087</v>
      </c>
      <c r="AP210" s="106">
        <v>10</v>
      </c>
    </row>
    <row r="211" spans="1:42" x14ac:dyDescent="0.25">
      <c r="A211" s="68">
        <v>53.2</v>
      </c>
      <c r="B211" s="68" t="s">
        <v>254</v>
      </c>
      <c r="C211" s="2">
        <v>0</v>
      </c>
      <c r="D211" s="68">
        <v>0</v>
      </c>
      <c r="E211" s="68">
        <v>0</v>
      </c>
      <c r="G211" s="68">
        <v>0</v>
      </c>
      <c r="H211" s="68">
        <v>0</v>
      </c>
      <c r="I211" s="68">
        <v>0</v>
      </c>
      <c r="J211" s="68">
        <v>0</v>
      </c>
      <c r="K211" s="68">
        <v>0</v>
      </c>
      <c r="L211" s="68">
        <v>0</v>
      </c>
      <c r="M211" s="68">
        <v>0</v>
      </c>
      <c r="N211" s="2">
        <v>0</v>
      </c>
      <c r="O211" s="68" t="s">
        <v>35</v>
      </c>
      <c r="P211" s="68" t="s">
        <v>256</v>
      </c>
      <c r="Q211" s="68" t="s">
        <v>37</v>
      </c>
      <c r="R211" s="68" t="s">
        <v>38</v>
      </c>
      <c r="S211" s="2">
        <v>0.1</v>
      </c>
      <c r="T211" s="2">
        <v>10</v>
      </c>
      <c r="U211" s="68" t="s">
        <v>39</v>
      </c>
      <c r="V211" s="68" t="s">
        <v>40</v>
      </c>
      <c r="W211" s="68" t="s">
        <v>41</v>
      </c>
      <c r="X211" s="68" t="s">
        <v>42</v>
      </c>
      <c r="Y211" s="68" t="s">
        <v>43</v>
      </c>
      <c r="Z211" s="68" t="s">
        <v>44</v>
      </c>
      <c r="AA211" s="68" t="s">
        <v>45</v>
      </c>
      <c r="AB211" s="68" t="s">
        <v>37</v>
      </c>
      <c r="AC211" s="2"/>
      <c r="AD211" s="2">
        <v>1</v>
      </c>
      <c r="AE211" s="2">
        <v>0</v>
      </c>
      <c r="AF211" s="68">
        <v>30</v>
      </c>
      <c r="AG211" s="68">
        <v>300</v>
      </c>
      <c r="AH211" s="57">
        <f t="shared" si="307"/>
        <v>0</v>
      </c>
      <c r="AI211" s="70"/>
      <c r="AJ211" s="70"/>
      <c r="AK211" s="62" t="e">
        <f t="shared" si="308"/>
        <v>#DIV/0!</v>
      </c>
      <c r="AL211" s="102"/>
      <c r="AM211" s="103"/>
      <c r="AN211" s="104"/>
      <c r="AO211" s="105"/>
      <c r="AP211" s="106"/>
    </row>
    <row r="212" spans="1:42" x14ac:dyDescent="0.25">
      <c r="A212" s="68">
        <v>53.3</v>
      </c>
      <c r="B212" s="68" t="s">
        <v>254</v>
      </c>
      <c r="C212" s="2">
        <v>0</v>
      </c>
      <c r="D212" s="68">
        <v>0</v>
      </c>
      <c r="E212" s="68">
        <v>0</v>
      </c>
      <c r="G212" s="68">
        <v>0</v>
      </c>
      <c r="H212" s="68">
        <v>0</v>
      </c>
      <c r="I212" s="68">
        <v>0</v>
      </c>
      <c r="J212" s="68">
        <v>0</v>
      </c>
      <c r="K212" s="68">
        <v>0</v>
      </c>
      <c r="L212" s="68">
        <v>0</v>
      </c>
      <c r="M212" s="68">
        <v>0</v>
      </c>
      <c r="N212" s="2">
        <v>0</v>
      </c>
      <c r="O212" s="68" t="s">
        <v>35</v>
      </c>
      <c r="P212" s="68" t="s">
        <v>257</v>
      </c>
      <c r="Q212" s="68" t="s">
        <v>37</v>
      </c>
      <c r="R212" s="68" t="s">
        <v>38</v>
      </c>
      <c r="S212" s="2">
        <v>0.1</v>
      </c>
      <c r="T212" s="2">
        <v>10</v>
      </c>
      <c r="U212" s="68" t="s">
        <v>39</v>
      </c>
      <c r="V212" s="68" t="s">
        <v>40</v>
      </c>
      <c r="W212" s="68" t="s">
        <v>41</v>
      </c>
      <c r="X212" s="68" t="s">
        <v>42</v>
      </c>
      <c r="Y212" s="68" t="s">
        <v>43</v>
      </c>
      <c r="Z212" s="68" t="s">
        <v>44</v>
      </c>
      <c r="AA212" s="68" t="s">
        <v>45</v>
      </c>
      <c r="AB212" s="68" t="s">
        <v>37</v>
      </c>
      <c r="AC212" s="2"/>
      <c r="AD212" s="2">
        <v>1</v>
      </c>
      <c r="AE212" s="2">
        <v>0</v>
      </c>
      <c r="AF212" s="68">
        <v>30</v>
      </c>
      <c r="AG212" s="68">
        <v>300</v>
      </c>
      <c r="AH212" s="57">
        <f t="shared" si="307"/>
        <v>0</v>
      </c>
      <c r="AI212" s="70"/>
      <c r="AJ212" s="70"/>
      <c r="AK212" s="62" t="e">
        <f t="shared" si="308"/>
        <v>#DIV/0!</v>
      </c>
      <c r="AL212" s="102"/>
      <c r="AM212" s="103"/>
      <c r="AN212" s="104"/>
      <c r="AO212" s="105"/>
      <c r="AP212" s="106"/>
    </row>
    <row r="213" spans="1:42" x14ac:dyDescent="0.25">
      <c r="A213" s="68">
        <v>53</v>
      </c>
      <c r="C213" s="2" t="s">
        <v>48</v>
      </c>
      <c r="D213" s="68">
        <v>0</v>
      </c>
      <c r="E213" s="68" t="s">
        <v>49</v>
      </c>
      <c r="F213" s="68" t="s">
        <v>50</v>
      </c>
      <c r="N213" s="2"/>
      <c r="S213" s="2"/>
      <c r="T213" s="2"/>
      <c r="AC213" s="2"/>
      <c r="AD213" s="2"/>
      <c r="AE213" s="2"/>
      <c r="AH213" s="58">
        <f t="shared" ref="AH213" si="312">AO210*AP210</f>
        <v>5.6338028169014089</v>
      </c>
      <c r="AI213" s="71"/>
      <c r="AJ213" s="71"/>
      <c r="AK213" s="63"/>
    </row>
    <row r="214" spans="1:42" x14ac:dyDescent="0.25">
      <c r="A214" s="68">
        <v>54.1</v>
      </c>
      <c r="B214" s="68" t="s">
        <v>258</v>
      </c>
      <c r="C214" s="2">
        <v>0</v>
      </c>
      <c r="D214" s="68">
        <v>0</v>
      </c>
      <c r="E214" s="68">
        <v>0</v>
      </c>
      <c r="G214" s="68">
        <v>0</v>
      </c>
      <c r="H214" s="68">
        <v>0</v>
      </c>
      <c r="I214" s="68">
        <v>0</v>
      </c>
      <c r="J214" s="68">
        <v>0</v>
      </c>
      <c r="K214" s="68">
        <v>0</v>
      </c>
      <c r="L214" s="68">
        <v>0</v>
      </c>
      <c r="M214" s="68">
        <v>0</v>
      </c>
      <c r="N214" s="2">
        <v>0</v>
      </c>
      <c r="O214" s="68" t="s">
        <v>35</v>
      </c>
      <c r="P214" s="68" t="s">
        <v>259</v>
      </c>
      <c r="Q214" s="68" t="s">
        <v>37</v>
      </c>
      <c r="R214" s="68" t="s">
        <v>38</v>
      </c>
      <c r="S214" s="2">
        <v>0.1</v>
      </c>
      <c r="T214" s="2">
        <v>10</v>
      </c>
      <c r="U214" s="68" t="s">
        <v>39</v>
      </c>
      <c r="V214" s="68" t="s">
        <v>40</v>
      </c>
      <c r="W214" s="68" t="s">
        <v>41</v>
      </c>
      <c r="X214" s="68" t="s">
        <v>42</v>
      </c>
      <c r="Y214" s="68" t="s">
        <v>43</v>
      </c>
      <c r="Z214" s="68" t="s">
        <v>44</v>
      </c>
      <c r="AA214" s="68" t="s">
        <v>45</v>
      </c>
      <c r="AB214" s="68" t="s">
        <v>37</v>
      </c>
      <c r="AC214" s="2"/>
      <c r="AD214" s="2">
        <v>1</v>
      </c>
      <c r="AE214" s="2">
        <v>0</v>
      </c>
      <c r="AF214" s="68">
        <v>30</v>
      </c>
      <c r="AG214" s="68">
        <v>300</v>
      </c>
      <c r="AH214" s="57">
        <f t="shared" ref="AH214:AH216" si="313">D214*10</f>
        <v>0</v>
      </c>
      <c r="AI214" s="69"/>
      <c r="AJ214" s="69"/>
      <c r="AK214" s="62" t="e">
        <f t="shared" ref="AK214:AK216" si="314">AH214/AH$3</f>
        <v>#DIV/0!</v>
      </c>
      <c r="AL214" s="102" t="str">
        <f t="shared" ref="AL214" si="315">IF(COUNTBLANK(AI214:AI216)=3,"",IF(COUNTBLANK(AI214:AI216)=2,IF(AI214=0,0.5/AJ214,AI214/AJ214),(AI214/AJ214+AI215/AJ215+IF(AJ216&gt;0,AI216/AJ216,0))/COUNTIF(AI214:AJ216,"&gt;0")))</f>
        <v/>
      </c>
      <c r="AM214" s="103" t="e">
        <f t="shared" ref="AM214" si="316">IF(ISNUMBER(AN214),AN214,1/AN214)</f>
        <v>#DIV/0!</v>
      </c>
      <c r="AN214" s="104"/>
      <c r="AO214" s="105">
        <f t="shared" ref="AO214" si="317">IF(COUNTIF(AL214:AL214,"&gt;0"),AL214,IF(ISERROR(AM214),IF(D217&gt;0,D217,0.5),AM214))</f>
        <v>0.5</v>
      </c>
      <c r="AP214" s="106">
        <v>10</v>
      </c>
    </row>
    <row r="215" spans="1:42" x14ac:dyDescent="0.25">
      <c r="A215" s="68">
        <v>54.2</v>
      </c>
      <c r="B215" s="68" t="s">
        <v>258</v>
      </c>
      <c r="C215" s="2">
        <v>0</v>
      </c>
      <c r="D215" s="68">
        <v>0</v>
      </c>
      <c r="E215" s="68">
        <v>0</v>
      </c>
      <c r="G215" s="68">
        <v>0</v>
      </c>
      <c r="H215" s="68">
        <v>0</v>
      </c>
      <c r="I215" s="68">
        <v>0</v>
      </c>
      <c r="J215" s="68">
        <v>0</v>
      </c>
      <c r="K215" s="68">
        <v>0</v>
      </c>
      <c r="L215" s="68">
        <v>0</v>
      </c>
      <c r="M215" s="68">
        <v>0</v>
      </c>
      <c r="N215" s="2">
        <v>0</v>
      </c>
      <c r="O215" s="68" t="s">
        <v>35</v>
      </c>
      <c r="P215" s="68" t="s">
        <v>260</v>
      </c>
      <c r="Q215" s="68" t="s">
        <v>37</v>
      </c>
      <c r="R215" s="68" t="s">
        <v>38</v>
      </c>
      <c r="S215" s="2">
        <v>0.1</v>
      </c>
      <c r="T215" s="2">
        <v>10</v>
      </c>
      <c r="U215" s="68" t="s">
        <v>39</v>
      </c>
      <c r="V215" s="68" t="s">
        <v>40</v>
      </c>
      <c r="W215" s="68" t="s">
        <v>41</v>
      </c>
      <c r="X215" s="68" t="s">
        <v>42</v>
      </c>
      <c r="Y215" s="68" t="s">
        <v>43</v>
      </c>
      <c r="Z215" s="68" t="s">
        <v>44</v>
      </c>
      <c r="AA215" s="68" t="s">
        <v>45</v>
      </c>
      <c r="AB215" s="68" t="s">
        <v>37</v>
      </c>
      <c r="AC215" s="2"/>
      <c r="AD215" s="2">
        <v>1</v>
      </c>
      <c r="AE215" s="2">
        <v>0</v>
      </c>
      <c r="AF215" s="68">
        <v>30</v>
      </c>
      <c r="AG215" s="68">
        <v>300</v>
      </c>
      <c r="AH215" s="57">
        <f t="shared" si="313"/>
        <v>0</v>
      </c>
      <c r="AI215" s="70"/>
      <c r="AJ215" s="70"/>
      <c r="AK215" s="62" t="e">
        <f t="shared" si="314"/>
        <v>#DIV/0!</v>
      </c>
      <c r="AL215" s="102"/>
      <c r="AM215" s="103"/>
      <c r="AN215" s="104"/>
      <c r="AO215" s="105"/>
      <c r="AP215" s="106"/>
    </row>
    <row r="216" spans="1:42" x14ac:dyDescent="0.25">
      <c r="A216" s="68">
        <v>54.3</v>
      </c>
      <c r="B216" s="68" t="s">
        <v>258</v>
      </c>
      <c r="C216" s="2">
        <v>0</v>
      </c>
      <c r="D216" s="68">
        <v>0</v>
      </c>
      <c r="E216" s="68">
        <v>0</v>
      </c>
      <c r="G216" s="68">
        <v>0</v>
      </c>
      <c r="H216" s="68">
        <v>0</v>
      </c>
      <c r="I216" s="68">
        <v>0</v>
      </c>
      <c r="J216" s="68">
        <v>0</v>
      </c>
      <c r="K216" s="68">
        <v>0</v>
      </c>
      <c r="L216" s="68">
        <v>0</v>
      </c>
      <c r="M216" s="68">
        <v>0</v>
      </c>
      <c r="N216" s="2">
        <v>0</v>
      </c>
      <c r="O216" s="68" t="s">
        <v>35</v>
      </c>
      <c r="P216" s="68" t="s">
        <v>261</v>
      </c>
      <c r="Q216" s="68" t="s">
        <v>37</v>
      </c>
      <c r="R216" s="68" t="s">
        <v>38</v>
      </c>
      <c r="S216" s="2">
        <v>0.1</v>
      </c>
      <c r="T216" s="2">
        <v>10</v>
      </c>
      <c r="U216" s="68" t="s">
        <v>39</v>
      </c>
      <c r="V216" s="68" t="s">
        <v>40</v>
      </c>
      <c r="W216" s="68" t="s">
        <v>41</v>
      </c>
      <c r="X216" s="68" t="s">
        <v>42</v>
      </c>
      <c r="Y216" s="68" t="s">
        <v>43</v>
      </c>
      <c r="Z216" s="68" t="s">
        <v>44</v>
      </c>
      <c r="AA216" s="68" t="s">
        <v>45</v>
      </c>
      <c r="AB216" s="68" t="s">
        <v>37</v>
      </c>
      <c r="AC216" s="2"/>
      <c r="AD216" s="2">
        <v>1</v>
      </c>
      <c r="AE216" s="2">
        <v>0</v>
      </c>
      <c r="AF216" s="68">
        <v>30</v>
      </c>
      <c r="AG216" s="68">
        <v>300</v>
      </c>
      <c r="AH216" s="57">
        <f t="shared" si="313"/>
        <v>0</v>
      </c>
      <c r="AI216" s="70"/>
      <c r="AJ216" s="70"/>
      <c r="AK216" s="62" t="e">
        <f t="shared" si="314"/>
        <v>#DIV/0!</v>
      </c>
      <c r="AL216" s="102"/>
      <c r="AM216" s="103"/>
      <c r="AN216" s="104"/>
      <c r="AO216" s="105"/>
      <c r="AP216" s="106"/>
    </row>
    <row r="217" spans="1:42" x14ac:dyDescent="0.25">
      <c r="A217" s="68">
        <v>54</v>
      </c>
      <c r="C217" s="2" t="s">
        <v>48</v>
      </c>
      <c r="D217" s="68">
        <v>0</v>
      </c>
      <c r="E217" s="68" t="s">
        <v>49</v>
      </c>
      <c r="F217" s="68" t="s">
        <v>50</v>
      </c>
      <c r="N217" s="2"/>
      <c r="S217" s="2"/>
      <c r="T217" s="2"/>
      <c r="AC217" s="2"/>
      <c r="AD217" s="2"/>
      <c r="AE217" s="2"/>
      <c r="AH217" s="58">
        <f t="shared" ref="AH217" si="318">AO214*AP214</f>
        <v>5</v>
      </c>
      <c r="AI217" s="71"/>
      <c r="AJ217" s="71"/>
      <c r="AK217" s="63"/>
    </row>
    <row r="218" spans="1:42" x14ac:dyDescent="0.25">
      <c r="A218" s="68">
        <v>55.1</v>
      </c>
      <c r="B218" s="68" t="s">
        <v>262</v>
      </c>
      <c r="C218" s="2">
        <v>0</v>
      </c>
      <c r="D218" s="68">
        <v>0</v>
      </c>
      <c r="E218" s="68">
        <v>0</v>
      </c>
      <c r="G218" s="68">
        <v>0</v>
      </c>
      <c r="H218" s="68">
        <v>0</v>
      </c>
      <c r="I218" s="68">
        <v>0</v>
      </c>
      <c r="J218" s="68">
        <v>0</v>
      </c>
      <c r="K218" s="68">
        <v>0</v>
      </c>
      <c r="L218" s="68">
        <v>0</v>
      </c>
      <c r="M218" s="68">
        <v>0</v>
      </c>
      <c r="N218" s="2">
        <v>0</v>
      </c>
      <c r="O218" s="68" t="s">
        <v>35</v>
      </c>
      <c r="P218" s="68" t="s">
        <v>263</v>
      </c>
      <c r="Q218" s="68" t="s">
        <v>37</v>
      </c>
      <c r="R218" s="68" t="s">
        <v>38</v>
      </c>
      <c r="S218" s="2">
        <v>0.1</v>
      </c>
      <c r="T218" s="2">
        <v>10</v>
      </c>
      <c r="U218" s="68" t="s">
        <v>39</v>
      </c>
      <c r="V218" s="68" t="s">
        <v>40</v>
      </c>
      <c r="W218" s="68" t="s">
        <v>41</v>
      </c>
      <c r="X218" s="68" t="s">
        <v>42</v>
      </c>
      <c r="Y218" s="68" t="s">
        <v>43</v>
      </c>
      <c r="Z218" s="68" t="s">
        <v>44</v>
      </c>
      <c r="AA218" s="68" t="s">
        <v>45</v>
      </c>
      <c r="AB218" s="68" t="s">
        <v>37</v>
      </c>
      <c r="AC218" s="2"/>
      <c r="AD218" s="2">
        <v>1</v>
      </c>
      <c r="AE218" s="2">
        <v>0</v>
      </c>
      <c r="AF218" s="68">
        <v>30</v>
      </c>
      <c r="AG218" s="68">
        <v>300</v>
      </c>
      <c r="AH218" s="57">
        <f t="shared" ref="AH218:AH220" si="319">D218*10</f>
        <v>0</v>
      </c>
      <c r="AI218" s="69">
        <v>0</v>
      </c>
      <c r="AJ218" s="69">
        <v>7.5</v>
      </c>
      <c r="AK218" s="62" t="e">
        <f t="shared" ref="AK218:AK220" si="320">AH218/AH$3</f>
        <v>#DIV/0!</v>
      </c>
      <c r="AL218" s="102">
        <f t="shared" ref="AL218" si="321">IF(COUNTBLANK(AI218:AI220)=3,"",IF(COUNTBLANK(AI218:AI220)=2,IF(AI218=0,0.5/AJ218,AI218/AJ218),(AI218/AJ218+AI219/AJ219+IF(AJ220&gt;0,AI220/AJ220,0))/COUNTIF(AI218:AJ220,"&gt;0")))</f>
        <v>6.6666666666666666E-2</v>
      </c>
      <c r="AM218" s="103" t="e">
        <f t="shared" ref="AM218" si="322">IF(ISNUMBER(AN218),AN218,1/AN218)</f>
        <v>#DIV/0!</v>
      </c>
      <c r="AN218" s="104"/>
      <c r="AO218" s="105">
        <f t="shared" ref="AO218" si="323">IF(COUNTIF(AL218:AL218,"&gt;0"),AL218,IF(ISERROR(AM218),IF(D221&gt;0,D221,0.5),AM218))</f>
        <v>6.6666666666666666E-2</v>
      </c>
      <c r="AP218" s="106">
        <v>10</v>
      </c>
    </row>
    <row r="219" spans="1:42" x14ac:dyDescent="0.25">
      <c r="A219" s="68">
        <v>55.2</v>
      </c>
      <c r="B219" s="68" t="s">
        <v>262</v>
      </c>
      <c r="C219" s="2">
        <v>0</v>
      </c>
      <c r="D219" s="68">
        <v>0</v>
      </c>
      <c r="E219" s="68">
        <v>0</v>
      </c>
      <c r="G219" s="68">
        <v>0</v>
      </c>
      <c r="H219" s="68">
        <v>0</v>
      </c>
      <c r="I219" s="68">
        <v>0</v>
      </c>
      <c r="J219" s="68">
        <v>0</v>
      </c>
      <c r="K219" s="68">
        <v>0</v>
      </c>
      <c r="L219" s="68">
        <v>0</v>
      </c>
      <c r="M219" s="68">
        <v>0</v>
      </c>
      <c r="N219" s="2">
        <v>0</v>
      </c>
      <c r="O219" s="68" t="s">
        <v>35</v>
      </c>
      <c r="P219" s="68" t="s">
        <v>264</v>
      </c>
      <c r="Q219" s="68" t="s">
        <v>37</v>
      </c>
      <c r="R219" s="68" t="s">
        <v>38</v>
      </c>
      <c r="S219" s="2">
        <v>0.1</v>
      </c>
      <c r="T219" s="2">
        <v>10</v>
      </c>
      <c r="U219" s="68" t="s">
        <v>39</v>
      </c>
      <c r="V219" s="68" t="s">
        <v>40</v>
      </c>
      <c r="W219" s="68" t="s">
        <v>41</v>
      </c>
      <c r="X219" s="68" t="s">
        <v>42</v>
      </c>
      <c r="Y219" s="68" t="s">
        <v>43</v>
      </c>
      <c r="Z219" s="68" t="s">
        <v>44</v>
      </c>
      <c r="AA219" s="68" t="s">
        <v>45</v>
      </c>
      <c r="AB219" s="68" t="s">
        <v>37</v>
      </c>
      <c r="AC219" s="2"/>
      <c r="AD219" s="2">
        <v>1</v>
      </c>
      <c r="AE219" s="2">
        <v>0</v>
      </c>
      <c r="AF219" s="68">
        <v>30</v>
      </c>
      <c r="AG219" s="68">
        <v>300</v>
      </c>
      <c r="AH219" s="57">
        <f t="shared" si="319"/>
        <v>0</v>
      </c>
      <c r="AI219" s="70"/>
      <c r="AJ219" s="70"/>
      <c r="AK219" s="62" t="e">
        <f t="shared" si="320"/>
        <v>#DIV/0!</v>
      </c>
      <c r="AL219" s="102"/>
      <c r="AM219" s="103"/>
      <c r="AN219" s="104"/>
      <c r="AO219" s="105"/>
      <c r="AP219" s="106"/>
    </row>
    <row r="220" spans="1:42" x14ac:dyDescent="0.25">
      <c r="A220" s="68">
        <v>55.3</v>
      </c>
      <c r="B220" s="68" t="s">
        <v>262</v>
      </c>
      <c r="C220" s="2">
        <v>0</v>
      </c>
      <c r="D220" s="68">
        <v>0</v>
      </c>
      <c r="E220" s="68">
        <v>0</v>
      </c>
      <c r="G220" s="68">
        <v>0</v>
      </c>
      <c r="H220" s="68">
        <v>0</v>
      </c>
      <c r="I220" s="68">
        <v>0</v>
      </c>
      <c r="J220" s="68">
        <v>0</v>
      </c>
      <c r="K220" s="68">
        <v>0</v>
      </c>
      <c r="L220" s="68">
        <v>0</v>
      </c>
      <c r="M220" s="68">
        <v>0</v>
      </c>
      <c r="N220" s="2">
        <v>0</v>
      </c>
      <c r="O220" s="68" t="s">
        <v>35</v>
      </c>
      <c r="P220" s="68" t="s">
        <v>265</v>
      </c>
      <c r="Q220" s="68" t="s">
        <v>37</v>
      </c>
      <c r="R220" s="68" t="s">
        <v>38</v>
      </c>
      <c r="S220" s="2">
        <v>0.1</v>
      </c>
      <c r="T220" s="2">
        <v>10</v>
      </c>
      <c r="U220" s="68" t="s">
        <v>39</v>
      </c>
      <c r="V220" s="68" t="s">
        <v>40</v>
      </c>
      <c r="W220" s="68" t="s">
        <v>41</v>
      </c>
      <c r="X220" s="68" t="s">
        <v>42</v>
      </c>
      <c r="Y220" s="68" t="s">
        <v>43</v>
      </c>
      <c r="Z220" s="68" t="s">
        <v>44</v>
      </c>
      <c r="AA220" s="68" t="s">
        <v>45</v>
      </c>
      <c r="AB220" s="68" t="s">
        <v>37</v>
      </c>
      <c r="AC220" s="2"/>
      <c r="AD220" s="2">
        <v>1</v>
      </c>
      <c r="AE220" s="2">
        <v>0</v>
      </c>
      <c r="AF220" s="68">
        <v>30</v>
      </c>
      <c r="AG220" s="68">
        <v>300</v>
      </c>
      <c r="AH220" s="57">
        <f t="shared" si="319"/>
        <v>0</v>
      </c>
      <c r="AI220" s="70"/>
      <c r="AJ220" s="70"/>
      <c r="AK220" s="62" t="e">
        <f t="shared" si="320"/>
        <v>#DIV/0!</v>
      </c>
      <c r="AL220" s="102"/>
      <c r="AM220" s="103"/>
      <c r="AN220" s="104"/>
      <c r="AO220" s="105"/>
      <c r="AP220" s="106"/>
    </row>
    <row r="221" spans="1:42" x14ac:dyDescent="0.25">
      <c r="A221" s="68">
        <v>55</v>
      </c>
      <c r="C221" s="2" t="s">
        <v>48</v>
      </c>
      <c r="D221" s="68">
        <v>0</v>
      </c>
      <c r="E221" s="68" t="s">
        <v>49</v>
      </c>
      <c r="F221" s="68" t="s">
        <v>50</v>
      </c>
      <c r="N221" s="2"/>
      <c r="S221" s="2"/>
      <c r="T221" s="2"/>
      <c r="AC221" s="2"/>
      <c r="AD221" s="2"/>
      <c r="AE221" s="2"/>
      <c r="AH221" s="58">
        <f t="shared" ref="AH221" si="324">AO218*AP218</f>
        <v>0.66666666666666663</v>
      </c>
      <c r="AI221" s="71"/>
      <c r="AJ221" s="71"/>
      <c r="AK221" s="63"/>
    </row>
    <row r="222" spans="1:42" x14ac:dyDescent="0.25">
      <c r="A222" s="68">
        <v>56.1</v>
      </c>
      <c r="B222" s="68" t="s">
        <v>266</v>
      </c>
      <c r="C222" s="2">
        <v>0</v>
      </c>
      <c r="D222" s="68">
        <v>0</v>
      </c>
      <c r="E222" s="68">
        <v>0</v>
      </c>
      <c r="G222" s="68">
        <v>0</v>
      </c>
      <c r="H222" s="68">
        <v>0</v>
      </c>
      <c r="I222" s="68">
        <v>0</v>
      </c>
      <c r="J222" s="68">
        <v>0</v>
      </c>
      <c r="K222" s="68">
        <v>0</v>
      </c>
      <c r="L222" s="68">
        <v>0</v>
      </c>
      <c r="M222" s="68">
        <v>0</v>
      </c>
      <c r="N222" s="2">
        <v>0</v>
      </c>
      <c r="O222" s="68" t="s">
        <v>35</v>
      </c>
      <c r="P222" s="68" t="s">
        <v>267</v>
      </c>
      <c r="Q222" s="68" t="s">
        <v>37</v>
      </c>
      <c r="R222" s="68" t="s">
        <v>38</v>
      </c>
      <c r="S222" s="2">
        <v>0.1</v>
      </c>
      <c r="T222" s="2">
        <v>10</v>
      </c>
      <c r="U222" s="68" t="s">
        <v>39</v>
      </c>
      <c r="V222" s="68" t="s">
        <v>40</v>
      </c>
      <c r="W222" s="68" t="s">
        <v>41</v>
      </c>
      <c r="X222" s="68" t="s">
        <v>42</v>
      </c>
      <c r="Y222" s="68" t="s">
        <v>43</v>
      </c>
      <c r="Z222" s="68" t="s">
        <v>44</v>
      </c>
      <c r="AA222" s="68" t="s">
        <v>45</v>
      </c>
      <c r="AB222" s="68" t="s">
        <v>37</v>
      </c>
      <c r="AC222" s="2"/>
      <c r="AD222" s="2">
        <v>1</v>
      </c>
      <c r="AE222" s="2">
        <v>0</v>
      </c>
      <c r="AF222" s="68">
        <v>30</v>
      </c>
      <c r="AG222" s="68">
        <v>300</v>
      </c>
      <c r="AH222" s="57">
        <f t="shared" ref="AH222:AH224" si="325">D222*10</f>
        <v>0</v>
      </c>
      <c r="AI222" s="69">
        <v>0</v>
      </c>
      <c r="AJ222" s="69">
        <v>7.6</v>
      </c>
      <c r="AK222" s="62" t="e">
        <f t="shared" ref="AK222:AK224" si="326">AH222/AH$3</f>
        <v>#DIV/0!</v>
      </c>
      <c r="AL222" s="102">
        <f t="shared" ref="AL222" si="327">IF(COUNTBLANK(AI222:AI224)=3,"",IF(COUNTBLANK(AI222:AI224)=2,IF(AI222=0,0.5/AJ222,AI222/AJ222),(AI222/AJ222+AI223/AJ223+IF(AJ224&gt;0,AI224/AJ224,0))/COUNTIF(AI222:AJ224,"&gt;0")))</f>
        <v>6.5789473684210523E-2</v>
      </c>
      <c r="AM222" s="103" t="e">
        <f t="shared" ref="AM222" si="328">IF(ISNUMBER(AN222),AN222,1/AN222)</f>
        <v>#DIV/0!</v>
      </c>
      <c r="AN222" s="104"/>
      <c r="AO222" s="105">
        <f t="shared" ref="AO222" si="329">IF(COUNTIF(AL222:AL222,"&gt;0"),AL222,IF(ISERROR(AM222),IF(D225&gt;0,D225,0.5),AM222))</f>
        <v>6.5789473684210523E-2</v>
      </c>
      <c r="AP222" s="106">
        <v>10</v>
      </c>
    </row>
    <row r="223" spans="1:42" x14ac:dyDescent="0.25">
      <c r="A223" s="68">
        <v>56.2</v>
      </c>
      <c r="B223" s="68" t="s">
        <v>266</v>
      </c>
      <c r="C223" s="2">
        <v>0</v>
      </c>
      <c r="D223" s="68">
        <v>0</v>
      </c>
      <c r="E223" s="68">
        <v>0</v>
      </c>
      <c r="G223" s="68">
        <v>0</v>
      </c>
      <c r="H223" s="68">
        <v>0</v>
      </c>
      <c r="I223" s="68">
        <v>0</v>
      </c>
      <c r="J223" s="68">
        <v>0</v>
      </c>
      <c r="K223" s="68">
        <v>0</v>
      </c>
      <c r="L223" s="68">
        <v>0</v>
      </c>
      <c r="M223" s="68">
        <v>0</v>
      </c>
      <c r="N223" s="2">
        <v>0</v>
      </c>
      <c r="O223" s="68" t="s">
        <v>35</v>
      </c>
      <c r="P223" s="68" t="s">
        <v>268</v>
      </c>
      <c r="Q223" s="68" t="s">
        <v>37</v>
      </c>
      <c r="R223" s="68" t="s">
        <v>38</v>
      </c>
      <c r="S223" s="2">
        <v>0.1</v>
      </c>
      <c r="T223" s="2">
        <v>10</v>
      </c>
      <c r="U223" s="68" t="s">
        <v>39</v>
      </c>
      <c r="V223" s="68" t="s">
        <v>40</v>
      </c>
      <c r="W223" s="68" t="s">
        <v>41</v>
      </c>
      <c r="X223" s="68" t="s">
        <v>42</v>
      </c>
      <c r="Y223" s="68" t="s">
        <v>43</v>
      </c>
      <c r="Z223" s="68" t="s">
        <v>44</v>
      </c>
      <c r="AA223" s="68" t="s">
        <v>45</v>
      </c>
      <c r="AB223" s="68" t="s">
        <v>37</v>
      </c>
      <c r="AC223" s="2"/>
      <c r="AD223" s="2">
        <v>1</v>
      </c>
      <c r="AE223" s="2">
        <v>0</v>
      </c>
      <c r="AF223" s="68">
        <v>30</v>
      </c>
      <c r="AG223" s="68">
        <v>300</v>
      </c>
      <c r="AH223" s="57">
        <f t="shared" si="325"/>
        <v>0</v>
      </c>
      <c r="AI223" s="70"/>
      <c r="AJ223" s="70"/>
      <c r="AK223" s="62" t="e">
        <f t="shared" si="326"/>
        <v>#DIV/0!</v>
      </c>
      <c r="AL223" s="102"/>
      <c r="AM223" s="103"/>
      <c r="AN223" s="104"/>
      <c r="AO223" s="105"/>
      <c r="AP223" s="106"/>
    </row>
    <row r="224" spans="1:42" x14ac:dyDescent="0.25">
      <c r="A224" s="68">
        <v>56.3</v>
      </c>
      <c r="B224" s="68" t="s">
        <v>266</v>
      </c>
      <c r="C224" s="2">
        <v>0</v>
      </c>
      <c r="D224" s="68">
        <v>0</v>
      </c>
      <c r="E224" s="68">
        <v>0</v>
      </c>
      <c r="G224" s="68">
        <v>0</v>
      </c>
      <c r="H224" s="68">
        <v>0</v>
      </c>
      <c r="I224" s="68">
        <v>0</v>
      </c>
      <c r="J224" s="68">
        <v>0</v>
      </c>
      <c r="K224" s="68">
        <v>0</v>
      </c>
      <c r="L224" s="68">
        <v>0</v>
      </c>
      <c r="M224" s="68">
        <v>0</v>
      </c>
      <c r="N224" s="2">
        <v>0</v>
      </c>
      <c r="O224" s="68" t="s">
        <v>35</v>
      </c>
      <c r="P224" s="68" t="s">
        <v>269</v>
      </c>
      <c r="Q224" s="68" t="s">
        <v>37</v>
      </c>
      <c r="R224" s="68" t="s">
        <v>38</v>
      </c>
      <c r="S224" s="2">
        <v>0.1</v>
      </c>
      <c r="T224" s="2">
        <v>10</v>
      </c>
      <c r="U224" s="68" t="s">
        <v>39</v>
      </c>
      <c r="V224" s="68" t="s">
        <v>40</v>
      </c>
      <c r="W224" s="68" t="s">
        <v>41</v>
      </c>
      <c r="X224" s="68" t="s">
        <v>42</v>
      </c>
      <c r="Y224" s="68" t="s">
        <v>43</v>
      </c>
      <c r="Z224" s="68" t="s">
        <v>44</v>
      </c>
      <c r="AA224" s="68" t="s">
        <v>45</v>
      </c>
      <c r="AB224" s="68" t="s">
        <v>37</v>
      </c>
      <c r="AC224" s="2"/>
      <c r="AD224" s="2">
        <v>1</v>
      </c>
      <c r="AE224" s="2">
        <v>0</v>
      </c>
      <c r="AF224" s="68">
        <v>30</v>
      </c>
      <c r="AG224" s="68">
        <v>300</v>
      </c>
      <c r="AH224" s="57">
        <f t="shared" si="325"/>
        <v>0</v>
      </c>
      <c r="AI224" s="70"/>
      <c r="AJ224" s="70"/>
      <c r="AK224" s="62" t="e">
        <f t="shared" si="326"/>
        <v>#DIV/0!</v>
      </c>
      <c r="AL224" s="102"/>
      <c r="AM224" s="103"/>
      <c r="AN224" s="104"/>
      <c r="AO224" s="105"/>
      <c r="AP224" s="106"/>
    </row>
    <row r="225" spans="1:42" x14ac:dyDescent="0.25">
      <c r="A225" s="68">
        <v>56</v>
      </c>
      <c r="C225" s="2" t="s">
        <v>48</v>
      </c>
      <c r="D225" s="68">
        <v>0</v>
      </c>
      <c r="E225" s="68" t="s">
        <v>49</v>
      </c>
      <c r="F225" s="68" t="s">
        <v>50</v>
      </c>
      <c r="N225" s="2"/>
      <c r="S225" s="2"/>
      <c r="T225" s="2"/>
      <c r="AC225" s="2"/>
      <c r="AD225" s="2"/>
      <c r="AE225" s="2"/>
      <c r="AH225" s="58">
        <f t="shared" ref="AH225" si="330">AO222*AP222</f>
        <v>0.6578947368421052</v>
      </c>
      <c r="AI225" s="71"/>
      <c r="AJ225" s="71"/>
      <c r="AK225" s="63"/>
    </row>
    <row r="226" spans="1:42" x14ac:dyDescent="0.25">
      <c r="A226" s="68">
        <v>57.1</v>
      </c>
      <c r="B226" s="68" t="s">
        <v>270</v>
      </c>
      <c r="C226" s="2">
        <v>0</v>
      </c>
      <c r="D226" s="68">
        <v>0</v>
      </c>
      <c r="E226" s="68">
        <v>0</v>
      </c>
      <c r="G226" s="68">
        <v>0</v>
      </c>
      <c r="H226" s="68">
        <v>0</v>
      </c>
      <c r="I226" s="68">
        <v>0</v>
      </c>
      <c r="J226" s="68">
        <v>0</v>
      </c>
      <c r="K226" s="68">
        <v>0</v>
      </c>
      <c r="L226" s="68">
        <v>0</v>
      </c>
      <c r="M226" s="68">
        <v>0</v>
      </c>
      <c r="N226" s="2">
        <v>0</v>
      </c>
      <c r="O226" s="68" t="s">
        <v>35</v>
      </c>
      <c r="P226" s="68" t="s">
        <v>271</v>
      </c>
      <c r="Q226" s="68" t="s">
        <v>37</v>
      </c>
      <c r="R226" s="68" t="s">
        <v>38</v>
      </c>
      <c r="S226" s="2">
        <v>0.1</v>
      </c>
      <c r="T226" s="2">
        <v>10</v>
      </c>
      <c r="U226" s="68" t="s">
        <v>39</v>
      </c>
      <c r="V226" s="68" t="s">
        <v>40</v>
      </c>
      <c r="W226" s="68" t="s">
        <v>41</v>
      </c>
      <c r="X226" s="68" t="s">
        <v>42</v>
      </c>
      <c r="Y226" s="68" t="s">
        <v>43</v>
      </c>
      <c r="Z226" s="68" t="s">
        <v>44</v>
      </c>
      <c r="AA226" s="68" t="s">
        <v>45</v>
      </c>
      <c r="AB226" s="68" t="s">
        <v>37</v>
      </c>
      <c r="AC226" s="2"/>
      <c r="AD226" s="2">
        <v>1</v>
      </c>
      <c r="AE226" s="2">
        <v>0</v>
      </c>
      <c r="AF226" s="68">
        <v>30</v>
      </c>
      <c r="AG226" s="68">
        <v>300</v>
      </c>
      <c r="AH226" s="57">
        <f t="shared" ref="AH226:AH228" si="331">D226*10</f>
        <v>0</v>
      </c>
      <c r="AI226" s="69">
        <v>0</v>
      </c>
      <c r="AJ226" s="69">
        <v>7.6</v>
      </c>
      <c r="AK226" s="62" t="e">
        <f t="shared" ref="AK226:AK228" si="332">AH226/AH$3</f>
        <v>#DIV/0!</v>
      </c>
      <c r="AL226" s="102">
        <f t="shared" ref="AL226" si="333">IF(COUNTBLANK(AI226:AI228)=3,"",IF(COUNTBLANK(AI226:AI228)=2,IF(AI226=0,0.5/AJ226,AI226/AJ226),(AI226/AJ226+AI227/AJ227+IF(AJ228&gt;0,AI228/AJ228,0))/COUNTIF(AI226:AJ228,"&gt;0")))</f>
        <v>6.5789473684210523E-2</v>
      </c>
      <c r="AM226" s="103" t="e">
        <f t="shared" ref="AM226" si="334">IF(ISNUMBER(AN226),AN226,1/AN226)</f>
        <v>#DIV/0!</v>
      </c>
      <c r="AN226" s="104"/>
      <c r="AO226" s="105">
        <f t="shared" ref="AO226" si="335">IF(COUNTIF(AL226:AL226,"&gt;0"),AL226,IF(ISERROR(AM226),IF(D229&gt;0,D229,0.5),AM226))</f>
        <v>6.5789473684210523E-2</v>
      </c>
      <c r="AP226" s="106">
        <v>10</v>
      </c>
    </row>
    <row r="227" spans="1:42" x14ac:dyDescent="0.25">
      <c r="A227" s="68">
        <v>57.2</v>
      </c>
      <c r="B227" s="68" t="s">
        <v>270</v>
      </c>
      <c r="C227" s="2">
        <v>0</v>
      </c>
      <c r="D227" s="68">
        <v>0</v>
      </c>
      <c r="E227" s="68">
        <v>0</v>
      </c>
      <c r="G227" s="68">
        <v>0</v>
      </c>
      <c r="H227" s="68">
        <v>0</v>
      </c>
      <c r="I227" s="68">
        <v>0</v>
      </c>
      <c r="J227" s="68">
        <v>0</v>
      </c>
      <c r="K227" s="68">
        <v>0</v>
      </c>
      <c r="L227" s="68">
        <v>0</v>
      </c>
      <c r="M227" s="68">
        <v>0</v>
      </c>
      <c r="N227" s="2">
        <v>0</v>
      </c>
      <c r="O227" s="68" t="s">
        <v>35</v>
      </c>
      <c r="P227" s="68" t="s">
        <v>272</v>
      </c>
      <c r="Q227" s="68" t="s">
        <v>37</v>
      </c>
      <c r="R227" s="68" t="s">
        <v>38</v>
      </c>
      <c r="S227" s="2">
        <v>0.1</v>
      </c>
      <c r="T227" s="2">
        <v>10</v>
      </c>
      <c r="U227" s="68" t="s">
        <v>39</v>
      </c>
      <c r="V227" s="68" t="s">
        <v>40</v>
      </c>
      <c r="W227" s="68" t="s">
        <v>41</v>
      </c>
      <c r="X227" s="68" t="s">
        <v>42</v>
      </c>
      <c r="Y227" s="68" t="s">
        <v>43</v>
      </c>
      <c r="Z227" s="68" t="s">
        <v>44</v>
      </c>
      <c r="AA227" s="68" t="s">
        <v>45</v>
      </c>
      <c r="AB227" s="68" t="s">
        <v>37</v>
      </c>
      <c r="AC227" s="2"/>
      <c r="AD227" s="2">
        <v>1</v>
      </c>
      <c r="AE227" s="2">
        <v>0</v>
      </c>
      <c r="AF227" s="68">
        <v>30</v>
      </c>
      <c r="AG227" s="68">
        <v>300</v>
      </c>
      <c r="AH227" s="57">
        <f t="shared" si="331"/>
        <v>0</v>
      </c>
      <c r="AI227" s="70"/>
      <c r="AJ227" s="70"/>
      <c r="AK227" s="62" t="e">
        <f t="shared" si="332"/>
        <v>#DIV/0!</v>
      </c>
      <c r="AL227" s="102"/>
      <c r="AM227" s="103"/>
      <c r="AN227" s="104"/>
      <c r="AO227" s="105"/>
      <c r="AP227" s="106"/>
    </row>
    <row r="228" spans="1:42" x14ac:dyDescent="0.25">
      <c r="A228" s="68">
        <v>57.3</v>
      </c>
      <c r="B228" s="68" t="s">
        <v>270</v>
      </c>
      <c r="C228" s="2">
        <v>0</v>
      </c>
      <c r="D228" s="68">
        <v>0</v>
      </c>
      <c r="E228" s="68">
        <v>0</v>
      </c>
      <c r="G228" s="68">
        <v>0</v>
      </c>
      <c r="H228" s="68">
        <v>0</v>
      </c>
      <c r="I228" s="68">
        <v>0</v>
      </c>
      <c r="J228" s="68">
        <v>0</v>
      </c>
      <c r="K228" s="68">
        <v>0</v>
      </c>
      <c r="L228" s="68">
        <v>0</v>
      </c>
      <c r="M228" s="68">
        <v>0</v>
      </c>
      <c r="N228" s="2">
        <v>0</v>
      </c>
      <c r="O228" s="68" t="s">
        <v>35</v>
      </c>
      <c r="P228" s="68" t="s">
        <v>273</v>
      </c>
      <c r="Q228" s="68" t="s">
        <v>37</v>
      </c>
      <c r="R228" s="68" t="s">
        <v>38</v>
      </c>
      <c r="S228" s="2">
        <v>0.1</v>
      </c>
      <c r="T228" s="2">
        <v>10</v>
      </c>
      <c r="U228" s="68" t="s">
        <v>39</v>
      </c>
      <c r="V228" s="68" t="s">
        <v>40</v>
      </c>
      <c r="W228" s="68" t="s">
        <v>41</v>
      </c>
      <c r="X228" s="68" t="s">
        <v>42</v>
      </c>
      <c r="Y228" s="68" t="s">
        <v>43</v>
      </c>
      <c r="Z228" s="68" t="s">
        <v>44</v>
      </c>
      <c r="AA228" s="68" t="s">
        <v>45</v>
      </c>
      <c r="AB228" s="68" t="s">
        <v>37</v>
      </c>
      <c r="AC228" s="2"/>
      <c r="AD228" s="2">
        <v>1</v>
      </c>
      <c r="AE228" s="2">
        <v>0</v>
      </c>
      <c r="AF228" s="68">
        <v>30</v>
      </c>
      <c r="AG228" s="68">
        <v>300</v>
      </c>
      <c r="AH228" s="57">
        <f t="shared" si="331"/>
        <v>0</v>
      </c>
      <c r="AI228" s="70"/>
      <c r="AJ228" s="70"/>
      <c r="AK228" s="62" t="e">
        <f t="shared" si="332"/>
        <v>#DIV/0!</v>
      </c>
      <c r="AL228" s="102"/>
      <c r="AM228" s="103"/>
      <c r="AN228" s="104"/>
      <c r="AO228" s="105"/>
      <c r="AP228" s="106"/>
    </row>
    <row r="229" spans="1:42" x14ac:dyDescent="0.25">
      <c r="A229" s="68">
        <v>57</v>
      </c>
      <c r="C229" s="2" t="s">
        <v>48</v>
      </c>
      <c r="D229" s="68">
        <v>0</v>
      </c>
      <c r="E229" s="68" t="s">
        <v>49</v>
      </c>
      <c r="F229" s="68" t="s">
        <v>50</v>
      </c>
      <c r="N229" s="2"/>
      <c r="S229" s="2"/>
      <c r="T229" s="2"/>
      <c r="AC229" s="2"/>
      <c r="AD229" s="2"/>
      <c r="AE229" s="2"/>
      <c r="AH229" s="58">
        <f t="shared" ref="AH229" si="336">AO226*AP226</f>
        <v>0.6578947368421052</v>
      </c>
      <c r="AI229" s="71"/>
      <c r="AJ229" s="71"/>
      <c r="AK229" s="63"/>
    </row>
    <row r="230" spans="1:42" x14ac:dyDescent="0.25">
      <c r="A230" s="68">
        <v>58.1</v>
      </c>
      <c r="B230" s="68" t="s">
        <v>274</v>
      </c>
      <c r="C230" s="2">
        <v>0</v>
      </c>
      <c r="D230" s="68">
        <v>0</v>
      </c>
      <c r="E230" s="68">
        <v>0</v>
      </c>
      <c r="G230" s="68">
        <v>0</v>
      </c>
      <c r="H230" s="68">
        <v>0</v>
      </c>
      <c r="I230" s="68">
        <v>0</v>
      </c>
      <c r="J230" s="68">
        <v>0</v>
      </c>
      <c r="K230" s="68">
        <v>0</v>
      </c>
      <c r="L230" s="68">
        <v>0</v>
      </c>
      <c r="M230" s="68">
        <v>0</v>
      </c>
      <c r="N230" s="2">
        <v>0</v>
      </c>
      <c r="O230" s="68" t="s">
        <v>35</v>
      </c>
      <c r="P230" s="68" t="s">
        <v>275</v>
      </c>
      <c r="Q230" s="68" t="s">
        <v>37</v>
      </c>
      <c r="R230" s="68" t="s">
        <v>38</v>
      </c>
      <c r="S230" s="2">
        <v>0.1</v>
      </c>
      <c r="T230" s="2">
        <v>10</v>
      </c>
      <c r="U230" s="68" t="s">
        <v>39</v>
      </c>
      <c r="V230" s="68" t="s">
        <v>40</v>
      </c>
      <c r="W230" s="68" t="s">
        <v>41</v>
      </c>
      <c r="X230" s="68" t="s">
        <v>42</v>
      </c>
      <c r="Y230" s="68" t="s">
        <v>43</v>
      </c>
      <c r="Z230" s="68" t="s">
        <v>44</v>
      </c>
      <c r="AA230" s="68" t="s">
        <v>45</v>
      </c>
      <c r="AB230" s="68" t="s">
        <v>37</v>
      </c>
      <c r="AC230" s="2"/>
      <c r="AD230" s="2">
        <v>1</v>
      </c>
      <c r="AE230" s="2">
        <v>0</v>
      </c>
      <c r="AF230" s="68">
        <v>30</v>
      </c>
      <c r="AG230" s="68">
        <v>300</v>
      </c>
      <c r="AH230" s="57">
        <f t="shared" ref="AH230:AH232" si="337">D230*10</f>
        <v>0</v>
      </c>
      <c r="AI230" s="69">
        <v>0</v>
      </c>
      <c r="AJ230" s="69">
        <v>7.5</v>
      </c>
      <c r="AK230" s="62" t="e">
        <f t="shared" ref="AK230:AK232" si="338">AH230/AH$3</f>
        <v>#DIV/0!</v>
      </c>
      <c r="AL230" s="102">
        <f t="shared" ref="AL230" si="339">IF(COUNTBLANK(AI230:AI232)=3,"",IF(COUNTBLANK(AI230:AI232)=2,IF(AI230=0,0.5/AJ230,AI230/AJ230),(AI230/AJ230+AI231/AJ231+IF(AJ232&gt;0,AI232/AJ232,0))/COUNTIF(AI230:AJ232,"&gt;0")))</f>
        <v>6.6666666666666666E-2</v>
      </c>
      <c r="AM230" s="103" t="e">
        <f t="shared" ref="AM230" si="340">IF(ISNUMBER(AN230),AN230,1/AN230)</f>
        <v>#DIV/0!</v>
      </c>
      <c r="AN230" s="104"/>
      <c r="AO230" s="105">
        <f t="shared" ref="AO230" si="341">IF(COUNTIF(AL230:AL230,"&gt;0"),AL230,IF(ISERROR(AM230),IF(D233&gt;0,D233,0.5),AM230))</f>
        <v>6.6666666666666666E-2</v>
      </c>
      <c r="AP230" s="106">
        <v>10</v>
      </c>
    </row>
    <row r="231" spans="1:42" x14ac:dyDescent="0.25">
      <c r="A231" s="68">
        <v>58.2</v>
      </c>
      <c r="B231" s="68" t="s">
        <v>274</v>
      </c>
      <c r="C231" s="2">
        <v>0</v>
      </c>
      <c r="D231" s="68">
        <v>0</v>
      </c>
      <c r="E231" s="68">
        <v>0</v>
      </c>
      <c r="G231" s="68">
        <v>0</v>
      </c>
      <c r="H231" s="68">
        <v>0</v>
      </c>
      <c r="I231" s="68">
        <v>0</v>
      </c>
      <c r="J231" s="68">
        <v>0</v>
      </c>
      <c r="K231" s="68">
        <v>0</v>
      </c>
      <c r="L231" s="68">
        <v>0</v>
      </c>
      <c r="M231" s="68">
        <v>0</v>
      </c>
      <c r="N231" s="2">
        <v>0</v>
      </c>
      <c r="O231" s="68" t="s">
        <v>35</v>
      </c>
      <c r="P231" s="68" t="s">
        <v>276</v>
      </c>
      <c r="Q231" s="68" t="s">
        <v>37</v>
      </c>
      <c r="R231" s="68" t="s">
        <v>38</v>
      </c>
      <c r="S231" s="2">
        <v>0.1</v>
      </c>
      <c r="T231" s="2">
        <v>10</v>
      </c>
      <c r="U231" s="68" t="s">
        <v>39</v>
      </c>
      <c r="V231" s="68" t="s">
        <v>40</v>
      </c>
      <c r="W231" s="68" t="s">
        <v>41</v>
      </c>
      <c r="X231" s="68" t="s">
        <v>42</v>
      </c>
      <c r="Y231" s="68" t="s">
        <v>43</v>
      </c>
      <c r="Z231" s="68" t="s">
        <v>44</v>
      </c>
      <c r="AA231" s="68" t="s">
        <v>45</v>
      </c>
      <c r="AB231" s="68" t="s">
        <v>37</v>
      </c>
      <c r="AC231" s="2"/>
      <c r="AD231" s="2">
        <v>1</v>
      </c>
      <c r="AE231" s="2">
        <v>0</v>
      </c>
      <c r="AF231" s="68">
        <v>30</v>
      </c>
      <c r="AG231" s="68">
        <v>300</v>
      </c>
      <c r="AH231" s="57">
        <f t="shared" si="337"/>
        <v>0</v>
      </c>
      <c r="AI231" s="70"/>
      <c r="AJ231" s="70"/>
      <c r="AK231" s="62" t="e">
        <f t="shared" si="338"/>
        <v>#DIV/0!</v>
      </c>
      <c r="AL231" s="102"/>
      <c r="AM231" s="103"/>
      <c r="AN231" s="104"/>
      <c r="AO231" s="105"/>
      <c r="AP231" s="106"/>
    </row>
    <row r="232" spans="1:42" x14ac:dyDescent="0.25">
      <c r="A232" s="68">
        <v>58.3</v>
      </c>
      <c r="B232" s="68" t="s">
        <v>274</v>
      </c>
      <c r="C232" s="2">
        <v>0</v>
      </c>
      <c r="D232" s="68">
        <v>0</v>
      </c>
      <c r="E232" s="68">
        <v>0</v>
      </c>
      <c r="G232" s="68">
        <v>0</v>
      </c>
      <c r="H232" s="68">
        <v>0</v>
      </c>
      <c r="I232" s="68">
        <v>0</v>
      </c>
      <c r="J232" s="68">
        <v>0</v>
      </c>
      <c r="K232" s="68">
        <v>0</v>
      </c>
      <c r="L232" s="68">
        <v>0</v>
      </c>
      <c r="M232" s="68">
        <v>0</v>
      </c>
      <c r="N232" s="2">
        <v>0</v>
      </c>
      <c r="O232" s="68" t="s">
        <v>35</v>
      </c>
      <c r="P232" s="68" t="s">
        <v>277</v>
      </c>
      <c r="Q232" s="68" t="s">
        <v>37</v>
      </c>
      <c r="R232" s="68" t="s">
        <v>38</v>
      </c>
      <c r="S232" s="2">
        <v>0.1</v>
      </c>
      <c r="T232" s="2">
        <v>10</v>
      </c>
      <c r="U232" s="68" t="s">
        <v>39</v>
      </c>
      <c r="V232" s="68" t="s">
        <v>40</v>
      </c>
      <c r="W232" s="68" t="s">
        <v>41</v>
      </c>
      <c r="X232" s="68" t="s">
        <v>42</v>
      </c>
      <c r="Y232" s="68" t="s">
        <v>43</v>
      </c>
      <c r="Z232" s="68" t="s">
        <v>44</v>
      </c>
      <c r="AA232" s="68" t="s">
        <v>45</v>
      </c>
      <c r="AB232" s="68" t="s">
        <v>37</v>
      </c>
      <c r="AC232" s="2"/>
      <c r="AD232" s="2">
        <v>1</v>
      </c>
      <c r="AE232" s="2">
        <v>0</v>
      </c>
      <c r="AF232" s="68">
        <v>30</v>
      </c>
      <c r="AG232" s="68">
        <v>300</v>
      </c>
      <c r="AH232" s="57">
        <f t="shared" si="337"/>
        <v>0</v>
      </c>
      <c r="AI232" s="70"/>
      <c r="AJ232" s="70"/>
      <c r="AK232" s="62" t="e">
        <f t="shared" si="338"/>
        <v>#DIV/0!</v>
      </c>
      <c r="AL232" s="102"/>
      <c r="AM232" s="103"/>
      <c r="AN232" s="104"/>
      <c r="AO232" s="105"/>
      <c r="AP232" s="106"/>
    </row>
    <row r="233" spans="1:42" x14ac:dyDescent="0.25">
      <c r="A233" s="68">
        <v>58</v>
      </c>
      <c r="C233" s="2" t="s">
        <v>48</v>
      </c>
      <c r="D233" s="68">
        <v>0</v>
      </c>
      <c r="E233" s="68" t="s">
        <v>49</v>
      </c>
      <c r="F233" s="68" t="s">
        <v>50</v>
      </c>
      <c r="N233" s="2"/>
      <c r="S233" s="2"/>
      <c r="T233" s="2"/>
      <c r="AC233" s="2"/>
      <c r="AD233" s="2"/>
      <c r="AE233" s="2"/>
      <c r="AH233" s="58">
        <f t="shared" ref="AH233" si="342">AO230*AP230</f>
        <v>0.66666666666666663</v>
      </c>
      <c r="AI233" s="71"/>
      <c r="AJ233" s="71"/>
      <c r="AK233" s="63"/>
    </row>
    <row r="234" spans="1:42" x14ac:dyDescent="0.25">
      <c r="A234" s="68">
        <v>59.1</v>
      </c>
      <c r="B234" s="68" t="s">
        <v>278</v>
      </c>
      <c r="C234" s="2">
        <v>0</v>
      </c>
      <c r="D234" s="68">
        <v>0</v>
      </c>
      <c r="E234" s="68">
        <v>0</v>
      </c>
      <c r="G234" s="68">
        <v>0</v>
      </c>
      <c r="H234" s="68">
        <v>0</v>
      </c>
      <c r="I234" s="68">
        <v>0</v>
      </c>
      <c r="J234" s="68">
        <v>0</v>
      </c>
      <c r="K234" s="68">
        <v>0</v>
      </c>
      <c r="L234" s="68">
        <v>0</v>
      </c>
      <c r="M234" s="68">
        <v>0</v>
      </c>
      <c r="N234" s="2">
        <v>0</v>
      </c>
      <c r="O234" s="68" t="s">
        <v>35</v>
      </c>
      <c r="P234" s="68" t="s">
        <v>279</v>
      </c>
      <c r="Q234" s="68" t="s">
        <v>37</v>
      </c>
      <c r="R234" s="68" t="s">
        <v>38</v>
      </c>
      <c r="S234" s="2">
        <v>0.1</v>
      </c>
      <c r="T234" s="2">
        <v>10</v>
      </c>
      <c r="U234" s="68" t="s">
        <v>39</v>
      </c>
      <c r="V234" s="68" t="s">
        <v>40</v>
      </c>
      <c r="W234" s="68" t="s">
        <v>41</v>
      </c>
      <c r="X234" s="68" t="s">
        <v>42</v>
      </c>
      <c r="Y234" s="68" t="s">
        <v>43</v>
      </c>
      <c r="Z234" s="68" t="s">
        <v>44</v>
      </c>
      <c r="AA234" s="68" t="s">
        <v>45</v>
      </c>
      <c r="AB234" s="68" t="s">
        <v>37</v>
      </c>
      <c r="AC234" s="2"/>
      <c r="AD234" s="2">
        <v>1</v>
      </c>
      <c r="AE234" s="2">
        <v>0</v>
      </c>
      <c r="AF234" s="68">
        <v>30</v>
      </c>
      <c r="AG234" s="68">
        <v>300</v>
      </c>
      <c r="AH234" s="57">
        <f t="shared" ref="AH234:AH236" si="343">D234*10</f>
        <v>0</v>
      </c>
      <c r="AI234" s="69">
        <v>0</v>
      </c>
      <c r="AJ234" s="69">
        <v>7.5</v>
      </c>
      <c r="AK234" s="62" t="e">
        <f t="shared" ref="AK234:AK236" si="344">AH234/AH$3</f>
        <v>#DIV/0!</v>
      </c>
      <c r="AL234" s="102">
        <f t="shared" ref="AL234" si="345">IF(COUNTBLANK(AI234:AI236)=3,"",IF(COUNTBLANK(AI234:AI236)=2,IF(AI234=0,0.5/AJ234,AI234/AJ234),(AI234/AJ234+AI235/AJ235+IF(AJ236&gt;0,AI236/AJ236,0))/COUNTIF(AI234:AJ236,"&gt;0")))</f>
        <v>6.6666666666666666E-2</v>
      </c>
      <c r="AM234" s="103" t="e">
        <f t="shared" ref="AM234" si="346">IF(ISNUMBER(AN234),AN234,1/AN234)</f>
        <v>#DIV/0!</v>
      </c>
      <c r="AN234" s="104"/>
      <c r="AO234" s="105">
        <f t="shared" ref="AO234" si="347">IF(COUNTIF(AL234:AL234,"&gt;0"),AL234,IF(ISERROR(AM234),IF(D237&gt;0,D237,0.5),AM234))</f>
        <v>6.6666666666666666E-2</v>
      </c>
      <c r="AP234" s="106">
        <v>10</v>
      </c>
    </row>
    <row r="235" spans="1:42" x14ac:dyDescent="0.25">
      <c r="A235" s="68">
        <v>59.2</v>
      </c>
      <c r="B235" s="68" t="s">
        <v>278</v>
      </c>
      <c r="C235" s="2">
        <v>0</v>
      </c>
      <c r="D235" s="68">
        <v>0</v>
      </c>
      <c r="E235" s="68">
        <v>0</v>
      </c>
      <c r="G235" s="68">
        <v>0</v>
      </c>
      <c r="H235" s="68">
        <v>0</v>
      </c>
      <c r="I235" s="68">
        <v>0</v>
      </c>
      <c r="J235" s="68">
        <v>0</v>
      </c>
      <c r="K235" s="68">
        <v>0</v>
      </c>
      <c r="L235" s="68">
        <v>0</v>
      </c>
      <c r="M235" s="68">
        <v>0</v>
      </c>
      <c r="N235" s="2">
        <v>0</v>
      </c>
      <c r="O235" s="68" t="s">
        <v>35</v>
      </c>
      <c r="P235" s="68" t="s">
        <v>280</v>
      </c>
      <c r="Q235" s="68" t="s">
        <v>37</v>
      </c>
      <c r="R235" s="68" t="s">
        <v>38</v>
      </c>
      <c r="S235" s="2">
        <v>0.1</v>
      </c>
      <c r="T235" s="2">
        <v>10</v>
      </c>
      <c r="U235" s="68" t="s">
        <v>39</v>
      </c>
      <c r="V235" s="68" t="s">
        <v>40</v>
      </c>
      <c r="W235" s="68" t="s">
        <v>41</v>
      </c>
      <c r="X235" s="68" t="s">
        <v>42</v>
      </c>
      <c r="Y235" s="68" t="s">
        <v>43</v>
      </c>
      <c r="Z235" s="68" t="s">
        <v>44</v>
      </c>
      <c r="AA235" s="68" t="s">
        <v>45</v>
      </c>
      <c r="AB235" s="68" t="s">
        <v>37</v>
      </c>
      <c r="AC235" s="2"/>
      <c r="AD235" s="2">
        <v>1</v>
      </c>
      <c r="AE235" s="2">
        <v>0</v>
      </c>
      <c r="AF235" s="68">
        <v>30</v>
      </c>
      <c r="AG235" s="68">
        <v>300</v>
      </c>
      <c r="AH235" s="57">
        <f t="shared" si="343"/>
        <v>0</v>
      </c>
      <c r="AI235" s="70"/>
      <c r="AJ235" s="70"/>
      <c r="AK235" s="62" t="e">
        <f t="shared" si="344"/>
        <v>#DIV/0!</v>
      </c>
      <c r="AL235" s="102"/>
      <c r="AM235" s="103"/>
      <c r="AN235" s="104"/>
      <c r="AO235" s="105"/>
      <c r="AP235" s="106"/>
    </row>
    <row r="236" spans="1:42" x14ac:dyDescent="0.25">
      <c r="A236" s="68">
        <v>59.3</v>
      </c>
      <c r="B236" s="68" t="s">
        <v>278</v>
      </c>
      <c r="C236" s="2">
        <v>0</v>
      </c>
      <c r="D236" s="68">
        <v>0</v>
      </c>
      <c r="E236" s="68">
        <v>0</v>
      </c>
      <c r="G236" s="68">
        <v>0</v>
      </c>
      <c r="H236" s="68">
        <v>0</v>
      </c>
      <c r="I236" s="68">
        <v>0</v>
      </c>
      <c r="J236" s="68">
        <v>0</v>
      </c>
      <c r="K236" s="68">
        <v>0</v>
      </c>
      <c r="L236" s="68">
        <v>0</v>
      </c>
      <c r="M236" s="68">
        <v>0</v>
      </c>
      <c r="N236" s="2">
        <v>0</v>
      </c>
      <c r="O236" s="68" t="s">
        <v>35</v>
      </c>
      <c r="P236" s="68" t="s">
        <v>281</v>
      </c>
      <c r="Q236" s="68" t="s">
        <v>37</v>
      </c>
      <c r="R236" s="68" t="s">
        <v>38</v>
      </c>
      <c r="S236" s="2">
        <v>0.1</v>
      </c>
      <c r="T236" s="2">
        <v>10</v>
      </c>
      <c r="U236" s="68" t="s">
        <v>39</v>
      </c>
      <c r="V236" s="68" t="s">
        <v>40</v>
      </c>
      <c r="W236" s="68" t="s">
        <v>41</v>
      </c>
      <c r="X236" s="68" t="s">
        <v>42</v>
      </c>
      <c r="Y236" s="68" t="s">
        <v>43</v>
      </c>
      <c r="Z236" s="68" t="s">
        <v>44</v>
      </c>
      <c r="AA236" s="68" t="s">
        <v>45</v>
      </c>
      <c r="AB236" s="68" t="s">
        <v>37</v>
      </c>
      <c r="AC236" s="2"/>
      <c r="AD236" s="2">
        <v>1</v>
      </c>
      <c r="AE236" s="2">
        <v>0</v>
      </c>
      <c r="AF236" s="68">
        <v>30</v>
      </c>
      <c r="AG236" s="68">
        <v>300</v>
      </c>
      <c r="AH236" s="57">
        <f t="shared" si="343"/>
        <v>0</v>
      </c>
      <c r="AI236" s="70"/>
      <c r="AJ236" s="70"/>
      <c r="AK236" s="62" t="e">
        <f t="shared" si="344"/>
        <v>#DIV/0!</v>
      </c>
      <c r="AL236" s="102"/>
      <c r="AM236" s="103"/>
      <c r="AN236" s="104"/>
      <c r="AO236" s="105"/>
      <c r="AP236" s="106"/>
    </row>
    <row r="237" spans="1:42" x14ac:dyDescent="0.25">
      <c r="A237" s="68">
        <v>59</v>
      </c>
      <c r="C237" s="2" t="s">
        <v>48</v>
      </c>
      <c r="D237" s="68">
        <v>0</v>
      </c>
      <c r="E237" s="68" t="s">
        <v>49</v>
      </c>
      <c r="F237" s="68" t="s">
        <v>50</v>
      </c>
      <c r="N237" s="2"/>
      <c r="S237" s="2"/>
      <c r="T237" s="2"/>
      <c r="AC237" s="2"/>
      <c r="AD237" s="2"/>
      <c r="AE237" s="2"/>
      <c r="AH237" s="58">
        <f t="shared" ref="AH237" si="348">AO234*AP234</f>
        <v>0.66666666666666663</v>
      </c>
      <c r="AI237" s="71"/>
      <c r="AJ237" s="71"/>
      <c r="AK237" s="63"/>
    </row>
    <row r="238" spans="1:42" x14ac:dyDescent="0.25">
      <c r="A238" s="68">
        <v>60.1</v>
      </c>
      <c r="B238" s="68" t="s">
        <v>282</v>
      </c>
      <c r="C238" s="2">
        <v>0</v>
      </c>
      <c r="D238" s="68">
        <v>0</v>
      </c>
      <c r="E238" s="68">
        <v>0</v>
      </c>
      <c r="G238" s="68">
        <v>0</v>
      </c>
      <c r="H238" s="68">
        <v>0</v>
      </c>
      <c r="I238" s="68">
        <v>0</v>
      </c>
      <c r="J238" s="68">
        <v>0</v>
      </c>
      <c r="K238" s="68">
        <v>0</v>
      </c>
      <c r="L238" s="68">
        <v>0</v>
      </c>
      <c r="M238" s="68">
        <v>0</v>
      </c>
      <c r="N238" s="2">
        <v>0</v>
      </c>
      <c r="O238" s="68" t="s">
        <v>35</v>
      </c>
      <c r="P238" s="68" t="s">
        <v>283</v>
      </c>
      <c r="Q238" s="68" t="s">
        <v>37</v>
      </c>
      <c r="R238" s="68" t="s">
        <v>38</v>
      </c>
      <c r="S238" s="2">
        <v>0.1</v>
      </c>
      <c r="T238" s="2">
        <v>10</v>
      </c>
      <c r="U238" s="68" t="s">
        <v>39</v>
      </c>
      <c r="V238" s="68" t="s">
        <v>40</v>
      </c>
      <c r="W238" s="68" t="s">
        <v>41</v>
      </c>
      <c r="X238" s="68" t="s">
        <v>42</v>
      </c>
      <c r="Y238" s="68" t="s">
        <v>43</v>
      </c>
      <c r="Z238" s="68" t="s">
        <v>44</v>
      </c>
      <c r="AA238" s="68" t="s">
        <v>45</v>
      </c>
      <c r="AB238" s="68" t="s">
        <v>37</v>
      </c>
      <c r="AC238" s="2"/>
      <c r="AD238" s="2">
        <v>1</v>
      </c>
      <c r="AE238" s="2">
        <v>0</v>
      </c>
      <c r="AF238" s="68">
        <v>30</v>
      </c>
      <c r="AG238" s="68">
        <v>300</v>
      </c>
      <c r="AH238" s="57">
        <f t="shared" ref="AH238:AH240" si="349">D238*10</f>
        <v>0</v>
      </c>
      <c r="AI238" s="69">
        <v>0</v>
      </c>
      <c r="AJ238" s="69">
        <v>7.4</v>
      </c>
      <c r="AK238" s="62" t="e">
        <f t="shared" ref="AK238:AK240" si="350">AH238/AH$3</f>
        <v>#DIV/0!</v>
      </c>
      <c r="AL238" s="102">
        <f t="shared" ref="AL238" si="351">IF(COUNTBLANK(AI238:AI240)=3,"",IF(COUNTBLANK(AI238:AI240)=2,IF(AI238=0,0.5/AJ238,AI238/AJ238),(AI238/AJ238+AI239/AJ239+IF(AJ240&gt;0,AI240/AJ240,0))/COUNTIF(AI238:AJ240,"&gt;0")))</f>
        <v>6.7567567567567557E-2</v>
      </c>
      <c r="AM238" s="103" t="e">
        <f t="shared" ref="AM238" si="352">IF(ISNUMBER(AN238),AN238,1/AN238)</f>
        <v>#DIV/0!</v>
      </c>
      <c r="AN238" s="104"/>
      <c r="AO238" s="105">
        <f t="shared" ref="AO238" si="353">IF(COUNTIF(AL238:AL238,"&gt;0"),AL238,IF(ISERROR(AM238),IF(D241&gt;0,D241,0.5),AM238))</f>
        <v>6.7567567567567557E-2</v>
      </c>
      <c r="AP238" s="106">
        <v>10</v>
      </c>
    </row>
    <row r="239" spans="1:42" x14ac:dyDescent="0.25">
      <c r="A239" s="68">
        <v>60.2</v>
      </c>
      <c r="B239" s="68" t="s">
        <v>282</v>
      </c>
      <c r="C239" s="2">
        <v>0</v>
      </c>
      <c r="D239" s="68">
        <v>0</v>
      </c>
      <c r="E239" s="68">
        <v>0</v>
      </c>
      <c r="G239" s="68">
        <v>0</v>
      </c>
      <c r="H239" s="68">
        <v>0</v>
      </c>
      <c r="I239" s="68">
        <v>0</v>
      </c>
      <c r="J239" s="68">
        <v>0</v>
      </c>
      <c r="K239" s="68">
        <v>0</v>
      </c>
      <c r="L239" s="68">
        <v>0</v>
      </c>
      <c r="M239" s="68">
        <v>0</v>
      </c>
      <c r="N239" s="2">
        <v>0</v>
      </c>
      <c r="O239" s="68" t="s">
        <v>35</v>
      </c>
      <c r="P239" s="68" t="s">
        <v>284</v>
      </c>
      <c r="Q239" s="68" t="s">
        <v>37</v>
      </c>
      <c r="R239" s="68" t="s">
        <v>38</v>
      </c>
      <c r="S239" s="2">
        <v>0.1</v>
      </c>
      <c r="T239" s="2">
        <v>10</v>
      </c>
      <c r="U239" s="68" t="s">
        <v>39</v>
      </c>
      <c r="V239" s="68" t="s">
        <v>40</v>
      </c>
      <c r="W239" s="68" t="s">
        <v>41</v>
      </c>
      <c r="X239" s="68" t="s">
        <v>42</v>
      </c>
      <c r="Y239" s="68" t="s">
        <v>43</v>
      </c>
      <c r="Z239" s="68" t="s">
        <v>44</v>
      </c>
      <c r="AA239" s="68" t="s">
        <v>45</v>
      </c>
      <c r="AB239" s="68" t="s">
        <v>37</v>
      </c>
      <c r="AC239" s="2"/>
      <c r="AD239" s="2">
        <v>1</v>
      </c>
      <c r="AE239" s="2">
        <v>0</v>
      </c>
      <c r="AF239" s="68">
        <v>30</v>
      </c>
      <c r="AG239" s="68">
        <v>300</v>
      </c>
      <c r="AH239" s="57">
        <f t="shared" si="349"/>
        <v>0</v>
      </c>
      <c r="AI239" s="70"/>
      <c r="AJ239" s="70"/>
      <c r="AK239" s="62" t="e">
        <f t="shared" si="350"/>
        <v>#DIV/0!</v>
      </c>
      <c r="AL239" s="102"/>
      <c r="AM239" s="103"/>
      <c r="AN239" s="104"/>
      <c r="AO239" s="105"/>
      <c r="AP239" s="106"/>
    </row>
    <row r="240" spans="1:42" x14ac:dyDescent="0.25">
      <c r="A240" s="68">
        <v>60.3</v>
      </c>
      <c r="B240" s="68" t="s">
        <v>282</v>
      </c>
      <c r="C240" s="2">
        <v>0</v>
      </c>
      <c r="D240" s="68">
        <v>0</v>
      </c>
      <c r="E240" s="68">
        <v>0</v>
      </c>
      <c r="G240" s="68">
        <v>0</v>
      </c>
      <c r="H240" s="68">
        <v>0</v>
      </c>
      <c r="I240" s="68">
        <v>0</v>
      </c>
      <c r="J240" s="68">
        <v>0</v>
      </c>
      <c r="K240" s="68">
        <v>0</v>
      </c>
      <c r="L240" s="68">
        <v>0</v>
      </c>
      <c r="M240" s="68">
        <v>0</v>
      </c>
      <c r="N240" s="2">
        <v>0</v>
      </c>
      <c r="O240" s="68" t="s">
        <v>35</v>
      </c>
      <c r="P240" s="68" t="s">
        <v>285</v>
      </c>
      <c r="Q240" s="68" t="s">
        <v>37</v>
      </c>
      <c r="R240" s="68" t="s">
        <v>38</v>
      </c>
      <c r="S240" s="2">
        <v>0.1</v>
      </c>
      <c r="T240" s="2">
        <v>10</v>
      </c>
      <c r="U240" s="68" t="s">
        <v>39</v>
      </c>
      <c r="V240" s="68" t="s">
        <v>40</v>
      </c>
      <c r="W240" s="68" t="s">
        <v>41</v>
      </c>
      <c r="X240" s="68" t="s">
        <v>42</v>
      </c>
      <c r="Y240" s="68" t="s">
        <v>43</v>
      </c>
      <c r="Z240" s="68" t="s">
        <v>44</v>
      </c>
      <c r="AA240" s="68" t="s">
        <v>45</v>
      </c>
      <c r="AB240" s="68" t="s">
        <v>37</v>
      </c>
      <c r="AC240" s="2"/>
      <c r="AD240" s="2">
        <v>1</v>
      </c>
      <c r="AE240" s="2">
        <v>0</v>
      </c>
      <c r="AF240" s="68">
        <v>30</v>
      </c>
      <c r="AG240" s="68">
        <v>300</v>
      </c>
      <c r="AH240" s="57">
        <f t="shared" si="349"/>
        <v>0</v>
      </c>
      <c r="AI240" s="70"/>
      <c r="AJ240" s="70"/>
      <c r="AK240" s="62" t="e">
        <f t="shared" si="350"/>
        <v>#DIV/0!</v>
      </c>
      <c r="AL240" s="102"/>
      <c r="AM240" s="103"/>
      <c r="AN240" s="104"/>
      <c r="AO240" s="105"/>
      <c r="AP240" s="106"/>
    </row>
    <row r="241" spans="1:42" x14ac:dyDescent="0.25">
      <c r="A241" s="68">
        <v>60</v>
      </c>
      <c r="C241" s="2" t="s">
        <v>48</v>
      </c>
      <c r="D241" s="68">
        <v>0</v>
      </c>
      <c r="E241" s="68" t="s">
        <v>49</v>
      </c>
      <c r="F241" s="68" t="s">
        <v>50</v>
      </c>
      <c r="N241" s="2"/>
      <c r="S241" s="2"/>
      <c r="T241" s="2"/>
      <c r="AC241" s="2"/>
      <c r="AD241" s="2"/>
      <c r="AE241" s="2"/>
      <c r="AH241" s="58">
        <f t="shared" ref="AH241" si="354">AO238*AP238</f>
        <v>0.67567567567567555</v>
      </c>
      <c r="AI241" s="71"/>
      <c r="AJ241" s="71"/>
      <c r="AK241" s="63"/>
    </row>
    <row r="242" spans="1:42" x14ac:dyDescent="0.25">
      <c r="A242" s="68">
        <v>61.1</v>
      </c>
      <c r="B242" s="68" t="s">
        <v>286</v>
      </c>
      <c r="C242" s="2">
        <v>0</v>
      </c>
      <c r="D242" s="68">
        <v>0</v>
      </c>
      <c r="E242" s="68">
        <v>0</v>
      </c>
      <c r="G242" s="68">
        <v>0</v>
      </c>
      <c r="H242" s="68">
        <v>0</v>
      </c>
      <c r="I242" s="68">
        <v>0</v>
      </c>
      <c r="J242" s="68">
        <v>0</v>
      </c>
      <c r="K242" s="68">
        <v>0</v>
      </c>
      <c r="L242" s="68">
        <v>0</v>
      </c>
      <c r="M242" s="68">
        <v>0</v>
      </c>
      <c r="N242" s="2">
        <v>0</v>
      </c>
      <c r="O242" s="68" t="s">
        <v>35</v>
      </c>
      <c r="P242" s="68" t="s">
        <v>287</v>
      </c>
      <c r="Q242" s="68" t="s">
        <v>37</v>
      </c>
      <c r="R242" s="68" t="s">
        <v>38</v>
      </c>
      <c r="S242" s="2">
        <v>0.1</v>
      </c>
      <c r="T242" s="2">
        <v>10</v>
      </c>
      <c r="U242" s="68" t="s">
        <v>39</v>
      </c>
      <c r="V242" s="68" t="s">
        <v>40</v>
      </c>
      <c r="W242" s="68" t="s">
        <v>41</v>
      </c>
      <c r="X242" s="68" t="s">
        <v>42</v>
      </c>
      <c r="Y242" s="68" t="s">
        <v>43</v>
      </c>
      <c r="Z242" s="68" t="s">
        <v>44</v>
      </c>
      <c r="AA242" s="68" t="s">
        <v>45</v>
      </c>
      <c r="AB242" s="68" t="s">
        <v>37</v>
      </c>
      <c r="AC242" s="2"/>
      <c r="AD242" s="2">
        <v>1</v>
      </c>
      <c r="AE242" s="2">
        <v>0</v>
      </c>
      <c r="AF242" s="68">
        <v>30</v>
      </c>
      <c r="AG242" s="68">
        <v>300</v>
      </c>
      <c r="AH242" s="57">
        <f t="shared" ref="AH242:AH244" si="355">D242*10</f>
        <v>0</v>
      </c>
      <c r="AI242" s="69">
        <v>0</v>
      </c>
      <c r="AJ242" s="69">
        <v>7.2</v>
      </c>
      <c r="AK242" s="62" t="e">
        <f t="shared" ref="AK242:AK244" si="356">AH242/AH$3</f>
        <v>#DIV/0!</v>
      </c>
      <c r="AL242" s="102">
        <f t="shared" ref="AL242" si="357">IF(COUNTBLANK(AI242:AI244)=3,"",IF(COUNTBLANK(AI242:AI244)=2,IF(AI242=0,0.5/AJ242,AI242/AJ242),(AI242/AJ242+AI243/AJ243+IF(AJ244&gt;0,AI244/AJ244,0))/COUNTIF(AI242:AJ244,"&gt;0")))</f>
        <v>6.9444444444444448E-2</v>
      </c>
      <c r="AM242" s="103" t="e">
        <f t="shared" ref="AM242" si="358">IF(ISNUMBER(AN242),AN242,1/AN242)</f>
        <v>#DIV/0!</v>
      </c>
      <c r="AN242" s="104"/>
      <c r="AO242" s="105">
        <f t="shared" ref="AO242" si="359">IF(COUNTIF(AL242:AL242,"&gt;0"),AL242,IF(ISERROR(AM242),IF(D245&gt;0,D245,0.5),AM242))</f>
        <v>6.9444444444444448E-2</v>
      </c>
      <c r="AP242" s="106">
        <v>10</v>
      </c>
    </row>
    <row r="243" spans="1:42" x14ac:dyDescent="0.25">
      <c r="A243" s="68">
        <v>61.2</v>
      </c>
      <c r="B243" s="68" t="s">
        <v>286</v>
      </c>
      <c r="C243" s="2">
        <v>0</v>
      </c>
      <c r="D243" s="68">
        <v>0</v>
      </c>
      <c r="E243" s="68">
        <v>0</v>
      </c>
      <c r="G243" s="68">
        <v>0</v>
      </c>
      <c r="H243" s="68">
        <v>0</v>
      </c>
      <c r="I243" s="68">
        <v>0</v>
      </c>
      <c r="J243" s="68">
        <v>0</v>
      </c>
      <c r="K243" s="68">
        <v>0</v>
      </c>
      <c r="L243" s="68">
        <v>0</v>
      </c>
      <c r="M243" s="68">
        <v>0</v>
      </c>
      <c r="N243" s="2">
        <v>0</v>
      </c>
      <c r="O243" s="68" t="s">
        <v>35</v>
      </c>
      <c r="P243" s="68" t="s">
        <v>288</v>
      </c>
      <c r="Q243" s="68" t="s">
        <v>37</v>
      </c>
      <c r="R243" s="68" t="s">
        <v>38</v>
      </c>
      <c r="S243" s="2">
        <v>0.1</v>
      </c>
      <c r="T243" s="2">
        <v>10</v>
      </c>
      <c r="U243" s="68" t="s">
        <v>39</v>
      </c>
      <c r="V243" s="68" t="s">
        <v>40</v>
      </c>
      <c r="W243" s="68" t="s">
        <v>41</v>
      </c>
      <c r="X243" s="68" t="s">
        <v>42</v>
      </c>
      <c r="Y243" s="68" t="s">
        <v>43</v>
      </c>
      <c r="Z243" s="68" t="s">
        <v>44</v>
      </c>
      <c r="AA243" s="68" t="s">
        <v>45</v>
      </c>
      <c r="AB243" s="68" t="s">
        <v>37</v>
      </c>
      <c r="AC243" s="2"/>
      <c r="AD243" s="2">
        <v>1</v>
      </c>
      <c r="AE243" s="2">
        <v>0</v>
      </c>
      <c r="AF243" s="68">
        <v>30</v>
      </c>
      <c r="AG243" s="68">
        <v>300</v>
      </c>
      <c r="AH243" s="57">
        <f t="shared" si="355"/>
        <v>0</v>
      </c>
      <c r="AI243" s="70"/>
      <c r="AJ243" s="70"/>
      <c r="AK243" s="62" t="e">
        <f t="shared" si="356"/>
        <v>#DIV/0!</v>
      </c>
      <c r="AL243" s="102"/>
      <c r="AM243" s="103"/>
      <c r="AN243" s="104"/>
      <c r="AO243" s="105"/>
      <c r="AP243" s="106"/>
    </row>
    <row r="244" spans="1:42" x14ac:dyDescent="0.25">
      <c r="A244" s="68">
        <v>61.3</v>
      </c>
      <c r="B244" s="68" t="s">
        <v>286</v>
      </c>
      <c r="C244" s="2">
        <v>0</v>
      </c>
      <c r="D244" s="68">
        <v>0</v>
      </c>
      <c r="E244" s="68">
        <v>0</v>
      </c>
      <c r="G244" s="68">
        <v>0</v>
      </c>
      <c r="H244" s="68">
        <v>0</v>
      </c>
      <c r="I244" s="68">
        <v>0</v>
      </c>
      <c r="J244" s="68">
        <v>0</v>
      </c>
      <c r="K244" s="68">
        <v>0</v>
      </c>
      <c r="L244" s="68">
        <v>0</v>
      </c>
      <c r="M244" s="68">
        <v>0</v>
      </c>
      <c r="N244" s="2">
        <v>0</v>
      </c>
      <c r="O244" s="68" t="s">
        <v>35</v>
      </c>
      <c r="P244" s="68" t="s">
        <v>289</v>
      </c>
      <c r="Q244" s="68" t="s">
        <v>37</v>
      </c>
      <c r="R244" s="68" t="s">
        <v>38</v>
      </c>
      <c r="S244" s="2">
        <v>0.1</v>
      </c>
      <c r="T244" s="2">
        <v>10</v>
      </c>
      <c r="U244" s="68" t="s">
        <v>39</v>
      </c>
      <c r="V244" s="68" t="s">
        <v>40</v>
      </c>
      <c r="W244" s="68" t="s">
        <v>41</v>
      </c>
      <c r="X244" s="68" t="s">
        <v>42</v>
      </c>
      <c r="Y244" s="68" t="s">
        <v>43</v>
      </c>
      <c r="Z244" s="68" t="s">
        <v>44</v>
      </c>
      <c r="AA244" s="68" t="s">
        <v>45</v>
      </c>
      <c r="AB244" s="68" t="s">
        <v>37</v>
      </c>
      <c r="AC244" s="2"/>
      <c r="AD244" s="2">
        <v>1</v>
      </c>
      <c r="AE244" s="2">
        <v>0</v>
      </c>
      <c r="AF244" s="68">
        <v>30</v>
      </c>
      <c r="AG244" s="68">
        <v>300</v>
      </c>
      <c r="AH244" s="57">
        <f t="shared" si="355"/>
        <v>0</v>
      </c>
      <c r="AI244" s="70"/>
      <c r="AJ244" s="70"/>
      <c r="AK244" s="62" t="e">
        <f t="shared" si="356"/>
        <v>#DIV/0!</v>
      </c>
      <c r="AL244" s="102"/>
      <c r="AM244" s="103"/>
      <c r="AN244" s="104"/>
      <c r="AO244" s="105"/>
      <c r="AP244" s="106"/>
    </row>
    <row r="245" spans="1:42" x14ac:dyDescent="0.25">
      <c r="A245" s="68">
        <v>61</v>
      </c>
      <c r="C245" s="2" t="s">
        <v>48</v>
      </c>
      <c r="D245" s="68">
        <v>0</v>
      </c>
      <c r="E245" s="68" t="s">
        <v>49</v>
      </c>
      <c r="F245" s="68" t="s">
        <v>50</v>
      </c>
      <c r="N245" s="2"/>
      <c r="S245" s="2"/>
      <c r="T245" s="2"/>
      <c r="AC245" s="2"/>
      <c r="AD245" s="2"/>
      <c r="AE245" s="2"/>
      <c r="AH245" s="58">
        <f t="shared" ref="AH245" si="360">AO242*AP242</f>
        <v>0.69444444444444442</v>
      </c>
      <c r="AI245" s="71"/>
      <c r="AJ245" s="71"/>
      <c r="AK245" s="63"/>
    </row>
    <row r="246" spans="1:42" x14ac:dyDescent="0.25">
      <c r="A246" s="68">
        <v>62.1</v>
      </c>
      <c r="B246" s="68" t="s">
        <v>290</v>
      </c>
      <c r="C246" s="2">
        <v>0</v>
      </c>
      <c r="D246" s="68">
        <v>0</v>
      </c>
      <c r="E246" s="68">
        <v>0</v>
      </c>
      <c r="G246" s="68">
        <v>0</v>
      </c>
      <c r="H246" s="68">
        <v>0</v>
      </c>
      <c r="I246" s="68">
        <v>0</v>
      </c>
      <c r="J246" s="68">
        <v>0</v>
      </c>
      <c r="K246" s="68">
        <v>0</v>
      </c>
      <c r="L246" s="68">
        <v>0</v>
      </c>
      <c r="M246" s="68">
        <v>0</v>
      </c>
      <c r="N246" s="2">
        <v>0</v>
      </c>
      <c r="O246" s="68" t="s">
        <v>35</v>
      </c>
      <c r="P246" s="68" t="s">
        <v>291</v>
      </c>
      <c r="Q246" s="68" t="s">
        <v>37</v>
      </c>
      <c r="R246" s="68" t="s">
        <v>38</v>
      </c>
      <c r="S246" s="2">
        <v>0.1</v>
      </c>
      <c r="T246" s="2">
        <v>10</v>
      </c>
      <c r="U246" s="68" t="s">
        <v>39</v>
      </c>
      <c r="V246" s="68" t="s">
        <v>40</v>
      </c>
      <c r="W246" s="68" t="s">
        <v>41</v>
      </c>
      <c r="X246" s="68" t="s">
        <v>42</v>
      </c>
      <c r="Y246" s="68" t="s">
        <v>43</v>
      </c>
      <c r="Z246" s="68" t="s">
        <v>44</v>
      </c>
      <c r="AA246" s="68" t="s">
        <v>45</v>
      </c>
      <c r="AB246" s="68" t="s">
        <v>37</v>
      </c>
      <c r="AC246" s="2"/>
      <c r="AD246" s="2">
        <v>1</v>
      </c>
      <c r="AE246" s="2">
        <v>0</v>
      </c>
      <c r="AF246" s="68">
        <v>30</v>
      </c>
      <c r="AG246" s="68">
        <v>300</v>
      </c>
      <c r="AH246" s="57">
        <f t="shared" ref="AH246:AH248" si="361">D246*10</f>
        <v>0</v>
      </c>
      <c r="AI246" s="69">
        <v>0</v>
      </c>
      <c r="AJ246" s="69">
        <v>7.7</v>
      </c>
      <c r="AK246" s="62" t="e">
        <f t="shared" ref="AK246:AK248" si="362">AH246/AH$3</f>
        <v>#DIV/0!</v>
      </c>
      <c r="AL246" s="102">
        <f t="shared" ref="AL246" si="363">IF(COUNTBLANK(AI246:AI248)=3,"",IF(COUNTBLANK(AI246:AI248)=2,IF(AI246=0,0.5/AJ246,AI246/AJ246),(AI246/AJ246+AI247/AJ247+IF(AJ248&gt;0,AI248/AJ248,0))/COUNTIF(AI246:AJ248,"&gt;0")))</f>
        <v>6.4935064935064929E-2</v>
      </c>
      <c r="AM246" s="103" t="e">
        <f t="shared" ref="AM246" si="364">IF(ISNUMBER(AN246),AN246,1/AN246)</f>
        <v>#DIV/0!</v>
      </c>
      <c r="AN246" s="104"/>
      <c r="AO246" s="105">
        <f t="shared" ref="AO246" si="365">IF(COUNTIF(AL246:AL246,"&gt;0"),AL246,IF(ISERROR(AM246),IF(D249&gt;0,D249,0.5),AM246))</f>
        <v>6.4935064935064929E-2</v>
      </c>
      <c r="AP246" s="106">
        <v>10</v>
      </c>
    </row>
    <row r="247" spans="1:42" x14ac:dyDescent="0.25">
      <c r="A247" s="68">
        <v>62.2</v>
      </c>
      <c r="B247" s="68" t="s">
        <v>290</v>
      </c>
      <c r="C247" s="2">
        <v>0</v>
      </c>
      <c r="D247" s="68">
        <v>0</v>
      </c>
      <c r="E247" s="68">
        <v>0</v>
      </c>
      <c r="G247" s="68">
        <v>0</v>
      </c>
      <c r="H247" s="68">
        <v>0</v>
      </c>
      <c r="I247" s="68">
        <v>0</v>
      </c>
      <c r="J247" s="68">
        <v>0</v>
      </c>
      <c r="K247" s="68">
        <v>0</v>
      </c>
      <c r="L247" s="68">
        <v>0</v>
      </c>
      <c r="M247" s="68">
        <v>0</v>
      </c>
      <c r="N247" s="2">
        <v>0</v>
      </c>
      <c r="O247" s="68" t="s">
        <v>35</v>
      </c>
      <c r="P247" s="68" t="s">
        <v>292</v>
      </c>
      <c r="Q247" s="68" t="s">
        <v>37</v>
      </c>
      <c r="R247" s="68" t="s">
        <v>38</v>
      </c>
      <c r="S247" s="2">
        <v>0.1</v>
      </c>
      <c r="T247" s="2">
        <v>10</v>
      </c>
      <c r="U247" s="68" t="s">
        <v>39</v>
      </c>
      <c r="V247" s="68" t="s">
        <v>40</v>
      </c>
      <c r="W247" s="68" t="s">
        <v>41</v>
      </c>
      <c r="X247" s="68" t="s">
        <v>42</v>
      </c>
      <c r="Y247" s="68" t="s">
        <v>43</v>
      </c>
      <c r="Z247" s="68" t="s">
        <v>44</v>
      </c>
      <c r="AA247" s="68" t="s">
        <v>45</v>
      </c>
      <c r="AB247" s="68" t="s">
        <v>37</v>
      </c>
      <c r="AC247" s="2"/>
      <c r="AD247" s="2">
        <v>1</v>
      </c>
      <c r="AE247" s="2">
        <v>0</v>
      </c>
      <c r="AF247" s="68">
        <v>30</v>
      </c>
      <c r="AG247" s="68">
        <v>300</v>
      </c>
      <c r="AH247" s="57">
        <f t="shared" si="361"/>
        <v>0</v>
      </c>
      <c r="AI247" s="70"/>
      <c r="AJ247" s="70"/>
      <c r="AK247" s="62" t="e">
        <f t="shared" si="362"/>
        <v>#DIV/0!</v>
      </c>
      <c r="AL247" s="102"/>
      <c r="AM247" s="103"/>
      <c r="AN247" s="104"/>
      <c r="AO247" s="105"/>
      <c r="AP247" s="106"/>
    </row>
    <row r="248" spans="1:42" x14ac:dyDescent="0.25">
      <c r="A248" s="68">
        <v>62.3</v>
      </c>
      <c r="B248" s="68" t="s">
        <v>290</v>
      </c>
      <c r="C248" s="2">
        <v>0</v>
      </c>
      <c r="D248" s="68">
        <v>0</v>
      </c>
      <c r="E248" s="68">
        <v>0</v>
      </c>
      <c r="G248" s="68">
        <v>0</v>
      </c>
      <c r="H248" s="68">
        <v>0</v>
      </c>
      <c r="I248" s="68">
        <v>0</v>
      </c>
      <c r="J248" s="68">
        <v>0</v>
      </c>
      <c r="K248" s="68">
        <v>0</v>
      </c>
      <c r="L248" s="68">
        <v>0</v>
      </c>
      <c r="M248" s="68">
        <v>0</v>
      </c>
      <c r="N248" s="2">
        <v>0</v>
      </c>
      <c r="O248" s="68" t="s">
        <v>35</v>
      </c>
      <c r="P248" s="68" t="s">
        <v>293</v>
      </c>
      <c r="Q248" s="68" t="s">
        <v>37</v>
      </c>
      <c r="R248" s="68" t="s">
        <v>38</v>
      </c>
      <c r="S248" s="2">
        <v>0.1</v>
      </c>
      <c r="T248" s="2">
        <v>10</v>
      </c>
      <c r="U248" s="68" t="s">
        <v>39</v>
      </c>
      <c r="V248" s="68" t="s">
        <v>40</v>
      </c>
      <c r="W248" s="68" t="s">
        <v>41</v>
      </c>
      <c r="X248" s="68" t="s">
        <v>42</v>
      </c>
      <c r="Y248" s="68" t="s">
        <v>43</v>
      </c>
      <c r="Z248" s="68" t="s">
        <v>44</v>
      </c>
      <c r="AA248" s="68" t="s">
        <v>45</v>
      </c>
      <c r="AB248" s="68" t="s">
        <v>37</v>
      </c>
      <c r="AC248" s="2"/>
      <c r="AD248" s="2">
        <v>1</v>
      </c>
      <c r="AE248" s="2">
        <v>0</v>
      </c>
      <c r="AF248" s="68">
        <v>30</v>
      </c>
      <c r="AG248" s="68">
        <v>300</v>
      </c>
      <c r="AH248" s="57">
        <f t="shared" si="361"/>
        <v>0</v>
      </c>
      <c r="AI248" s="70"/>
      <c r="AJ248" s="70"/>
      <c r="AK248" s="62" t="e">
        <f t="shared" si="362"/>
        <v>#DIV/0!</v>
      </c>
      <c r="AL248" s="102"/>
      <c r="AM248" s="103"/>
      <c r="AN248" s="104"/>
      <c r="AO248" s="105"/>
      <c r="AP248" s="106"/>
    </row>
    <row r="249" spans="1:42" x14ac:dyDescent="0.25">
      <c r="A249" s="68">
        <v>62</v>
      </c>
      <c r="C249" s="2" t="s">
        <v>48</v>
      </c>
      <c r="D249" s="68">
        <v>0</v>
      </c>
      <c r="E249" s="68" t="s">
        <v>49</v>
      </c>
      <c r="F249" s="68" t="s">
        <v>50</v>
      </c>
      <c r="N249" s="2"/>
      <c r="S249" s="2"/>
      <c r="T249" s="2"/>
      <c r="AC249" s="2"/>
      <c r="AD249" s="2"/>
      <c r="AE249" s="2"/>
      <c r="AH249" s="58">
        <f t="shared" ref="AH249" si="366">AO246*AP246</f>
        <v>0.64935064935064934</v>
      </c>
      <c r="AI249" s="71"/>
      <c r="AJ249" s="71"/>
      <c r="AK249" s="63"/>
    </row>
    <row r="250" spans="1:42" x14ac:dyDescent="0.25">
      <c r="A250" s="68">
        <v>63.1</v>
      </c>
      <c r="B250" s="68" t="s">
        <v>294</v>
      </c>
      <c r="C250" s="2">
        <v>0</v>
      </c>
      <c r="D250" s="68">
        <v>0</v>
      </c>
      <c r="E250" s="68">
        <v>0</v>
      </c>
      <c r="G250" s="68">
        <v>0</v>
      </c>
      <c r="H250" s="68">
        <v>0</v>
      </c>
      <c r="I250" s="68">
        <v>0</v>
      </c>
      <c r="J250" s="68">
        <v>0</v>
      </c>
      <c r="K250" s="68">
        <v>0</v>
      </c>
      <c r="L250" s="68">
        <v>0</v>
      </c>
      <c r="M250" s="68">
        <v>0</v>
      </c>
      <c r="N250" s="2">
        <v>0</v>
      </c>
      <c r="O250" s="68" t="s">
        <v>35</v>
      </c>
      <c r="P250" s="68" t="s">
        <v>295</v>
      </c>
      <c r="Q250" s="68" t="s">
        <v>37</v>
      </c>
      <c r="R250" s="68" t="s">
        <v>38</v>
      </c>
      <c r="S250" s="2">
        <v>0.1</v>
      </c>
      <c r="T250" s="2">
        <v>10</v>
      </c>
      <c r="U250" s="68" t="s">
        <v>39</v>
      </c>
      <c r="V250" s="68" t="s">
        <v>40</v>
      </c>
      <c r="W250" s="68" t="s">
        <v>41</v>
      </c>
      <c r="X250" s="68" t="s">
        <v>42</v>
      </c>
      <c r="Y250" s="68" t="s">
        <v>43</v>
      </c>
      <c r="Z250" s="68" t="s">
        <v>44</v>
      </c>
      <c r="AA250" s="68" t="s">
        <v>45</v>
      </c>
      <c r="AB250" s="68" t="s">
        <v>37</v>
      </c>
      <c r="AC250" s="2"/>
      <c r="AD250" s="2">
        <v>1</v>
      </c>
      <c r="AE250" s="2">
        <v>0</v>
      </c>
      <c r="AF250" s="68">
        <v>30</v>
      </c>
      <c r="AG250" s="68">
        <v>300</v>
      </c>
      <c r="AH250" s="57">
        <f t="shared" ref="AH250:AH252" si="367">D250*10</f>
        <v>0</v>
      </c>
      <c r="AI250" s="69">
        <v>4</v>
      </c>
      <c r="AJ250" s="69">
        <v>1</v>
      </c>
      <c r="AK250" s="62" t="e">
        <f t="shared" ref="AK250:AK252" si="368">AH250/AH$3</f>
        <v>#DIV/0!</v>
      </c>
      <c r="AL250" s="102">
        <f t="shared" ref="AL250" si="369">IF(COUNTBLANK(AI250:AI252)=3,"",IF(COUNTBLANK(AI250:AI252)=2,IF(AI250=0,0.5/AJ250,AI250/AJ250),(AI250/AJ250+AI251/AJ251+IF(AJ252&gt;0,AI252/AJ252,0))/COUNTIF(AI250:AJ252,"&gt;0")))</f>
        <v>2.354166666666667</v>
      </c>
      <c r="AM250" s="103" t="e">
        <f t="shared" ref="AM250" si="370">IF(ISNUMBER(AN250),AN250,1/AN250)</f>
        <v>#DIV/0!</v>
      </c>
      <c r="AN250" s="104"/>
      <c r="AO250" s="105">
        <f t="shared" ref="AO250" si="371">IF(COUNTIF(AL250:AL250,"&gt;0"),AL250,IF(ISERROR(AM250),IF(D253&gt;0,D253,0.5),AM250))</f>
        <v>2.354166666666667</v>
      </c>
      <c r="AP250" s="106">
        <v>10</v>
      </c>
    </row>
    <row r="251" spans="1:42" x14ac:dyDescent="0.25">
      <c r="A251" s="68">
        <v>63.2</v>
      </c>
      <c r="B251" s="68" t="s">
        <v>294</v>
      </c>
      <c r="C251" s="2">
        <v>0</v>
      </c>
      <c r="D251" s="68">
        <v>0</v>
      </c>
      <c r="E251" s="68">
        <v>0</v>
      </c>
      <c r="G251" s="68">
        <v>0</v>
      </c>
      <c r="H251" s="68">
        <v>0</v>
      </c>
      <c r="I251" s="68">
        <v>0</v>
      </c>
      <c r="J251" s="68">
        <v>0</v>
      </c>
      <c r="K251" s="68">
        <v>0</v>
      </c>
      <c r="L251" s="68">
        <v>0</v>
      </c>
      <c r="M251" s="68">
        <v>0</v>
      </c>
      <c r="N251" s="2">
        <v>0</v>
      </c>
      <c r="O251" s="68" t="s">
        <v>35</v>
      </c>
      <c r="P251" s="68" t="s">
        <v>296</v>
      </c>
      <c r="Q251" s="68" t="s">
        <v>37</v>
      </c>
      <c r="R251" s="68" t="s">
        <v>38</v>
      </c>
      <c r="S251" s="2">
        <v>0.1</v>
      </c>
      <c r="T251" s="2">
        <v>10</v>
      </c>
      <c r="U251" s="68" t="s">
        <v>39</v>
      </c>
      <c r="V251" s="68" t="s">
        <v>40</v>
      </c>
      <c r="W251" s="68" t="s">
        <v>41</v>
      </c>
      <c r="X251" s="68" t="s">
        <v>42</v>
      </c>
      <c r="Y251" s="68" t="s">
        <v>43</v>
      </c>
      <c r="Z251" s="68" t="s">
        <v>44</v>
      </c>
      <c r="AA251" s="68" t="s">
        <v>45</v>
      </c>
      <c r="AB251" s="68" t="s">
        <v>37</v>
      </c>
      <c r="AC251" s="2"/>
      <c r="AD251" s="2">
        <v>1</v>
      </c>
      <c r="AE251" s="2">
        <v>0</v>
      </c>
      <c r="AF251" s="68">
        <v>30</v>
      </c>
      <c r="AG251" s="68">
        <v>300</v>
      </c>
      <c r="AH251" s="57">
        <f t="shared" si="367"/>
        <v>0</v>
      </c>
      <c r="AI251" s="70">
        <v>39</v>
      </c>
      <c r="AJ251" s="70">
        <v>7.2</v>
      </c>
      <c r="AK251" s="62" t="e">
        <f t="shared" si="368"/>
        <v>#DIV/0!</v>
      </c>
      <c r="AL251" s="102"/>
      <c r="AM251" s="103"/>
      <c r="AN251" s="104"/>
      <c r="AO251" s="105"/>
      <c r="AP251" s="106"/>
    </row>
    <row r="252" spans="1:42" x14ac:dyDescent="0.25">
      <c r="A252" s="68">
        <v>63.3</v>
      </c>
      <c r="B252" s="68" t="s">
        <v>294</v>
      </c>
      <c r="C252" s="2">
        <v>0</v>
      </c>
      <c r="D252" s="68">
        <v>0</v>
      </c>
      <c r="E252" s="68">
        <v>0</v>
      </c>
      <c r="G252" s="68">
        <v>0</v>
      </c>
      <c r="H252" s="68">
        <v>0</v>
      </c>
      <c r="I252" s="68">
        <v>0</v>
      </c>
      <c r="J252" s="68">
        <v>0</v>
      </c>
      <c r="K252" s="68">
        <v>0</v>
      </c>
      <c r="L252" s="68">
        <v>0</v>
      </c>
      <c r="M252" s="68">
        <v>0</v>
      </c>
      <c r="N252" s="2">
        <v>0</v>
      </c>
      <c r="O252" s="68" t="s">
        <v>35</v>
      </c>
      <c r="P252" s="68" t="s">
        <v>297</v>
      </c>
      <c r="Q252" s="68" t="s">
        <v>37</v>
      </c>
      <c r="R252" s="68" t="s">
        <v>38</v>
      </c>
      <c r="S252" s="2">
        <v>0.1</v>
      </c>
      <c r="T252" s="2">
        <v>10</v>
      </c>
      <c r="U252" s="68" t="s">
        <v>39</v>
      </c>
      <c r="V252" s="68" t="s">
        <v>40</v>
      </c>
      <c r="W252" s="68" t="s">
        <v>41</v>
      </c>
      <c r="X252" s="68" t="s">
        <v>42</v>
      </c>
      <c r="Y252" s="68" t="s">
        <v>43</v>
      </c>
      <c r="Z252" s="68" t="s">
        <v>44</v>
      </c>
      <c r="AA252" s="68" t="s">
        <v>45</v>
      </c>
      <c r="AB252" s="68" t="s">
        <v>37</v>
      </c>
      <c r="AC252" s="2"/>
      <c r="AD252" s="2">
        <v>1</v>
      </c>
      <c r="AE252" s="2">
        <v>0</v>
      </c>
      <c r="AF252" s="68">
        <v>30</v>
      </c>
      <c r="AG252" s="68">
        <v>300</v>
      </c>
      <c r="AH252" s="57">
        <f t="shared" si="367"/>
        <v>0</v>
      </c>
      <c r="AI252" s="70"/>
      <c r="AJ252" s="70"/>
      <c r="AK252" s="62" t="e">
        <f t="shared" si="368"/>
        <v>#DIV/0!</v>
      </c>
      <c r="AL252" s="102"/>
      <c r="AM252" s="103"/>
      <c r="AN252" s="104"/>
      <c r="AO252" s="105"/>
      <c r="AP252" s="106"/>
    </row>
    <row r="253" spans="1:42" x14ac:dyDescent="0.25">
      <c r="A253" s="68">
        <v>63</v>
      </c>
      <c r="C253" s="2" t="s">
        <v>48</v>
      </c>
      <c r="D253" s="68">
        <v>0</v>
      </c>
      <c r="E253" s="68" t="s">
        <v>49</v>
      </c>
      <c r="F253" s="68" t="s">
        <v>50</v>
      </c>
      <c r="N253" s="2"/>
      <c r="S253" s="2"/>
      <c r="T253" s="2"/>
      <c r="AC253" s="2"/>
      <c r="AD253" s="2"/>
      <c r="AE253" s="2"/>
      <c r="AH253" s="58">
        <f t="shared" ref="AH253" si="372">AO250*AP250</f>
        <v>23.541666666666671</v>
      </c>
      <c r="AI253" s="71"/>
      <c r="AJ253" s="71"/>
      <c r="AK253" s="63"/>
    </row>
    <row r="254" spans="1:42" x14ac:dyDescent="0.25">
      <c r="A254" s="68">
        <v>64.099999999999994</v>
      </c>
      <c r="B254" s="68" t="s">
        <v>298</v>
      </c>
      <c r="C254" s="2">
        <v>0</v>
      </c>
      <c r="D254" s="68">
        <v>0</v>
      </c>
      <c r="E254" s="68">
        <v>0</v>
      </c>
      <c r="G254" s="68">
        <v>0</v>
      </c>
      <c r="H254" s="68">
        <v>0</v>
      </c>
      <c r="I254" s="68">
        <v>0</v>
      </c>
      <c r="J254" s="68">
        <v>0</v>
      </c>
      <c r="K254" s="68">
        <v>0</v>
      </c>
      <c r="L254" s="68">
        <v>0</v>
      </c>
      <c r="M254" s="68">
        <v>0</v>
      </c>
      <c r="N254" s="2">
        <v>0</v>
      </c>
      <c r="O254" s="68" t="s">
        <v>35</v>
      </c>
      <c r="P254" s="68" t="s">
        <v>299</v>
      </c>
      <c r="Q254" s="68" t="s">
        <v>37</v>
      </c>
      <c r="R254" s="68" t="s">
        <v>38</v>
      </c>
      <c r="S254" s="2">
        <v>0.1</v>
      </c>
      <c r="T254" s="2">
        <v>10</v>
      </c>
      <c r="U254" s="68" t="s">
        <v>39</v>
      </c>
      <c r="V254" s="68" t="s">
        <v>40</v>
      </c>
      <c r="W254" s="68" t="s">
        <v>41</v>
      </c>
      <c r="X254" s="68" t="s">
        <v>42</v>
      </c>
      <c r="Y254" s="68" t="s">
        <v>43</v>
      </c>
      <c r="Z254" s="68" t="s">
        <v>44</v>
      </c>
      <c r="AA254" s="68" t="s">
        <v>45</v>
      </c>
      <c r="AB254" s="68" t="s">
        <v>37</v>
      </c>
      <c r="AC254" s="2"/>
      <c r="AD254" s="2">
        <v>1</v>
      </c>
      <c r="AE254" s="2">
        <v>0</v>
      </c>
      <c r="AF254" s="68">
        <v>30</v>
      </c>
      <c r="AG254" s="68">
        <v>300</v>
      </c>
      <c r="AH254" s="57">
        <f t="shared" ref="AH254:AH256" si="373">D254*10</f>
        <v>0</v>
      </c>
      <c r="AI254" s="69">
        <v>0</v>
      </c>
      <c r="AJ254" s="69">
        <v>7.4</v>
      </c>
      <c r="AK254" s="62" t="e">
        <f t="shared" ref="AK254:AK256" si="374">AH254/AH$3</f>
        <v>#DIV/0!</v>
      </c>
      <c r="AL254" s="102">
        <f t="shared" ref="AL254" si="375">IF(COUNTBLANK(AI254:AI256)=3,"",IF(COUNTBLANK(AI254:AI256)=2,IF(AI254=0,0.5/AJ254,AI254/AJ254),(AI254/AJ254+AI255/AJ255+IF(AJ256&gt;0,AI256/AJ256,0))/COUNTIF(AI254:AJ256,"&gt;0")))</f>
        <v>6.7567567567567557E-2</v>
      </c>
      <c r="AM254" s="103" t="e">
        <f t="shared" ref="AM254" si="376">IF(ISNUMBER(AN254),AN254,1/AN254)</f>
        <v>#DIV/0!</v>
      </c>
      <c r="AN254" s="104"/>
      <c r="AO254" s="105">
        <f t="shared" ref="AO254" si="377">IF(COUNTIF(AL254:AL254,"&gt;0"),AL254,IF(ISERROR(AM254),IF(D257&gt;0,D257,0.5),AM254))</f>
        <v>6.7567567567567557E-2</v>
      </c>
      <c r="AP254" s="106">
        <v>10</v>
      </c>
    </row>
    <row r="255" spans="1:42" x14ac:dyDescent="0.25">
      <c r="A255" s="68">
        <v>64.2</v>
      </c>
      <c r="B255" s="68" t="s">
        <v>298</v>
      </c>
      <c r="C255" s="2">
        <v>0</v>
      </c>
      <c r="D255" s="68">
        <v>0</v>
      </c>
      <c r="E255" s="68">
        <v>0</v>
      </c>
      <c r="G255" s="68">
        <v>0</v>
      </c>
      <c r="H255" s="68">
        <v>0</v>
      </c>
      <c r="I255" s="68">
        <v>0</v>
      </c>
      <c r="J255" s="68">
        <v>0</v>
      </c>
      <c r="K255" s="68">
        <v>0</v>
      </c>
      <c r="L255" s="68">
        <v>0</v>
      </c>
      <c r="M255" s="68">
        <v>0</v>
      </c>
      <c r="N255" s="2">
        <v>0</v>
      </c>
      <c r="O255" s="68" t="s">
        <v>35</v>
      </c>
      <c r="P255" s="68" t="s">
        <v>300</v>
      </c>
      <c r="Q255" s="68" t="s">
        <v>37</v>
      </c>
      <c r="R255" s="68" t="s">
        <v>38</v>
      </c>
      <c r="S255" s="2">
        <v>0.1</v>
      </c>
      <c r="T255" s="2">
        <v>10</v>
      </c>
      <c r="U255" s="68" t="s">
        <v>39</v>
      </c>
      <c r="V255" s="68" t="s">
        <v>40</v>
      </c>
      <c r="W255" s="68" t="s">
        <v>41</v>
      </c>
      <c r="X255" s="68" t="s">
        <v>42</v>
      </c>
      <c r="Y255" s="68" t="s">
        <v>43</v>
      </c>
      <c r="Z255" s="68" t="s">
        <v>44</v>
      </c>
      <c r="AA255" s="68" t="s">
        <v>45</v>
      </c>
      <c r="AB255" s="68" t="s">
        <v>37</v>
      </c>
      <c r="AC255" s="2"/>
      <c r="AD255" s="2">
        <v>1</v>
      </c>
      <c r="AE255" s="2">
        <v>0</v>
      </c>
      <c r="AF255" s="68">
        <v>30</v>
      </c>
      <c r="AG255" s="68">
        <v>300</v>
      </c>
      <c r="AH255" s="57">
        <f t="shared" si="373"/>
        <v>0</v>
      </c>
      <c r="AI255" s="70"/>
      <c r="AJ255" s="70"/>
      <c r="AK255" s="62" t="e">
        <f t="shared" si="374"/>
        <v>#DIV/0!</v>
      </c>
      <c r="AL255" s="102"/>
      <c r="AM255" s="103"/>
      <c r="AN255" s="104"/>
      <c r="AO255" s="105"/>
      <c r="AP255" s="106"/>
    </row>
    <row r="256" spans="1:42" x14ac:dyDescent="0.25">
      <c r="A256" s="68">
        <v>64.3</v>
      </c>
      <c r="B256" s="68" t="s">
        <v>298</v>
      </c>
      <c r="C256" s="2">
        <v>0</v>
      </c>
      <c r="D256" s="68">
        <v>0</v>
      </c>
      <c r="E256" s="68">
        <v>0</v>
      </c>
      <c r="G256" s="68">
        <v>0</v>
      </c>
      <c r="H256" s="68">
        <v>0</v>
      </c>
      <c r="I256" s="68">
        <v>0</v>
      </c>
      <c r="J256" s="68">
        <v>0</v>
      </c>
      <c r="K256" s="68">
        <v>0</v>
      </c>
      <c r="L256" s="68">
        <v>0</v>
      </c>
      <c r="M256" s="68">
        <v>0</v>
      </c>
      <c r="N256" s="2">
        <v>0</v>
      </c>
      <c r="O256" s="68" t="s">
        <v>35</v>
      </c>
      <c r="P256" s="68" t="s">
        <v>301</v>
      </c>
      <c r="Q256" s="68" t="s">
        <v>37</v>
      </c>
      <c r="R256" s="68" t="s">
        <v>38</v>
      </c>
      <c r="S256" s="2">
        <v>0.1</v>
      </c>
      <c r="T256" s="2">
        <v>10</v>
      </c>
      <c r="U256" s="68" t="s">
        <v>39</v>
      </c>
      <c r="V256" s="68" t="s">
        <v>40</v>
      </c>
      <c r="W256" s="68" t="s">
        <v>41</v>
      </c>
      <c r="X256" s="68" t="s">
        <v>42</v>
      </c>
      <c r="Y256" s="68" t="s">
        <v>43</v>
      </c>
      <c r="Z256" s="68" t="s">
        <v>44</v>
      </c>
      <c r="AA256" s="68" t="s">
        <v>45</v>
      </c>
      <c r="AB256" s="68" t="s">
        <v>37</v>
      </c>
      <c r="AC256" s="2"/>
      <c r="AD256" s="2">
        <v>1</v>
      </c>
      <c r="AE256" s="2">
        <v>0</v>
      </c>
      <c r="AF256" s="68">
        <v>30</v>
      </c>
      <c r="AG256" s="68">
        <v>300</v>
      </c>
      <c r="AH256" s="57">
        <f t="shared" si="373"/>
        <v>0</v>
      </c>
      <c r="AI256" s="70"/>
      <c r="AJ256" s="70"/>
      <c r="AK256" s="62" t="e">
        <f t="shared" si="374"/>
        <v>#DIV/0!</v>
      </c>
      <c r="AL256" s="102"/>
      <c r="AM256" s="103"/>
      <c r="AN256" s="104"/>
      <c r="AO256" s="105"/>
      <c r="AP256" s="106"/>
    </row>
    <row r="257" spans="1:42" x14ac:dyDescent="0.25">
      <c r="A257" s="68">
        <v>64</v>
      </c>
      <c r="C257" s="2" t="s">
        <v>48</v>
      </c>
      <c r="D257" s="68">
        <v>0</v>
      </c>
      <c r="E257" s="68" t="s">
        <v>49</v>
      </c>
      <c r="F257" s="68" t="s">
        <v>50</v>
      </c>
      <c r="N257" s="2"/>
      <c r="S257" s="2"/>
      <c r="T257" s="2"/>
      <c r="AC257" s="2"/>
      <c r="AD257" s="2"/>
      <c r="AE257" s="2"/>
      <c r="AH257" s="58">
        <f t="shared" ref="AH257" si="378">AO254*AP254</f>
        <v>0.67567567567567555</v>
      </c>
      <c r="AI257" s="71"/>
      <c r="AJ257" s="71"/>
      <c r="AK257" s="63"/>
    </row>
    <row r="258" spans="1:42" x14ac:dyDescent="0.25">
      <c r="A258" s="68">
        <v>65.099999999999994</v>
      </c>
      <c r="B258" s="68" t="s">
        <v>302</v>
      </c>
      <c r="C258" s="2">
        <v>0</v>
      </c>
      <c r="D258" s="68">
        <v>0</v>
      </c>
      <c r="E258" s="68">
        <v>0</v>
      </c>
      <c r="G258" s="68">
        <v>0</v>
      </c>
      <c r="H258" s="68">
        <v>0</v>
      </c>
      <c r="I258" s="68">
        <v>0</v>
      </c>
      <c r="J258" s="68">
        <v>0</v>
      </c>
      <c r="K258" s="68">
        <v>0</v>
      </c>
      <c r="L258" s="68">
        <v>0</v>
      </c>
      <c r="M258" s="68">
        <v>0</v>
      </c>
      <c r="N258" s="2">
        <v>0</v>
      </c>
      <c r="O258" s="68" t="s">
        <v>35</v>
      </c>
      <c r="P258" s="68" t="s">
        <v>303</v>
      </c>
      <c r="Q258" s="68" t="s">
        <v>37</v>
      </c>
      <c r="R258" s="68" t="s">
        <v>38</v>
      </c>
      <c r="S258" s="2">
        <v>0.1</v>
      </c>
      <c r="T258" s="2">
        <v>10</v>
      </c>
      <c r="U258" s="68" t="s">
        <v>39</v>
      </c>
      <c r="V258" s="68" t="s">
        <v>40</v>
      </c>
      <c r="W258" s="68" t="s">
        <v>41</v>
      </c>
      <c r="X258" s="68" t="s">
        <v>42</v>
      </c>
      <c r="Y258" s="68" t="s">
        <v>43</v>
      </c>
      <c r="Z258" s="68" t="s">
        <v>44</v>
      </c>
      <c r="AA258" s="68" t="s">
        <v>45</v>
      </c>
      <c r="AB258" s="68" t="s">
        <v>37</v>
      </c>
      <c r="AC258" s="2"/>
      <c r="AD258" s="2">
        <v>1</v>
      </c>
      <c r="AE258" s="2">
        <v>0</v>
      </c>
      <c r="AF258" s="68">
        <v>30</v>
      </c>
      <c r="AG258" s="68">
        <v>300</v>
      </c>
      <c r="AH258" s="57">
        <f t="shared" ref="AH258:AH260" si="379">D258*10</f>
        <v>0</v>
      </c>
      <c r="AI258" s="69">
        <v>0</v>
      </c>
      <c r="AJ258" s="69">
        <v>7.3</v>
      </c>
      <c r="AK258" s="62" t="e">
        <f t="shared" ref="AK258:AK260" si="380">AH258/AH$3</f>
        <v>#DIV/0!</v>
      </c>
      <c r="AL258" s="102">
        <f t="shared" ref="AL258" si="381">IF(COUNTBLANK(AI258:AI260)=3,"",IF(COUNTBLANK(AI258:AI260)=2,IF(AI258=0,0.5/AJ258,AI258/AJ258),(AI258/AJ258+AI259/AJ259+IF(AJ260&gt;0,AI260/AJ260,0))/COUNTIF(AI258:AJ260,"&gt;0")))</f>
        <v>6.8493150684931503E-2</v>
      </c>
      <c r="AM258" s="103" t="e">
        <f t="shared" ref="AM258" si="382">IF(ISNUMBER(AN258),AN258,1/AN258)</f>
        <v>#DIV/0!</v>
      </c>
      <c r="AN258" s="104"/>
      <c r="AO258" s="105">
        <f t="shared" ref="AO258" si="383">IF(COUNTIF(AL258:AL258,"&gt;0"),AL258,IF(ISERROR(AM258),IF(D261&gt;0,D261,0.5),AM258))</f>
        <v>6.8493150684931503E-2</v>
      </c>
      <c r="AP258" s="106">
        <v>10</v>
      </c>
    </row>
    <row r="259" spans="1:42" x14ac:dyDescent="0.25">
      <c r="A259" s="68">
        <v>65.2</v>
      </c>
      <c r="B259" s="68" t="s">
        <v>302</v>
      </c>
      <c r="C259" s="2">
        <v>0</v>
      </c>
      <c r="D259" s="68">
        <v>0</v>
      </c>
      <c r="E259" s="68">
        <v>0</v>
      </c>
      <c r="G259" s="68">
        <v>0</v>
      </c>
      <c r="H259" s="68">
        <v>0</v>
      </c>
      <c r="I259" s="68">
        <v>0</v>
      </c>
      <c r="J259" s="68">
        <v>0</v>
      </c>
      <c r="K259" s="68">
        <v>0</v>
      </c>
      <c r="L259" s="68">
        <v>0</v>
      </c>
      <c r="M259" s="68">
        <v>0</v>
      </c>
      <c r="N259" s="2">
        <v>0</v>
      </c>
      <c r="O259" s="68" t="s">
        <v>35</v>
      </c>
      <c r="P259" s="68" t="s">
        <v>304</v>
      </c>
      <c r="Q259" s="68" t="s">
        <v>37</v>
      </c>
      <c r="R259" s="68" t="s">
        <v>38</v>
      </c>
      <c r="S259" s="2">
        <v>0.1</v>
      </c>
      <c r="T259" s="2">
        <v>10</v>
      </c>
      <c r="U259" s="68" t="s">
        <v>39</v>
      </c>
      <c r="V259" s="68" t="s">
        <v>40</v>
      </c>
      <c r="W259" s="68" t="s">
        <v>41</v>
      </c>
      <c r="X259" s="68" t="s">
        <v>42</v>
      </c>
      <c r="Y259" s="68" t="s">
        <v>43</v>
      </c>
      <c r="Z259" s="68" t="s">
        <v>44</v>
      </c>
      <c r="AA259" s="68" t="s">
        <v>45</v>
      </c>
      <c r="AB259" s="68" t="s">
        <v>37</v>
      </c>
      <c r="AC259" s="2"/>
      <c r="AD259" s="2">
        <v>1</v>
      </c>
      <c r="AE259" s="2">
        <v>0</v>
      </c>
      <c r="AF259" s="68">
        <v>30</v>
      </c>
      <c r="AG259" s="68">
        <v>300</v>
      </c>
      <c r="AH259" s="57">
        <f t="shared" si="379"/>
        <v>0</v>
      </c>
      <c r="AI259" s="70"/>
      <c r="AJ259" s="70"/>
      <c r="AK259" s="62" t="e">
        <f t="shared" si="380"/>
        <v>#DIV/0!</v>
      </c>
      <c r="AL259" s="102"/>
      <c r="AM259" s="103"/>
      <c r="AN259" s="104"/>
      <c r="AO259" s="105"/>
      <c r="AP259" s="106"/>
    </row>
    <row r="260" spans="1:42" x14ac:dyDescent="0.25">
      <c r="A260" s="68">
        <v>65.3</v>
      </c>
      <c r="B260" s="68" t="s">
        <v>302</v>
      </c>
      <c r="C260" s="2">
        <v>0</v>
      </c>
      <c r="D260" s="68">
        <v>0</v>
      </c>
      <c r="E260" s="68">
        <v>0</v>
      </c>
      <c r="G260" s="68">
        <v>0</v>
      </c>
      <c r="H260" s="68">
        <v>0</v>
      </c>
      <c r="I260" s="68">
        <v>0</v>
      </c>
      <c r="J260" s="68">
        <v>0</v>
      </c>
      <c r="K260" s="68">
        <v>0</v>
      </c>
      <c r="L260" s="68">
        <v>0</v>
      </c>
      <c r="M260" s="68">
        <v>0</v>
      </c>
      <c r="N260" s="2">
        <v>0</v>
      </c>
      <c r="O260" s="68" t="s">
        <v>35</v>
      </c>
      <c r="P260" s="68" t="s">
        <v>305</v>
      </c>
      <c r="Q260" s="68" t="s">
        <v>37</v>
      </c>
      <c r="R260" s="68" t="s">
        <v>38</v>
      </c>
      <c r="S260" s="2">
        <v>0.1</v>
      </c>
      <c r="T260" s="2">
        <v>10</v>
      </c>
      <c r="U260" s="68" t="s">
        <v>39</v>
      </c>
      <c r="V260" s="68" t="s">
        <v>40</v>
      </c>
      <c r="W260" s="68" t="s">
        <v>41</v>
      </c>
      <c r="X260" s="68" t="s">
        <v>42</v>
      </c>
      <c r="Y260" s="68" t="s">
        <v>43</v>
      </c>
      <c r="Z260" s="68" t="s">
        <v>44</v>
      </c>
      <c r="AA260" s="68" t="s">
        <v>45</v>
      </c>
      <c r="AB260" s="68" t="s">
        <v>37</v>
      </c>
      <c r="AC260" s="2"/>
      <c r="AD260" s="2">
        <v>1</v>
      </c>
      <c r="AE260" s="2">
        <v>0</v>
      </c>
      <c r="AF260" s="68">
        <v>30</v>
      </c>
      <c r="AG260" s="68">
        <v>300</v>
      </c>
      <c r="AH260" s="57">
        <f t="shared" si="379"/>
        <v>0</v>
      </c>
      <c r="AI260" s="70"/>
      <c r="AJ260" s="70"/>
      <c r="AK260" s="62" t="e">
        <f t="shared" si="380"/>
        <v>#DIV/0!</v>
      </c>
      <c r="AL260" s="102"/>
      <c r="AM260" s="103"/>
      <c r="AN260" s="104"/>
      <c r="AO260" s="105"/>
      <c r="AP260" s="106"/>
    </row>
    <row r="261" spans="1:42" x14ac:dyDescent="0.25">
      <c r="A261" s="68">
        <v>65</v>
      </c>
      <c r="C261" s="2" t="s">
        <v>48</v>
      </c>
      <c r="D261" s="68">
        <v>0</v>
      </c>
      <c r="E261" s="68" t="s">
        <v>49</v>
      </c>
      <c r="F261" s="68" t="s">
        <v>50</v>
      </c>
      <c r="N261" s="2"/>
      <c r="S261" s="2"/>
      <c r="T261" s="2"/>
      <c r="AC261" s="2"/>
      <c r="AD261" s="2"/>
      <c r="AE261" s="2"/>
      <c r="AH261" s="58">
        <f t="shared" ref="AH261" si="384">AO258*AP258</f>
        <v>0.68493150684931503</v>
      </c>
      <c r="AI261" s="71"/>
      <c r="AJ261" s="71"/>
      <c r="AK261" s="63"/>
    </row>
    <row r="262" spans="1:42" x14ac:dyDescent="0.25">
      <c r="A262" s="68">
        <v>66.099999999999994</v>
      </c>
      <c r="B262" s="68" t="s">
        <v>306</v>
      </c>
      <c r="C262" s="2">
        <v>0</v>
      </c>
      <c r="D262" s="68">
        <v>0</v>
      </c>
      <c r="E262" s="68">
        <v>0</v>
      </c>
      <c r="G262" s="68">
        <v>0</v>
      </c>
      <c r="H262" s="68">
        <v>0</v>
      </c>
      <c r="I262" s="68">
        <v>0</v>
      </c>
      <c r="J262" s="68">
        <v>0</v>
      </c>
      <c r="K262" s="68">
        <v>0</v>
      </c>
      <c r="L262" s="68">
        <v>0</v>
      </c>
      <c r="M262" s="68">
        <v>0</v>
      </c>
      <c r="N262" s="2">
        <v>0</v>
      </c>
      <c r="O262" s="68" t="s">
        <v>35</v>
      </c>
      <c r="P262" s="68" t="s">
        <v>307</v>
      </c>
      <c r="Q262" s="68" t="s">
        <v>37</v>
      </c>
      <c r="R262" s="68" t="s">
        <v>38</v>
      </c>
      <c r="S262" s="2">
        <v>0.1</v>
      </c>
      <c r="T262" s="2">
        <v>10</v>
      </c>
      <c r="U262" s="68" t="s">
        <v>39</v>
      </c>
      <c r="V262" s="68" t="s">
        <v>40</v>
      </c>
      <c r="W262" s="68" t="s">
        <v>41</v>
      </c>
      <c r="X262" s="68" t="s">
        <v>42</v>
      </c>
      <c r="Y262" s="68" t="s">
        <v>43</v>
      </c>
      <c r="Z262" s="68" t="s">
        <v>44</v>
      </c>
      <c r="AA262" s="68" t="s">
        <v>45</v>
      </c>
      <c r="AB262" s="68" t="s">
        <v>37</v>
      </c>
      <c r="AC262" s="2"/>
      <c r="AD262" s="2">
        <v>1</v>
      </c>
      <c r="AE262" s="2">
        <v>0</v>
      </c>
      <c r="AF262" s="68">
        <v>30</v>
      </c>
      <c r="AG262" s="68">
        <v>300</v>
      </c>
      <c r="AH262" s="57">
        <f t="shared" ref="AH262:AH264" si="385">D262*10</f>
        <v>0</v>
      </c>
      <c r="AI262" s="69">
        <v>0</v>
      </c>
      <c r="AJ262" s="69">
        <v>7.5</v>
      </c>
      <c r="AK262" s="62" t="e">
        <f t="shared" ref="AK262:AK264" si="386">AH262/AH$3</f>
        <v>#DIV/0!</v>
      </c>
      <c r="AL262" s="102">
        <f t="shared" ref="AL262" si="387">IF(COUNTBLANK(AI262:AI264)=3,"",IF(COUNTBLANK(AI262:AI264)=2,IF(AI262=0,0.5/AJ262,AI262/AJ262),(AI262/AJ262+AI263/AJ263+IF(AJ264&gt;0,AI264/AJ264,0))/COUNTIF(AI262:AJ264,"&gt;0")))</f>
        <v>6.6666666666666666E-2</v>
      </c>
      <c r="AM262" s="103" t="e">
        <f t="shared" ref="AM262" si="388">IF(ISNUMBER(AN262),AN262,1/AN262)</f>
        <v>#DIV/0!</v>
      </c>
      <c r="AN262" s="104"/>
      <c r="AO262" s="105">
        <f t="shared" ref="AO262" si="389">IF(COUNTIF(AL262:AL262,"&gt;0"),AL262,IF(ISERROR(AM262),IF(D265&gt;0,D265,0.5),AM262))</f>
        <v>6.6666666666666666E-2</v>
      </c>
      <c r="AP262" s="106">
        <v>10</v>
      </c>
    </row>
    <row r="263" spans="1:42" x14ac:dyDescent="0.25">
      <c r="A263" s="68">
        <v>66.2</v>
      </c>
      <c r="B263" s="68" t="s">
        <v>306</v>
      </c>
      <c r="C263" s="2">
        <v>0</v>
      </c>
      <c r="D263" s="68">
        <v>0</v>
      </c>
      <c r="E263" s="68">
        <v>0</v>
      </c>
      <c r="G263" s="68">
        <v>0</v>
      </c>
      <c r="H263" s="68">
        <v>0</v>
      </c>
      <c r="I263" s="68">
        <v>0</v>
      </c>
      <c r="J263" s="68">
        <v>0</v>
      </c>
      <c r="K263" s="68">
        <v>0</v>
      </c>
      <c r="L263" s="68">
        <v>0</v>
      </c>
      <c r="M263" s="68">
        <v>0</v>
      </c>
      <c r="N263" s="2">
        <v>0</v>
      </c>
      <c r="O263" s="68" t="s">
        <v>35</v>
      </c>
      <c r="P263" s="68" t="s">
        <v>308</v>
      </c>
      <c r="Q263" s="68" t="s">
        <v>37</v>
      </c>
      <c r="R263" s="68" t="s">
        <v>38</v>
      </c>
      <c r="S263" s="2">
        <v>0.1</v>
      </c>
      <c r="T263" s="2">
        <v>10</v>
      </c>
      <c r="U263" s="68" t="s">
        <v>39</v>
      </c>
      <c r="V263" s="68" t="s">
        <v>40</v>
      </c>
      <c r="W263" s="68" t="s">
        <v>41</v>
      </c>
      <c r="X263" s="68" t="s">
        <v>42</v>
      </c>
      <c r="Y263" s="68" t="s">
        <v>43</v>
      </c>
      <c r="Z263" s="68" t="s">
        <v>44</v>
      </c>
      <c r="AA263" s="68" t="s">
        <v>45</v>
      </c>
      <c r="AB263" s="68" t="s">
        <v>37</v>
      </c>
      <c r="AC263" s="2"/>
      <c r="AD263" s="2">
        <v>1</v>
      </c>
      <c r="AE263" s="2">
        <v>0</v>
      </c>
      <c r="AF263" s="68">
        <v>30</v>
      </c>
      <c r="AG263" s="68">
        <v>300</v>
      </c>
      <c r="AH263" s="57">
        <f t="shared" si="385"/>
        <v>0</v>
      </c>
      <c r="AI263" s="70"/>
      <c r="AJ263" s="70"/>
      <c r="AK263" s="62" t="e">
        <f t="shared" si="386"/>
        <v>#DIV/0!</v>
      </c>
      <c r="AL263" s="102"/>
      <c r="AM263" s="103"/>
      <c r="AN263" s="104"/>
      <c r="AO263" s="105"/>
      <c r="AP263" s="106"/>
    </row>
    <row r="264" spans="1:42" x14ac:dyDescent="0.25">
      <c r="A264" s="68">
        <v>66.3</v>
      </c>
      <c r="B264" s="68" t="s">
        <v>306</v>
      </c>
      <c r="C264" s="2">
        <v>0</v>
      </c>
      <c r="D264" s="68">
        <v>0</v>
      </c>
      <c r="E264" s="68">
        <v>0</v>
      </c>
      <c r="G264" s="68">
        <v>0</v>
      </c>
      <c r="H264" s="68">
        <v>0</v>
      </c>
      <c r="I264" s="68">
        <v>0</v>
      </c>
      <c r="J264" s="68">
        <v>0</v>
      </c>
      <c r="K264" s="68">
        <v>0</v>
      </c>
      <c r="L264" s="68">
        <v>0</v>
      </c>
      <c r="M264" s="68">
        <v>0</v>
      </c>
      <c r="N264" s="2">
        <v>0</v>
      </c>
      <c r="O264" s="68" t="s">
        <v>35</v>
      </c>
      <c r="P264" s="68" t="s">
        <v>309</v>
      </c>
      <c r="Q264" s="68" t="s">
        <v>37</v>
      </c>
      <c r="R264" s="68" t="s">
        <v>38</v>
      </c>
      <c r="S264" s="2">
        <v>0.1</v>
      </c>
      <c r="T264" s="2">
        <v>10</v>
      </c>
      <c r="U264" s="68" t="s">
        <v>39</v>
      </c>
      <c r="V264" s="68" t="s">
        <v>40</v>
      </c>
      <c r="W264" s="68" t="s">
        <v>41</v>
      </c>
      <c r="X264" s="68" t="s">
        <v>42</v>
      </c>
      <c r="Y264" s="68" t="s">
        <v>43</v>
      </c>
      <c r="Z264" s="68" t="s">
        <v>44</v>
      </c>
      <c r="AA264" s="68" t="s">
        <v>45</v>
      </c>
      <c r="AB264" s="68" t="s">
        <v>37</v>
      </c>
      <c r="AC264" s="2"/>
      <c r="AD264" s="2">
        <v>1</v>
      </c>
      <c r="AE264" s="2">
        <v>0</v>
      </c>
      <c r="AF264" s="68">
        <v>30</v>
      </c>
      <c r="AG264" s="68">
        <v>300</v>
      </c>
      <c r="AH264" s="57">
        <f t="shared" si="385"/>
        <v>0</v>
      </c>
      <c r="AI264" s="70"/>
      <c r="AJ264" s="70"/>
      <c r="AK264" s="62" t="e">
        <f t="shared" si="386"/>
        <v>#DIV/0!</v>
      </c>
      <c r="AL264" s="102"/>
      <c r="AM264" s="103"/>
      <c r="AN264" s="104"/>
      <c r="AO264" s="105"/>
      <c r="AP264" s="106"/>
    </row>
    <row r="265" spans="1:42" x14ac:dyDescent="0.25">
      <c r="A265" s="68">
        <v>66</v>
      </c>
      <c r="C265" s="2" t="s">
        <v>48</v>
      </c>
      <c r="D265" s="68">
        <v>0</v>
      </c>
      <c r="E265" s="68" t="s">
        <v>49</v>
      </c>
      <c r="F265" s="68" t="s">
        <v>50</v>
      </c>
      <c r="N265" s="2"/>
      <c r="S265" s="2"/>
      <c r="T265" s="2"/>
      <c r="AC265" s="2"/>
      <c r="AD265" s="2"/>
      <c r="AE265" s="2"/>
      <c r="AH265" s="58">
        <f t="shared" ref="AH265" si="390">AO262*AP262</f>
        <v>0.66666666666666663</v>
      </c>
      <c r="AI265" s="71"/>
      <c r="AJ265" s="71"/>
      <c r="AK265" s="63"/>
    </row>
    <row r="266" spans="1:42" x14ac:dyDescent="0.25">
      <c r="A266" s="68">
        <v>67.099999999999994</v>
      </c>
      <c r="B266" s="68" t="s">
        <v>310</v>
      </c>
      <c r="C266" s="2">
        <v>0</v>
      </c>
      <c r="D266" s="68">
        <v>0</v>
      </c>
      <c r="E266" s="68">
        <v>0</v>
      </c>
      <c r="G266" s="68">
        <v>0</v>
      </c>
      <c r="H266" s="68">
        <v>0</v>
      </c>
      <c r="I266" s="68">
        <v>0</v>
      </c>
      <c r="J266" s="68">
        <v>0</v>
      </c>
      <c r="K266" s="68">
        <v>0</v>
      </c>
      <c r="L266" s="68">
        <v>0</v>
      </c>
      <c r="M266" s="68">
        <v>0</v>
      </c>
      <c r="N266" s="2">
        <v>0</v>
      </c>
      <c r="O266" s="68" t="s">
        <v>35</v>
      </c>
      <c r="P266" s="68" t="s">
        <v>311</v>
      </c>
      <c r="Q266" s="68" t="s">
        <v>37</v>
      </c>
      <c r="R266" s="68" t="s">
        <v>38</v>
      </c>
      <c r="S266" s="2">
        <v>0.1</v>
      </c>
      <c r="T266" s="2">
        <v>10</v>
      </c>
      <c r="U266" s="68" t="s">
        <v>39</v>
      </c>
      <c r="V266" s="68" t="s">
        <v>40</v>
      </c>
      <c r="W266" s="68" t="s">
        <v>41</v>
      </c>
      <c r="X266" s="68" t="s">
        <v>42</v>
      </c>
      <c r="Y266" s="68" t="s">
        <v>43</v>
      </c>
      <c r="Z266" s="68" t="s">
        <v>44</v>
      </c>
      <c r="AA266" s="68" t="s">
        <v>45</v>
      </c>
      <c r="AB266" s="68" t="s">
        <v>37</v>
      </c>
      <c r="AC266" s="2"/>
      <c r="AD266" s="2">
        <v>1</v>
      </c>
      <c r="AE266" s="2">
        <v>0</v>
      </c>
      <c r="AF266" s="68">
        <v>30</v>
      </c>
      <c r="AG266" s="68">
        <v>300</v>
      </c>
      <c r="AH266" s="57">
        <f t="shared" ref="AH266:AH268" si="391">D266*10</f>
        <v>0</v>
      </c>
      <c r="AI266" s="69">
        <v>0</v>
      </c>
      <c r="AJ266" s="69">
        <v>7.4</v>
      </c>
      <c r="AK266" s="62" t="e">
        <f t="shared" ref="AK266:AK268" si="392">AH266/AH$3</f>
        <v>#DIV/0!</v>
      </c>
      <c r="AL266" s="102">
        <f t="shared" ref="AL266" si="393">IF(COUNTBLANK(AI266:AI268)=3,"",IF(COUNTBLANK(AI266:AI268)=2,IF(AI266=0,0.5/AJ266,AI266/AJ266),(AI266/AJ266+AI267/AJ267+IF(AJ268&gt;0,AI268/AJ268,0))/COUNTIF(AI266:AJ268,"&gt;0")))</f>
        <v>6.7567567567567557E-2</v>
      </c>
      <c r="AM266" s="103" t="e">
        <f t="shared" ref="AM266" si="394">IF(ISNUMBER(AN266),AN266,1/AN266)</f>
        <v>#DIV/0!</v>
      </c>
      <c r="AN266" s="104"/>
      <c r="AO266" s="105">
        <f t="shared" ref="AO266" si="395">IF(COUNTIF(AL266:AL266,"&gt;0"),AL266,IF(ISERROR(AM266),IF(D269&gt;0,D269,0.5),AM266))</f>
        <v>6.7567567567567557E-2</v>
      </c>
      <c r="AP266" s="106">
        <v>10</v>
      </c>
    </row>
    <row r="267" spans="1:42" x14ac:dyDescent="0.25">
      <c r="A267" s="68">
        <v>67.2</v>
      </c>
      <c r="B267" s="68" t="s">
        <v>310</v>
      </c>
      <c r="C267" s="2">
        <v>0</v>
      </c>
      <c r="D267" s="68">
        <v>0</v>
      </c>
      <c r="E267" s="68">
        <v>0</v>
      </c>
      <c r="G267" s="68">
        <v>0</v>
      </c>
      <c r="H267" s="68">
        <v>0</v>
      </c>
      <c r="I267" s="68">
        <v>0</v>
      </c>
      <c r="J267" s="68">
        <v>0</v>
      </c>
      <c r="K267" s="68">
        <v>0</v>
      </c>
      <c r="L267" s="68">
        <v>0</v>
      </c>
      <c r="M267" s="68">
        <v>0</v>
      </c>
      <c r="N267" s="2">
        <v>0</v>
      </c>
      <c r="O267" s="68" t="s">
        <v>35</v>
      </c>
      <c r="P267" s="68" t="s">
        <v>312</v>
      </c>
      <c r="Q267" s="68" t="s">
        <v>37</v>
      </c>
      <c r="R267" s="68" t="s">
        <v>38</v>
      </c>
      <c r="S267" s="2">
        <v>0.1</v>
      </c>
      <c r="T267" s="2">
        <v>10</v>
      </c>
      <c r="U267" s="68" t="s">
        <v>39</v>
      </c>
      <c r="V267" s="68" t="s">
        <v>40</v>
      </c>
      <c r="W267" s="68" t="s">
        <v>41</v>
      </c>
      <c r="X267" s="68" t="s">
        <v>42</v>
      </c>
      <c r="Y267" s="68" t="s">
        <v>43</v>
      </c>
      <c r="Z267" s="68" t="s">
        <v>44</v>
      </c>
      <c r="AA267" s="68" t="s">
        <v>45</v>
      </c>
      <c r="AB267" s="68" t="s">
        <v>37</v>
      </c>
      <c r="AC267" s="2"/>
      <c r="AD267" s="2">
        <v>1</v>
      </c>
      <c r="AE267" s="2">
        <v>0</v>
      </c>
      <c r="AF267" s="68">
        <v>30</v>
      </c>
      <c r="AG267" s="68">
        <v>300</v>
      </c>
      <c r="AH267" s="57">
        <f t="shared" si="391"/>
        <v>0</v>
      </c>
      <c r="AI267" s="70"/>
      <c r="AJ267" s="70"/>
      <c r="AK267" s="62" t="e">
        <f t="shared" si="392"/>
        <v>#DIV/0!</v>
      </c>
      <c r="AL267" s="102"/>
      <c r="AM267" s="103"/>
      <c r="AN267" s="104"/>
      <c r="AO267" s="105"/>
      <c r="AP267" s="106"/>
    </row>
    <row r="268" spans="1:42" x14ac:dyDescent="0.25">
      <c r="A268" s="68">
        <v>67.3</v>
      </c>
      <c r="B268" s="68" t="s">
        <v>310</v>
      </c>
      <c r="C268" s="2">
        <v>0</v>
      </c>
      <c r="D268" s="68">
        <v>0</v>
      </c>
      <c r="E268" s="68">
        <v>0</v>
      </c>
      <c r="G268" s="68">
        <v>0</v>
      </c>
      <c r="H268" s="68">
        <v>0</v>
      </c>
      <c r="I268" s="68">
        <v>0</v>
      </c>
      <c r="J268" s="68">
        <v>0</v>
      </c>
      <c r="K268" s="68">
        <v>0</v>
      </c>
      <c r="L268" s="68">
        <v>0</v>
      </c>
      <c r="M268" s="68">
        <v>0</v>
      </c>
      <c r="N268" s="2">
        <v>0</v>
      </c>
      <c r="O268" s="68" t="s">
        <v>35</v>
      </c>
      <c r="P268" s="68" t="s">
        <v>313</v>
      </c>
      <c r="Q268" s="68" t="s">
        <v>37</v>
      </c>
      <c r="R268" s="68" t="s">
        <v>38</v>
      </c>
      <c r="S268" s="2">
        <v>0.1</v>
      </c>
      <c r="T268" s="2">
        <v>10</v>
      </c>
      <c r="U268" s="68" t="s">
        <v>39</v>
      </c>
      <c r="V268" s="68" t="s">
        <v>40</v>
      </c>
      <c r="W268" s="68" t="s">
        <v>41</v>
      </c>
      <c r="X268" s="68" t="s">
        <v>42</v>
      </c>
      <c r="Y268" s="68" t="s">
        <v>43</v>
      </c>
      <c r="Z268" s="68" t="s">
        <v>44</v>
      </c>
      <c r="AA268" s="68" t="s">
        <v>45</v>
      </c>
      <c r="AB268" s="68" t="s">
        <v>37</v>
      </c>
      <c r="AC268" s="2"/>
      <c r="AD268" s="2">
        <v>1</v>
      </c>
      <c r="AE268" s="2">
        <v>0</v>
      </c>
      <c r="AF268" s="68">
        <v>30</v>
      </c>
      <c r="AG268" s="68">
        <v>300</v>
      </c>
      <c r="AH268" s="57">
        <f t="shared" si="391"/>
        <v>0</v>
      </c>
      <c r="AI268" s="70"/>
      <c r="AJ268" s="70"/>
      <c r="AK268" s="62" t="e">
        <f t="shared" si="392"/>
        <v>#DIV/0!</v>
      </c>
      <c r="AL268" s="102"/>
      <c r="AM268" s="103"/>
      <c r="AN268" s="104"/>
      <c r="AO268" s="105"/>
      <c r="AP268" s="106"/>
    </row>
    <row r="269" spans="1:42" x14ac:dyDescent="0.25">
      <c r="A269" s="68">
        <v>67</v>
      </c>
      <c r="C269" s="2" t="s">
        <v>48</v>
      </c>
      <c r="D269" s="68">
        <v>0</v>
      </c>
      <c r="E269" s="68" t="s">
        <v>49</v>
      </c>
      <c r="F269" s="68" t="s">
        <v>50</v>
      </c>
      <c r="N269" s="2"/>
      <c r="S269" s="2"/>
      <c r="T269" s="2"/>
      <c r="AC269" s="2"/>
      <c r="AD269" s="2"/>
      <c r="AE269" s="2"/>
      <c r="AH269" s="58">
        <f t="shared" ref="AH269" si="396">AO266*AP266</f>
        <v>0.67567567567567555</v>
      </c>
      <c r="AI269" s="71"/>
      <c r="AJ269" s="71"/>
      <c r="AK269" s="63"/>
    </row>
    <row r="270" spans="1:42" x14ac:dyDescent="0.25">
      <c r="A270" s="68">
        <v>68.099999999999994</v>
      </c>
      <c r="B270" s="68" t="s">
        <v>314</v>
      </c>
      <c r="C270" s="2">
        <v>0</v>
      </c>
      <c r="D270" s="68">
        <v>0</v>
      </c>
      <c r="E270" s="68">
        <v>0</v>
      </c>
      <c r="G270" s="68">
        <v>0</v>
      </c>
      <c r="H270" s="68">
        <v>0</v>
      </c>
      <c r="I270" s="68">
        <v>0</v>
      </c>
      <c r="J270" s="68">
        <v>0</v>
      </c>
      <c r="K270" s="68">
        <v>0</v>
      </c>
      <c r="L270" s="68">
        <v>0</v>
      </c>
      <c r="M270" s="68">
        <v>0</v>
      </c>
      <c r="N270" s="2">
        <v>0</v>
      </c>
      <c r="O270" s="68" t="s">
        <v>35</v>
      </c>
      <c r="P270" s="68" t="s">
        <v>315</v>
      </c>
      <c r="Q270" s="68" t="s">
        <v>37</v>
      </c>
      <c r="R270" s="68" t="s">
        <v>38</v>
      </c>
      <c r="S270" s="2">
        <v>0.1</v>
      </c>
      <c r="T270" s="2">
        <v>10</v>
      </c>
      <c r="U270" s="68" t="s">
        <v>39</v>
      </c>
      <c r="V270" s="68" t="s">
        <v>40</v>
      </c>
      <c r="W270" s="68" t="s">
        <v>41</v>
      </c>
      <c r="X270" s="68" t="s">
        <v>42</v>
      </c>
      <c r="Y270" s="68" t="s">
        <v>43</v>
      </c>
      <c r="Z270" s="68" t="s">
        <v>44</v>
      </c>
      <c r="AA270" s="68" t="s">
        <v>45</v>
      </c>
      <c r="AB270" s="68" t="s">
        <v>37</v>
      </c>
      <c r="AC270" s="2"/>
      <c r="AD270" s="2">
        <v>1</v>
      </c>
      <c r="AE270" s="2">
        <v>0</v>
      </c>
      <c r="AF270" s="68">
        <v>30</v>
      </c>
      <c r="AG270" s="68">
        <v>300</v>
      </c>
      <c r="AH270" s="57">
        <f t="shared" ref="AH270:AH272" si="397">D270*10</f>
        <v>0</v>
      </c>
      <c r="AI270" s="69">
        <v>4</v>
      </c>
      <c r="AJ270" s="69">
        <v>7.1</v>
      </c>
      <c r="AK270" s="62" t="e">
        <f t="shared" ref="AK270:AK272" si="398">AH270/AH$3</f>
        <v>#DIV/0!</v>
      </c>
      <c r="AL270" s="102">
        <f t="shared" ref="AL270" si="399">IF(COUNTBLANK(AI270:AI272)=3,"",IF(COUNTBLANK(AI270:AI272)=2,IF(AI270=0,0.5/AJ270,AI270/AJ270),(AI270/AJ270+AI271/AJ271+IF(AJ272&gt;0,AI272/AJ272,0))/COUNTIF(AI270:AJ272,"&gt;0")))</f>
        <v>0.56338028169014087</v>
      </c>
      <c r="AM270" s="103" t="e">
        <f t="shared" ref="AM270" si="400">IF(ISNUMBER(AN270),AN270,1/AN270)</f>
        <v>#DIV/0!</v>
      </c>
      <c r="AN270" s="104"/>
      <c r="AO270" s="105">
        <f t="shared" ref="AO270" si="401">IF(COUNTIF(AL270:AL270,"&gt;0"),AL270,IF(ISERROR(AM270),IF(D273&gt;0,D273,0.5),AM270))</f>
        <v>0.56338028169014087</v>
      </c>
      <c r="AP270" s="106">
        <v>10</v>
      </c>
    </row>
    <row r="271" spans="1:42" x14ac:dyDescent="0.25">
      <c r="A271" s="68">
        <v>68.2</v>
      </c>
      <c r="B271" s="68" t="s">
        <v>314</v>
      </c>
      <c r="C271" s="2">
        <v>0</v>
      </c>
      <c r="D271" s="68">
        <v>0</v>
      </c>
      <c r="E271" s="68">
        <v>0</v>
      </c>
      <c r="G271" s="68">
        <v>0</v>
      </c>
      <c r="H271" s="68">
        <v>0</v>
      </c>
      <c r="I271" s="68">
        <v>0</v>
      </c>
      <c r="J271" s="68">
        <v>0</v>
      </c>
      <c r="K271" s="68">
        <v>0</v>
      </c>
      <c r="L271" s="68">
        <v>0</v>
      </c>
      <c r="M271" s="68">
        <v>0</v>
      </c>
      <c r="N271" s="2">
        <v>0</v>
      </c>
      <c r="O271" s="68" t="s">
        <v>35</v>
      </c>
      <c r="P271" s="68" t="s">
        <v>316</v>
      </c>
      <c r="Q271" s="68" t="s">
        <v>37</v>
      </c>
      <c r="R271" s="68" t="s">
        <v>38</v>
      </c>
      <c r="S271" s="2">
        <v>0.1</v>
      </c>
      <c r="T271" s="2">
        <v>10</v>
      </c>
      <c r="U271" s="68" t="s">
        <v>39</v>
      </c>
      <c r="V271" s="68" t="s">
        <v>40</v>
      </c>
      <c r="W271" s="68" t="s">
        <v>41</v>
      </c>
      <c r="X271" s="68" t="s">
        <v>42</v>
      </c>
      <c r="Y271" s="68" t="s">
        <v>43</v>
      </c>
      <c r="Z271" s="68" t="s">
        <v>44</v>
      </c>
      <c r="AA271" s="68" t="s">
        <v>45</v>
      </c>
      <c r="AB271" s="68" t="s">
        <v>37</v>
      </c>
      <c r="AC271" s="2"/>
      <c r="AD271" s="2">
        <v>1</v>
      </c>
      <c r="AE271" s="2">
        <v>0</v>
      </c>
      <c r="AF271" s="68">
        <v>30</v>
      </c>
      <c r="AG271" s="68">
        <v>300</v>
      </c>
      <c r="AH271" s="57">
        <f t="shared" si="397"/>
        <v>0</v>
      </c>
      <c r="AI271" s="70"/>
      <c r="AJ271" s="70"/>
      <c r="AK271" s="62" t="e">
        <f t="shared" si="398"/>
        <v>#DIV/0!</v>
      </c>
      <c r="AL271" s="102"/>
      <c r="AM271" s="103"/>
      <c r="AN271" s="104"/>
      <c r="AO271" s="105"/>
      <c r="AP271" s="106"/>
    </row>
    <row r="272" spans="1:42" x14ac:dyDescent="0.25">
      <c r="A272" s="68">
        <v>68.3</v>
      </c>
      <c r="B272" s="68" t="s">
        <v>314</v>
      </c>
      <c r="C272" s="2">
        <v>0</v>
      </c>
      <c r="D272" s="68">
        <v>0</v>
      </c>
      <c r="E272" s="68">
        <v>0</v>
      </c>
      <c r="G272" s="68">
        <v>0</v>
      </c>
      <c r="H272" s="68">
        <v>0</v>
      </c>
      <c r="I272" s="68">
        <v>0</v>
      </c>
      <c r="J272" s="68">
        <v>0</v>
      </c>
      <c r="K272" s="68">
        <v>0</v>
      </c>
      <c r="L272" s="68">
        <v>0</v>
      </c>
      <c r="M272" s="68">
        <v>0</v>
      </c>
      <c r="N272" s="2">
        <v>0</v>
      </c>
      <c r="O272" s="68" t="s">
        <v>35</v>
      </c>
      <c r="P272" s="68" t="s">
        <v>317</v>
      </c>
      <c r="Q272" s="68" t="s">
        <v>37</v>
      </c>
      <c r="R272" s="68" t="s">
        <v>38</v>
      </c>
      <c r="S272" s="2">
        <v>0.1</v>
      </c>
      <c r="T272" s="2">
        <v>10</v>
      </c>
      <c r="U272" s="68" t="s">
        <v>39</v>
      </c>
      <c r="V272" s="68" t="s">
        <v>40</v>
      </c>
      <c r="W272" s="68" t="s">
        <v>41</v>
      </c>
      <c r="X272" s="68" t="s">
        <v>42</v>
      </c>
      <c r="Y272" s="68" t="s">
        <v>43</v>
      </c>
      <c r="Z272" s="68" t="s">
        <v>44</v>
      </c>
      <c r="AA272" s="68" t="s">
        <v>45</v>
      </c>
      <c r="AB272" s="68" t="s">
        <v>37</v>
      </c>
      <c r="AC272" s="2"/>
      <c r="AD272" s="2">
        <v>1</v>
      </c>
      <c r="AE272" s="2">
        <v>0</v>
      </c>
      <c r="AF272" s="68">
        <v>30</v>
      </c>
      <c r="AG272" s="68">
        <v>300</v>
      </c>
      <c r="AH272" s="57">
        <f t="shared" si="397"/>
        <v>0</v>
      </c>
      <c r="AI272" s="70"/>
      <c r="AJ272" s="70"/>
      <c r="AK272" s="62" t="e">
        <f t="shared" si="398"/>
        <v>#DIV/0!</v>
      </c>
      <c r="AL272" s="102"/>
      <c r="AM272" s="103"/>
      <c r="AN272" s="104"/>
      <c r="AO272" s="105"/>
      <c r="AP272" s="106"/>
    </row>
    <row r="273" spans="1:42" x14ac:dyDescent="0.25">
      <c r="A273" s="68">
        <v>68</v>
      </c>
      <c r="C273" s="2" t="s">
        <v>48</v>
      </c>
      <c r="D273" s="68">
        <v>0</v>
      </c>
      <c r="E273" s="68" t="s">
        <v>49</v>
      </c>
      <c r="F273" s="68" t="s">
        <v>50</v>
      </c>
      <c r="N273" s="2"/>
      <c r="S273" s="2"/>
      <c r="T273" s="2"/>
      <c r="AC273" s="2"/>
      <c r="AD273" s="2"/>
      <c r="AE273" s="2"/>
      <c r="AH273" s="58">
        <f t="shared" ref="AH273" si="402">AO270*AP270</f>
        <v>5.6338028169014089</v>
      </c>
      <c r="AI273" s="71"/>
      <c r="AJ273" s="71"/>
      <c r="AK273" s="63"/>
    </row>
    <row r="274" spans="1:42" x14ac:dyDescent="0.25">
      <c r="A274" s="68">
        <v>69.099999999999994</v>
      </c>
      <c r="B274" s="68" t="s">
        <v>318</v>
      </c>
      <c r="C274" s="2">
        <v>0</v>
      </c>
      <c r="D274" s="68">
        <v>0</v>
      </c>
      <c r="E274" s="68">
        <v>0</v>
      </c>
      <c r="G274" s="68">
        <v>0</v>
      </c>
      <c r="H274" s="68">
        <v>0</v>
      </c>
      <c r="I274" s="68">
        <v>0</v>
      </c>
      <c r="J274" s="68">
        <v>0</v>
      </c>
      <c r="K274" s="68">
        <v>0</v>
      </c>
      <c r="L274" s="68">
        <v>0</v>
      </c>
      <c r="M274" s="68">
        <v>0</v>
      </c>
      <c r="N274" s="2">
        <v>0</v>
      </c>
      <c r="O274" s="68" t="s">
        <v>35</v>
      </c>
      <c r="P274" s="68" t="s">
        <v>319</v>
      </c>
      <c r="Q274" s="68" t="s">
        <v>37</v>
      </c>
      <c r="R274" s="68" t="s">
        <v>38</v>
      </c>
      <c r="S274" s="2">
        <v>0.1</v>
      </c>
      <c r="T274" s="2">
        <v>10</v>
      </c>
      <c r="U274" s="68" t="s">
        <v>39</v>
      </c>
      <c r="V274" s="68" t="s">
        <v>40</v>
      </c>
      <c r="W274" s="68" t="s">
        <v>41</v>
      </c>
      <c r="X274" s="68" t="s">
        <v>42</v>
      </c>
      <c r="Y274" s="68" t="s">
        <v>43</v>
      </c>
      <c r="Z274" s="68" t="s">
        <v>44</v>
      </c>
      <c r="AA274" s="68" t="s">
        <v>45</v>
      </c>
      <c r="AB274" s="68" t="s">
        <v>37</v>
      </c>
      <c r="AC274" s="2"/>
      <c r="AD274" s="2">
        <v>1</v>
      </c>
      <c r="AE274" s="2">
        <v>0</v>
      </c>
      <c r="AF274" s="68">
        <v>30</v>
      </c>
      <c r="AG274" s="68">
        <v>300</v>
      </c>
      <c r="AH274" s="57">
        <f t="shared" ref="AH274:AH276" si="403">D274*10</f>
        <v>0</v>
      </c>
      <c r="AI274" s="69">
        <v>0</v>
      </c>
      <c r="AJ274" s="69">
        <v>7.4</v>
      </c>
      <c r="AK274" s="62" t="e">
        <f t="shared" ref="AK274:AK276" si="404">AH274/AH$3</f>
        <v>#DIV/0!</v>
      </c>
      <c r="AL274" s="102">
        <f t="shared" ref="AL274" si="405">IF(COUNTBLANK(AI274:AI276)=3,"",IF(COUNTBLANK(AI274:AI276)=2,IF(AI274=0,0.5/AJ274,AI274/AJ274),(AI274/AJ274+AI275/AJ275+IF(AJ276&gt;0,AI276/AJ276,0))/COUNTIF(AI274:AJ276,"&gt;0")))</f>
        <v>6.7567567567567557E-2</v>
      </c>
      <c r="AM274" s="103" t="e">
        <f t="shared" ref="AM274" si="406">IF(ISNUMBER(AN274),AN274,1/AN274)</f>
        <v>#DIV/0!</v>
      </c>
      <c r="AN274" s="104"/>
      <c r="AO274" s="105">
        <f t="shared" ref="AO274" si="407">IF(COUNTIF(AL274:AL274,"&gt;0"),AL274,IF(ISERROR(AM274),IF(D277&gt;0,D277,0.5),AM274))</f>
        <v>6.7567567567567557E-2</v>
      </c>
      <c r="AP274" s="106">
        <v>10</v>
      </c>
    </row>
    <row r="275" spans="1:42" x14ac:dyDescent="0.25">
      <c r="A275" s="68">
        <v>69.2</v>
      </c>
      <c r="B275" s="68" t="s">
        <v>318</v>
      </c>
      <c r="C275" s="2">
        <v>0</v>
      </c>
      <c r="D275" s="68">
        <v>0</v>
      </c>
      <c r="E275" s="68">
        <v>0</v>
      </c>
      <c r="G275" s="68">
        <v>0</v>
      </c>
      <c r="H275" s="68">
        <v>0</v>
      </c>
      <c r="I275" s="68">
        <v>0</v>
      </c>
      <c r="J275" s="68">
        <v>0</v>
      </c>
      <c r="K275" s="68">
        <v>0</v>
      </c>
      <c r="L275" s="68">
        <v>0</v>
      </c>
      <c r="M275" s="68">
        <v>0</v>
      </c>
      <c r="N275" s="2">
        <v>0</v>
      </c>
      <c r="O275" s="68" t="s">
        <v>35</v>
      </c>
      <c r="P275" s="68" t="s">
        <v>320</v>
      </c>
      <c r="Q275" s="68" t="s">
        <v>37</v>
      </c>
      <c r="R275" s="68" t="s">
        <v>38</v>
      </c>
      <c r="S275" s="2">
        <v>0.1</v>
      </c>
      <c r="T275" s="2">
        <v>10</v>
      </c>
      <c r="U275" s="68" t="s">
        <v>39</v>
      </c>
      <c r="V275" s="68" t="s">
        <v>40</v>
      </c>
      <c r="W275" s="68" t="s">
        <v>41</v>
      </c>
      <c r="X275" s="68" t="s">
        <v>42</v>
      </c>
      <c r="Y275" s="68" t="s">
        <v>43</v>
      </c>
      <c r="Z275" s="68" t="s">
        <v>44</v>
      </c>
      <c r="AA275" s="68" t="s">
        <v>45</v>
      </c>
      <c r="AB275" s="68" t="s">
        <v>37</v>
      </c>
      <c r="AC275" s="2"/>
      <c r="AD275" s="2">
        <v>1</v>
      </c>
      <c r="AE275" s="2">
        <v>0</v>
      </c>
      <c r="AF275" s="68">
        <v>30</v>
      </c>
      <c r="AG275" s="68">
        <v>300</v>
      </c>
      <c r="AH275" s="57">
        <f t="shared" si="403"/>
        <v>0</v>
      </c>
      <c r="AI275" s="70"/>
      <c r="AJ275" s="70"/>
      <c r="AK275" s="62" t="e">
        <f t="shared" si="404"/>
        <v>#DIV/0!</v>
      </c>
      <c r="AL275" s="102"/>
      <c r="AM275" s="103"/>
      <c r="AN275" s="104"/>
      <c r="AO275" s="105"/>
      <c r="AP275" s="106"/>
    </row>
    <row r="276" spans="1:42" x14ac:dyDescent="0.25">
      <c r="A276" s="68">
        <v>69.3</v>
      </c>
      <c r="B276" s="68" t="s">
        <v>318</v>
      </c>
      <c r="C276" s="2">
        <v>0</v>
      </c>
      <c r="D276" s="68">
        <v>0</v>
      </c>
      <c r="E276" s="68">
        <v>0</v>
      </c>
      <c r="G276" s="68">
        <v>0</v>
      </c>
      <c r="H276" s="68">
        <v>0</v>
      </c>
      <c r="I276" s="68">
        <v>0</v>
      </c>
      <c r="J276" s="68">
        <v>0</v>
      </c>
      <c r="K276" s="68">
        <v>0</v>
      </c>
      <c r="L276" s="68">
        <v>0</v>
      </c>
      <c r="M276" s="68">
        <v>0</v>
      </c>
      <c r="N276" s="2">
        <v>0</v>
      </c>
      <c r="O276" s="68" t="s">
        <v>35</v>
      </c>
      <c r="P276" s="68" t="s">
        <v>321</v>
      </c>
      <c r="Q276" s="68" t="s">
        <v>37</v>
      </c>
      <c r="R276" s="68" t="s">
        <v>38</v>
      </c>
      <c r="S276" s="2">
        <v>0.1</v>
      </c>
      <c r="T276" s="2">
        <v>10</v>
      </c>
      <c r="U276" s="68" t="s">
        <v>39</v>
      </c>
      <c r="V276" s="68" t="s">
        <v>40</v>
      </c>
      <c r="W276" s="68" t="s">
        <v>41</v>
      </c>
      <c r="X276" s="68" t="s">
        <v>42</v>
      </c>
      <c r="Y276" s="68" t="s">
        <v>43</v>
      </c>
      <c r="Z276" s="68" t="s">
        <v>44</v>
      </c>
      <c r="AA276" s="68" t="s">
        <v>45</v>
      </c>
      <c r="AB276" s="68" t="s">
        <v>37</v>
      </c>
      <c r="AC276" s="2"/>
      <c r="AD276" s="2">
        <v>1</v>
      </c>
      <c r="AE276" s="2">
        <v>0</v>
      </c>
      <c r="AF276" s="68">
        <v>30</v>
      </c>
      <c r="AG276" s="68">
        <v>300</v>
      </c>
      <c r="AH276" s="57">
        <f t="shared" si="403"/>
        <v>0</v>
      </c>
      <c r="AI276" s="70"/>
      <c r="AJ276" s="70"/>
      <c r="AK276" s="62" t="e">
        <f t="shared" si="404"/>
        <v>#DIV/0!</v>
      </c>
      <c r="AL276" s="102"/>
      <c r="AM276" s="103"/>
      <c r="AN276" s="104"/>
      <c r="AO276" s="105"/>
      <c r="AP276" s="106"/>
    </row>
    <row r="277" spans="1:42" x14ac:dyDescent="0.25">
      <c r="A277" s="68">
        <v>69</v>
      </c>
      <c r="C277" s="2" t="s">
        <v>48</v>
      </c>
      <c r="D277" s="68">
        <v>0</v>
      </c>
      <c r="E277" s="68" t="s">
        <v>49</v>
      </c>
      <c r="F277" s="68" t="s">
        <v>50</v>
      </c>
      <c r="N277" s="2"/>
      <c r="S277" s="2"/>
      <c r="T277" s="2"/>
      <c r="AC277" s="2"/>
      <c r="AD277" s="2"/>
      <c r="AE277" s="2"/>
      <c r="AH277" s="58">
        <f t="shared" ref="AH277" si="408">AO274*AP274</f>
        <v>0.67567567567567555</v>
      </c>
      <c r="AI277" s="71"/>
      <c r="AJ277" s="71"/>
      <c r="AK277" s="63"/>
    </row>
    <row r="278" spans="1:42" x14ac:dyDescent="0.25">
      <c r="A278" s="68">
        <v>70.099999999999994</v>
      </c>
      <c r="B278" s="68" t="s">
        <v>322</v>
      </c>
      <c r="C278" s="2">
        <v>0</v>
      </c>
      <c r="D278" s="68">
        <v>0</v>
      </c>
      <c r="E278" s="68">
        <v>0</v>
      </c>
      <c r="G278" s="68">
        <v>0</v>
      </c>
      <c r="H278" s="68">
        <v>0</v>
      </c>
      <c r="I278" s="68">
        <v>0</v>
      </c>
      <c r="J278" s="68">
        <v>0</v>
      </c>
      <c r="K278" s="68">
        <v>0</v>
      </c>
      <c r="L278" s="68">
        <v>0</v>
      </c>
      <c r="M278" s="68">
        <v>0</v>
      </c>
      <c r="N278" s="2">
        <v>0</v>
      </c>
      <c r="O278" s="68" t="s">
        <v>35</v>
      </c>
      <c r="P278" s="68" t="s">
        <v>323</v>
      </c>
      <c r="Q278" s="68" t="s">
        <v>37</v>
      </c>
      <c r="R278" s="68" t="s">
        <v>38</v>
      </c>
      <c r="S278" s="2">
        <v>0.1</v>
      </c>
      <c r="T278" s="2">
        <v>10</v>
      </c>
      <c r="U278" s="68" t="s">
        <v>39</v>
      </c>
      <c r="V278" s="68" t="s">
        <v>40</v>
      </c>
      <c r="W278" s="68" t="s">
        <v>41</v>
      </c>
      <c r="X278" s="68" t="s">
        <v>42</v>
      </c>
      <c r="Y278" s="68" t="s">
        <v>43</v>
      </c>
      <c r="Z278" s="68" t="s">
        <v>44</v>
      </c>
      <c r="AA278" s="68" t="s">
        <v>45</v>
      </c>
      <c r="AB278" s="68" t="s">
        <v>37</v>
      </c>
      <c r="AC278" s="2"/>
      <c r="AD278" s="2">
        <v>1</v>
      </c>
      <c r="AE278" s="2">
        <v>0</v>
      </c>
      <c r="AF278" s="68">
        <v>30</v>
      </c>
      <c r="AG278" s="68">
        <v>300</v>
      </c>
      <c r="AH278" s="57">
        <f t="shared" ref="AH278:AH280" si="409">D278*10</f>
        <v>0</v>
      </c>
      <c r="AI278" s="69">
        <v>0</v>
      </c>
      <c r="AJ278" s="69">
        <v>7.2</v>
      </c>
      <c r="AK278" s="62" t="e">
        <f t="shared" ref="AK278:AK280" si="410">AH278/AH$3</f>
        <v>#DIV/0!</v>
      </c>
      <c r="AL278" s="102">
        <f t="shared" ref="AL278" si="411">IF(COUNTBLANK(AI278:AI280)=3,"",IF(COUNTBLANK(AI278:AI280)=2,IF(AI278=0,0.5/AJ278,AI278/AJ278),(AI278/AJ278+AI279/AJ279+IF(AJ280&gt;0,AI280/AJ280,0))/COUNTIF(AI278:AJ280,"&gt;0")))</f>
        <v>6.9444444444444448E-2</v>
      </c>
      <c r="AM278" s="103" t="e">
        <f t="shared" ref="AM278" si="412">IF(ISNUMBER(AN278),AN278,1/AN278)</f>
        <v>#DIV/0!</v>
      </c>
      <c r="AN278" s="104"/>
      <c r="AO278" s="105">
        <f t="shared" ref="AO278" si="413">IF(COUNTIF(AL278:AL278,"&gt;0"),AL278,IF(ISERROR(AM278),IF(D281&gt;0,D281,0.5),AM278))</f>
        <v>6.9444444444444448E-2</v>
      </c>
      <c r="AP278" s="106">
        <v>10</v>
      </c>
    </row>
    <row r="279" spans="1:42" x14ac:dyDescent="0.25">
      <c r="A279" s="68">
        <v>70.2</v>
      </c>
      <c r="B279" s="68" t="s">
        <v>322</v>
      </c>
      <c r="C279" s="2">
        <v>0</v>
      </c>
      <c r="D279" s="68">
        <v>0</v>
      </c>
      <c r="E279" s="68">
        <v>0</v>
      </c>
      <c r="G279" s="68">
        <v>0</v>
      </c>
      <c r="H279" s="68">
        <v>0</v>
      </c>
      <c r="I279" s="68">
        <v>0</v>
      </c>
      <c r="J279" s="68">
        <v>0</v>
      </c>
      <c r="K279" s="68">
        <v>0</v>
      </c>
      <c r="L279" s="68">
        <v>0</v>
      </c>
      <c r="M279" s="68">
        <v>0</v>
      </c>
      <c r="N279" s="2">
        <v>0</v>
      </c>
      <c r="O279" s="68" t="s">
        <v>35</v>
      </c>
      <c r="P279" s="68" t="s">
        <v>324</v>
      </c>
      <c r="Q279" s="68" t="s">
        <v>37</v>
      </c>
      <c r="R279" s="68" t="s">
        <v>38</v>
      </c>
      <c r="S279" s="2">
        <v>0.1</v>
      </c>
      <c r="T279" s="2">
        <v>10</v>
      </c>
      <c r="U279" s="68" t="s">
        <v>39</v>
      </c>
      <c r="V279" s="68" t="s">
        <v>40</v>
      </c>
      <c r="W279" s="68" t="s">
        <v>41</v>
      </c>
      <c r="X279" s="68" t="s">
        <v>42</v>
      </c>
      <c r="Y279" s="68" t="s">
        <v>43</v>
      </c>
      <c r="Z279" s="68" t="s">
        <v>44</v>
      </c>
      <c r="AA279" s="68" t="s">
        <v>45</v>
      </c>
      <c r="AB279" s="68" t="s">
        <v>37</v>
      </c>
      <c r="AC279" s="2"/>
      <c r="AD279" s="2">
        <v>1</v>
      </c>
      <c r="AE279" s="2">
        <v>0</v>
      </c>
      <c r="AF279" s="68">
        <v>30</v>
      </c>
      <c r="AG279" s="68">
        <v>300</v>
      </c>
      <c r="AH279" s="57">
        <f t="shared" si="409"/>
        <v>0</v>
      </c>
      <c r="AI279" s="70"/>
      <c r="AJ279" s="70"/>
      <c r="AK279" s="62" t="e">
        <f t="shared" si="410"/>
        <v>#DIV/0!</v>
      </c>
      <c r="AL279" s="102"/>
      <c r="AM279" s="103"/>
      <c r="AN279" s="104"/>
      <c r="AO279" s="105"/>
      <c r="AP279" s="106"/>
    </row>
    <row r="280" spans="1:42" x14ac:dyDescent="0.25">
      <c r="A280" s="68">
        <v>70.3</v>
      </c>
      <c r="B280" s="68" t="s">
        <v>322</v>
      </c>
      <c r="C280" s="2">
        <v>0</v>
      </c>
      <c r="D280" s="68">
        <v>0</v>
      </c>
      <c r="E280" s="68">
        <v>0</v>
      </c>
      <c r="G280" s="68">
        <v>0</v>
      </c>
      <c r="H280" s="68">
        <v>0</v>
      </c>
      <c r="I280" s="68">
        <v>0</v>
      </c>
      <c r="J280" s="68">
        <v>0</v>
      </c>
      <c r="K280" s="68">
        <v>0</v>
      </c>
      <c r="L280" s="68">
        <v>0</v>
      </c>
      <c r="M280" s="68">
        <v>0</v>
      </c>
      <c r="N280" s="2">
        <v>0</v>
      </c>
      <c r="O280" s="68" t="s">
        <v>35</v>
      </c>
      <c r="P280" s="68" t="s">
        <v>325</v>
      </c>
      <c r="Q280" s="68" t="s">
        <v>37</v>
      </c>
      <c r="R280" s="68" t="s">
        <v>38</v>
      </c>
      <c r="S280" s="2">
        <v>0.1</v>
      </c>
      <c r="T280" s="2">
        <v>10</v>
      </c>
      <c r="U280" s="68" t="s">
        <v>39</v>
      </c>
      <c r="V280" s="68" t="s">
        <v>40</v>
      </c>
      <c r="W280" s="68" t="s">
        <v>41</v>
      </c>
      <c r="X280" s="68" t="s">
        <v>42</v>
      </c>
      <c r="Y280" s="68" t="s">
        <v>43</v>
      </c>
      <c r="Z280" s="68" t="s">
        <v>44</v>
      </c>
      <c r="AA280" s="68" t="s">
        <v>45</v>
      </c>
      <c r="AB280" s="68" t="s">
        <v>37</v>
      </c>
      <c r="AC280" s="2"/>
      <c r="AD280" s="2">
        <v>1</v>
      </c>
      <c r="AE280" s="2">
        <v>0</v>
      </c>
      <c r="AF280" s="68">
        <v>30</v>
      </c>
      <c r="AG280" s="68">
        <v>300</v>
      </c>
      <c r="AH280" s="57">
        <f t="shared" si="409"/>
        <v>0</v>
      </c>
      <c r="AI280" s="70"/>
      <c r="AJ280" s="70"/>
      <c r="AK280" s="62" t="e">
        <f t="shared" si="410"/>
        <v>#DIV/0!</v>
      </c>
      <c r="AL280" s="102"/>
      <c r="AM280" s="103"/>
      <c r="AN280" s="104"/>
      <c r="AO280" s="105"/>
      <c r="AP280" s="106"/>
    </row>
    <row r="281" spans="1:42" x14ac:dyDescent="0.25">
      <c r="A281" s="68">
        <v>70</v>
      </c>
      <c r="C281" s="2" t="s">
        <v>48</v>
      </c>
      <c r="D281" s="68">
        <v>0</v>
      </c>
      <c r="E281" s="68" t="s">
        <v>49</v>
      </c>
      <c r="F281" s="68" t="s">
        <v>50</v>
      </c>
      <c r="N281" s="2"/>
      <c r="S281" s="2"/>
      <c r="T281" s="2"/>
      <c r="AC281" s="2"/>
      <c r="AD281" s="2"/>
      <c r="AE281" s="2"/>
      <c r="AH281" s="58">
        <f t="shared" ref="AH281" si="414">AO278*AP278</f>
        <v>0.69444444444444442</v>
      </c>
      <c r="AI281" s="71"/>
      <c r="AJ281" s="71"/>
      <c r="AK281" s="63"/>
    </row>
    <row r="282" spans="1:42" x14ac:dyDescent="0.25">
      <c r="A282" s="68">
        <v>71.099999999999994</v>
      </c>
      <c r="B282" s="68" t="s">
        <v>326</v>
      </c>
      <c r="C282" s="2">
        <v>0</v>
      </c>
      <c r="D282" s="68">
        <v>0</v>
      </c>
      <c r="E282" s="68">
        <v>0</v>
      </c>
      <c r="G282" s="68">
        <v>0</v>
      </c>
      <c r="H282" s="68">
        <v>0</v>
      </c>
      <c r="I282" s="68">
        <v>0</v>
      </c>
      <c r="J282" s="68">
        <v>0</v>
      </c>
      <c r="K282" s="68">
        <v>0</v>
      </c>
      <c r="L282" s="68">
        <v>0</v>
      </c>
      <c r="M282" s="68">
        <v>0</v>
      </c>
      <c r="N282" s="2">
        <v>0</v>
      </c>
      <c r="O282" s="68" t="s">
        <v>35</v>
      </c>
      <c r="P282" s="68" t="s">
        <v>327</v>
      </c>
      <c r="Q282" s="68" t="s">
        <v>37</v>
      </c>
      <c r="R282" s="68" t="s">
        <v>38</v>
      </c>
      <c r="S282" s="2">
        <v>0.1</v>
      </c>
      <c r="T282" s="2">
        <v>10</v>
      </c>
      <c r="U282" s="68" t="s">
        <v>39</v>
      </c>
      <c r="V282" s="68" t="s">
        <v>40</v>
      </c>
      <c r="W282" s="68" t="s">
        <v>41</v>
      </c>
      <c r="X282" s="68" t="s">
        <v>42</v>
      </c>
      <c r="Y282" s="68" t="s">
        <v>43</v>
      </c>
      <c r="Z282" s="68" t="s">
        <v>44</v>
      </c>
      <c r="AA282" s="68" t="s">
        <v>45</v>
      </c>
      <c r="AB282" s="68" t="s">
        <v>37</v>
      </c>
      <c r="AC282" s="2"/>
      <c r="AD282" s="2">
        <v>1</v>
      </c>
      <c r="AE282" s="2">
        <v>0</v>
      </c>
      <c r="AF282" s="68">
        <v>30</v>
      </c>
      <c r="AG282" s="68">
        <v>300</v>
      </c>
      <c r="AH282" s="57">
        <f t="shared" ref="AH282:AH284" si="415">D282*10</f>
        <v>0</v>
      </c>
      <c r="AI282" s="69">
        <v>0</v>
      </c>
      <c r="AJ282" s="69">
        <v>7.4</v>
      </c>
      <c r="AK282" s="62" t="e">
        <f t="shared" ref="AK282:AK284" si="416">AH282/AH$3</f>
        <v>#DIV/0!</v>
      </c>
      <c r="AL282" s="102">
        <f t="shared" ref="AL282" si="417">IF(COUNTBLANK(AI282:AI284)=3,"",IF(COUNTBLANK(AI282:AI284)=2,IF(AI282=0,0.5/AJ282,AI282/AJ282),(AI282/AJ282+AI283/AJ283+IF(AJ284&gt;0,AI284/AJ284,0))/COUNTIF(AI282:AJ284,"&gt;0")))</f>
        <v>6.7567567567567557E-2</v>
      </c>
      <c r="AM282" s="103" t="e">
        <f t="shared" ref="AM282" si="418">IF(ISNUMBER(AN282),AN282,1/AN282)</f>
        <v>#DIV/0!</v>
      </c>
      <c r="AN282" s="104"/>
      <c r="AO282" s="105">
        <f t="shared" ref="AO282" si="419">IF(COUNTIF(AL282:AL282,"&gt;0"),AL282,IF(ISERROR(AM282),IF(D285&gt;0,D285,0.5),AM282))</f>
        <v>6.7567567567567557E-2</v>
      </c>
      <c r="AP282" s="106">
        <v>10</v>
      </c>
    </row>
    <row r="283" spans="1:42" x14ac:dyDescent="0.25">
      <c r="A283" s="68">
        <v>71.2</v>
      </c>
      <c r="B283" s="68" t="s">
        <v>326</v>
      </c>
      <c r="C283" s="2">
        <v>0</v>
      </c>
      <c r="D283" s="68">
        <v>0</v>
      </c>
      <c r="E283" s="68">
        <v>0</v>
      </c>
      <c r="G283" s="68">
        <v>0</v>
      </c>
      <c r="H283" s="68">
        <v>0</v>
      </c>
      <c r="I283" s="68">
        <v>0</v>
      </c>
      <c r="J283" s="68">
        <v>0</v>
      </c>
      <c r="K283" s="68">
        <v>0</v>
      </c>
      <c r="L283" s="68">
        <v>0</v>
      </c>
      <c r="M283" s="68">
        <v>0</v>
      </c>
      <c r="N283" s="2">
        <v>0</v>
      </c>
      <c r="O283" s="68" t="s">
        <v>35</v>
      </c>
      <c r="P283" s="68" t="s">
        <v>328</v>
      </c>
      <c r="Q283" s="68" t="s">
        <v>37</v>
      </c>
      <c r="R283" s="68" t="s">
        <v>38</v>
      </c>
      <c r="S283" s="2">
        <v>0.1</v>
      </c>
      <c r="T283" s="2">
        <v>10</v>
      </c>
      <c r="U283" s="68" t="s">
        <v>39</v>
      </c>
      <c r="V283" s="68" t="s">
        <v>40</v>
      </c>
      <c r="W283" s="68" t="s">
        <v>41</v>
      </c>
      <c r="X283" s="68" t="s">
        <v>42</v>
      </c>
      <c r="Y283" s="68" t="s">
        <v>43</v>
      </c>
      <c r="Z283" s="68" t="s">
        <v>44</v>
      </c>
      <c r="AA283" s="68" t="s">
        <v>45</v>
      </c>
      <c r="AB283" s="68" t="s">
        <v>37</v>
      </c>
      <c r="AC283" s="2"/>
      <c r="AD283" s="2">
        <v>1</v>
      </c>
      <c r="AE283" s="2">
        <v>0</v>
      </c>
      <c r="AF283" s="68">
        <v>30</v>
      </c>
      <c r="AG283" s="68">
        <v>300</v>
      </c>
      <c r="AH283" s="57">
        <f t="shared" si="415"/>
        <v>0</v>
      </c>
      <c r="AI283" s="70"/>
      <c r="AJ283" s="70"/>
      <c r="AK283" s="62" t="e">
        <f t="shared" si="416"/>
        <v>#DIV/0!</v>
      </c>
      <c r="AL283" s="102"/>
      <c r="AM283" s="103"/>
      <c r="AN283" s="104"/>
      <c r="AO283" s="105"/>
      <c r="AP283" s="106"/>
    </row>
    <row r="284" spans="1:42" x14ac:dyDescent="0.25">
      <c r="A284" s="68">
        <v>71.3</v>
      </c>
      <c r="B284" s="68" t="s">
        <v>326</v>
      </c>
      <c r="C284" s="2">
        <v>0</v>
      </c>
      <c r="D284" s="68">
        <v>0</v>
      </c>
      <c r="E284" s="68">
        <v>0</v>
      </c>
      <c r="G284" s="68">
        <v>0</v>
      </c>
      <c r="H284" s="68">
        <v>0</v>
      </c>
      <c r="I284" s="68">
        <v>0</v>
      </c>
      <c r="J284" s="68">
        <v>0</v>
      </c>
      <c r="K284" s="68">
        <v>0</v>
      </c>
      <c r="L284" s="68">
        <v>0</v>
      </c>
      <c r="M284" s="68">
        <v>0</v>
      </c>
      <c r="N284" s="2">
        <v>0</v>
      </c>
      <c r="O284" s="68" t="s">
        <v>35</v>
      </c>
      <c r="P284" s="68" t="s">
        <v>329</v>
      </c>
      <c r="Q284" s="68" t="s">
        <v>37</v>
      </c>
      <c r="R284" s="68" t="s">
        <v>38</v>
      </c>
      <c r="S284" s="2">
        <v>0.1</v>
      </c>
      <c r="T284" s="2">
        <v>10</v>
      </c>
      <c r="U284" s="68" t="s">
        <v>39</v>
      </c>
      <c r="V284" s="68" t="s">
        <v>40</v>
      </c>
      <c r="W284" s="68" t="s">
        <v>41</v>
      </c>
      <c r="X284" s="68" t="s">
        <v>42</v>
      </c>
      <c r="Y284" s="68" t="s">
        <v>43</v>
      </c>
      <c r="Z284" s="68" t="s">
        <v>44</v>
      </c>
      <c r="AA284" s="68" t="s">
        <v>45</v>
      </c>
      <c r="AB284" s="68" t="s">
        <v>37</v>
      </c>
      <c r="AC284" s="2"/>
      <c r="AD284" s="2">
        <v>1</v>
      </c>
      <c r="AE284" s="2">
        <v>0</v>
      </c>
      <c r="AF284" s="68">
        <v>30</v>
      </c>
      <c r="AG284" s="68">
        <v>300</v>
      </c>
      <c r="AH284" s="57">
        <f t="shared" si="415"/>
        <v>0</v>
      </c>
      <c r="AI284" s="70"/>
      <c r="AJ284" s="70"/>
      <c r="AK284" s="62" t="e">
        <f t="shared" si="416"/>
        <v>#DIV/0!</v>
      </c>
      <c r="AL284" s="102"/>
      <c r="AM284" s="103"/>
      <c r="AN284" s="104"/>
      <c r="AO284" s="105"/>
      <c r="AP284" s="106"/>
    </row>
    <row r="285" spans="1:42" x14ac:dyDescent="0.25">
      <c r="A285" s="68">
        <v>71</v>
      </c>
      <c r="C285" s="2" t="s">
        <v>48</v>
      </c>
      <c r="D285" s="68">
        <v>0</v>
      </c>
      <c r="E285" s="68" t="s">
        <v>49</v>
      </c>
      <c r="F285" s="68" t="s">
        <v>50</v>
      </c>
      <c r="N285" s="2"/>
      <c r="S285" s="2"/>
      <c r="T285" s="2"/>
      <c r="AC285" s="2"/>
      <c r="AD285" s="2"/>
      <c r="AE285" s="2"/>
      <c r="AH285" s="58">
        <f t="shared" ref="AH285" si="420">AO282*AP282</f>
        <v>0.67567567567567555</v>
      </c>
      <c r="AI285" s="71"/>
      <c r="AJ285" s="71"/>
      <c r="AK285" s="63"/>
    </row>
    <row r="286" spans="1:42" x14ac:dyDescent="0.25">
      <c r="A286" s="68">
        <v>72.099999999999994</v>
      </c>
      <c r="B286" s="68" t="s">
        <v>330</v>
      </c>
      <c r="C286" s="2">
        <v>0</v>
      </c>
      <c r="D286" s="68">
        <v>0</v>
      </c>
      <c r="E286" s="68">
        <v>0</v>
      </c>
      <c r="G286" s="68">
        <v>0</v>
      </c>
      <c r="H286" s="68">
        <v>0</v>
      </c>
      <c r="I286" s="68">
        <v>0</v>
      </c>
      <c r="J286" s="68">
        <v>0</v>
      </c>
      <c r="K286" s="68">
        <v>0</v>
      </c>
      <c r="L286" s="68">
        <v>0</v>
      </c>
      <c r="M286" s="68">
        <v>0</v>
      </c>
      <c r="N286" s="2">
        <v>0</v>
      </c>
      <c r="O286" s="68" t="s">
        <v>35</v>
      </c>
      <c r="P286" s="68" t="s">
        <v>331</v>
      </c>
      <c r="Q286" s="68" t="s">
        <v>37</v>
      </c>
      <c r="R286" s="68" t="s">
        <v>38</v>
      </c>
      <c r="S286" s="2">
        <v>0.1</v>
      </c>
      <c r="T286" s="2">
        <v>10</v>
      </c>
      <c r="U286" s="68" t="s">
        <v>39</v>
      </c>
      <c r="V286" s="68" t="s">
        <v>40</v>
      </c>
      <c r="W286" s="68" t="s">
        <v>41</v>
      </c>
      <c r="X286" s="68" t="s">
        <v>42</v>
      </c>
      <c r="Y286" s="68" t="s">
        <v>43</v>
      </c>
      <c r="Z286" s="68" t="s">
        <v>44</v>
      </c>
      <c r="AA286" s="68" t="s">
        <v>45</v>
      </c>
      <c r="AB286" s="68" t="s">
        <v>37</v>
      </c>
      <c r="AC286" s="2"/>
      <c r="AD286" s="2">
        <v>1</v>
      </c>
      <c r="AE286" s="2">
        <v>0</v>
      </c>
      <c r="AF286" s="68">
        <v>30</v>
      </c>
      <c r="AG286" s="68">
        <v>300</v>
      </c>
      <c r="AH286" s="57">
        <f t="shared" ref="AH286:AH288" si="421">D286*10</f>
        <v>0</v>
      </c>
      <c r="AI286" s="69">
        <v>0</v>
      </c>
      <c r="AJ286" s="69">
        <v>7.3</v>
      </c>
      <c r="AK286" s="62" t="e">
        <f t="shared" ref="AK286:AK288" si="422">AH286/AH$3</f>
        <v>#DIV/0!</v>
      </c>
      <c r="AL286" s="102">
        <f t="shared" ref="AL286" si="423">IF(COUNTBLANK(AI286:AI288)=3,"",IF(COUNTBLANK(AI286:AI288)=2,IF(AI286=0,0.5/AJ286,AI286/AJ286),(AI286/AJ286+AI287/AJ287+IF(AJ288&gt;0,AI288/AJ288,0))/COUNTIF(AI286:AJ288,"&gt;0")))</f>
        <v>6.8493150684931503E-2</v>
      </c>
      <c r="AM286" s="103" t="e">
        <f t="shared" ref="AM286" si="424">IF(ISNUMBER(AN286),AN286,1/AN286)</f>
        <v>#DIV/0!</v>
      </c>
      <c r="AN286" s="104"/>
      <c r="AO286" s="105">
        <f t="shared" ref="AO286" si="425">IF(COUNTIF(AL286:AL286,"&gt;0"),AL286,IF(ISERROR(AM286),IF(D289&gt;0,D289,0.5),AM286))</f>
        <v>6.8493150684931503E-2</v>
      </c>
      <c r="AP286" s="106">
        <v>10</v>
      </c>
    </row>
    <row r="287" spans="1:42" x14ac:dyDescent="0.25">
      <c r="A287" s="68">
        <v>72.2</v>
      </c>
      <c r="B287" s="68" t="s">
        <v>330</v>
      </c>
      <c r="C287" s="2">
        <v>0</v>
      </c>
      <c r="D287" s="68">
        <v>0</v>
      </c>
      <c r="E287" s="68">
        <v>0</v>
      </c>
      <c r="G287" s="68">
        <v>0</v>
      </c>
      <c r="H287" s="68">
        <v>0</v>
      </c>
      <c r="I287" s="68">
        <v>0</v>
      </c>
      <c r="J287" s="68">
        <v>0</v>
      </c>
      <c r="K287" s="68">
        <v>0</v>
      </c>
      <c r="L287" s="68">
        <v>0</v>
      </c>
      <c r="M287" s="68">
        <v>0</v>
      </c>
      <c r="N287" s="2">
        <v>0</v>
      </c>
      <c r="O287" s="68" t="s">
        <v>35</v>
      </c>
      <c r="P287" s="68" t="s">
        <v>332</v>
      </c>
      <c r="Q287" s="68" t="s">
        <v>37</v>
      </c>
      <c r="R287" s="68" t="s">
        <v>38</v>
      </c>
      <c r="S287" s="2">
        <v>0.1</v>
      </c>
      <c r="T287" s="2">
        <v>10</v>
      </c>
      <c r="U287" s="68" t="s">
        <v>39</v>
      </c>
      <c r="V287" s="68" t="s">
        <v>40</v>
      </c>
      <c r="W287" s="68" t="s">
        <v>41</v>
      </c>
      <c r="X287" s="68" t="s">
        <v>42</v>
      </c>
      <c r="Y287" s="68" t="s">
        <v>43</v>
      </c>
      <c r="Z287" s="68" t="s">
        <v>44</v>
      </c>
      <c r="AA287" s="68" t="s">
        <v>45</v>
      </c>
      <c r="AB287" s="68" t="s">
        <v>37</v>
      </c>
      <c r="AC287" s="2"/>
      <c r="AD287" s="2">
        <v>1</v>
      </c>
      <c r="AE287" s="2">
        <v>0</v>
      </c>
      <c r="AF287" s="68">
        <v>30</v>
      </c>
      <c r="AG287" s="68">
        <v>300</v>
      </c>
      <c r="AH287" s="57">
        <f t="shared" si="421"/>
        <v>0</v>
      </c>
      <c r="AI287" s="70"/>
      <c r="AJ287" s="70"/>
      <c r="AK287" s="62" t="e">
        <f t="shared" si="422"/>
        <v>#DIV/0!</v>
      </c>
      <c r="AL287" s="102"/>
      <c r="AM287" s="103"/>
      <c r="AN287" s="104"/>
      <c r="AO287" s="105"/>
      <c r="AP287" s="106"/>
    </row>
    <row r="288" spans="1:42" x14ac:dyDescent="0.25">
      <c r="A288" s="68">
        <v>72.3</v>
      </c>
      <c r="B288" s="68" t="s">
        <v>330</v>
      </c>
      <c r="C288" s="2">
        <v>0</v>
      </c>
      <c r="D288" s="68">
        <v>0</v>
      </c>
      <c r="E288" s="68">
        <v>0</v>
      </c>
      <c r="G288" s="68">
        <v>0</v>
      </c>
      <c r="H288" s="68">
        <v>0</v>
      </c>
      <c r="I288" s="68">
        <v>0</v>
      </c>
      <c r="J288" s="68">
        <v>0</v>
      </c>
      <c r="K288" s="68">
        <v>0</v>
      </c>
      <c r="L288" s="68">
        <v>0</v>
      </c>
      <c r="M288" s="68">
        <v>0</v>
      </c>
      <c r="N288" s="2">
        <v>0</v>
      </c>
      <c r="O288" s="68" t="s">
        <v>35</v>
      </c>
      <c r="P288" s="68" t="s">
        <v>333</v>
      </c>
      <c r="Q288" s="68" t="s">
        <v>37</v>
      </c>
      <c r="R288" s="68" t="s">
        <v>38</v>
      </c>
      <c r="S288" s="2">
        <v>0.1</v>
      </c>
      <c r="T288" s="2">
        <v>10</v>
      </c>
      <c r="U288" s="68" t="s">
        <v>39</v>
      </c>
      <c r="V288" s="68" t="s">
        <v>40</v>
      </c>
      <c r="W288" s="68" t="s">
        <v>41</v>
      </c>
      <c r="X288" s="68" t="s">
        <v>42</v>
      </c>
      <c r="Y288" s="68" t="s">
        <v>43</v>
      </c>
      <c r="Z288" s="68" t="s">
        <v>44</v>
      </c>
      <c r="AA288" s="68" t="s">
        <v>45</v>
      </c>
      <c r="AB288" s="68" t="s">
        <v>37</v>
      </c>
      <c r="AC288" s="2"/>
      <c r="AD288" s="2">
        <v>1</v>
      </c>
      <c r="AE288" s="2">
        <v>0</v>
      </c>
      <c r="AF288" s="68">
        <v>30</v>
      </c>
      <c r="AG288" s="68">
        <v>300</v>
      </c>
      <c r="AH288" s="57">
        <f t="shared" si="421"/>
        <v>0</v>
      </c>
      <c r="AI288" s="70"/>
      <c r="AJ288" s="70"/>
      <c r="AK288" s="62" t="e">
        <f t="shared" si="422"/>
        <v>#DIV/0!</v>
      </c>
      <c r="AL288" s="102"/>
      <c r="AM288" s="103"/>
      <c r="AN288" s="104"/>
      <c r="AO288" s="105"/>
      <c r="AP288" s="106"/>
    </row>
    <row r="289" spans="1:42" x14ac:dyDescent="0.25">
      <c r="A289" s="68">
        <v>72</v>
      </c>
      <c r="C289" s="2" t="s">
        <v>48</v>
      </c>
      <c r="D289" s="68">
        <v>0</v>
      </c>
      <c r="E289" s="68" t="s">
        <v>49</v>
      </c>
      <c r="F289" s="68" t="s">
        <v>50</v>
      </c>
      <c r="N289" s="2"/>
      <c r="S289" s="2"/>
      <c r="T289" s="2"/>
      <c r="AC289" s="2"/>
      <c r="AD289" s="2"/>
      <c r="AE289" s="2"/>
      <c r="AH289" s="58">
        <f t="shared" ref="AH289" si="426">AO286*AP286</f>
        <v>0.68493150684931503</v>
      </c>
      <c r="AI289" s="71"/>
      <c r="AJ289" s="71"/>
      <c r="AK289" s="63"/>
    </row>
    <row r="290" spans="1:42" x14ac:dyDescent="0.25">
      <c r="A290" s="68">
        <v>73.099999999999994</v>
      </c>
      <c r="B290" s="68" t="s">
        <v>334</v>
      </c>
      <c r="C290" s="2">
        <v>0</v>
      </c>
      <c r="D290" s="68">
        <v>0</v>
      </c>
      <c r="E290" s="68">
        <v>0</v>
      </c>
      <c r="G290" s="68">
        <v>0</v>
      </c>
      <c r="H290" s="68">
        <v>0</v>
      </c>
      <c r="I290" s="68">
        <v>0</v>
      </c>
      <c r="J290" s="68">
        <v>0</v>
      </c>
      <c r="K290" s="68">
        <v>0</v>
      </c>
      <c r="L290" s="68">
        <v>0</v>
      </c>
      <c r="M290" s="68">
        <v>0</v>
      </c>
      <c r="N290" s="2">
        <v>0</v>
      </c>
      <c r="O290" s="68" t="s">
        <v>35</v>
      </c>
      <c r="P290" s="68" t="s">
        <v>335</v>
      </c>
      <c r="Q290" s="68" t="s">
        <v>37</v>
      </c>
      <c r="R290" s="68" t="s">
        <v>38</v>
      </c>
      <c r="S290" s="2">
        <v>0.1</v>
      </c>
      <c r="T290" s="2">
        <v>10</v>
      </c>
      <c r="U290" s="68" t="s">
        <v>39</v>
      </c>
      <c r="V290" s="68" t="s">
        <v>40</v>
      </c>
      <c r="W290" s="68" t="s">
        <v>41</v>
      </c>
      <c r="X290" s="68" t="s">
        <v>42</v>
      </c>
      <c r="Y290" s="68" t="s">
        <v>43</v>
      </c>
      <c r="Z290" s="68" t="s">
        <v>44</v>
      </c>
      <c r="AA290" s="68" t="s">
        <v>45</v>
      </c>
      <c r="AB290" s="68" t="s">
        <v>37</v>
      </c>
      <c r="AC290" s="2"/>
      <c r="AD290" s="2">
        <v>1</v>
      </c>
      <c r="AE290" s="2">
        <v>0</v>
      </c>
      <c r="AF290" s="68">
        <v>30</v>
      </c>
      <c r="AG290" s="68">
        <v>300</v>
      </c>
      <c r="AH290" s="57">
        <f t="shared" ref="AH290:AH292" si="427">D290*10</f>
        <v>0</v>
      </c>
      <c r="AI290" s="69">
        <v>0</v>
      </c>
      <c r="AJ290" s="69">
        <v>7.4</v>
      </c>
      <c r="AK290" s="62" t="e">
        <f t="shared" ref="AK290:AK292" si="428">AH290/AH$3</f>
        <v>#DIV/0!</v>
      </c>
      <c r="AL290" s="102">
        <f t="shared" ref="AL290" si="429">IF(COUNTBLANK(AI290:AI292)=3,"",IF(COUNTBLANK(AI290:AI292)=2,IF(AI290=0,0.5/AJ290,AI290/AJ290),(AI290/AJ290+AI291/AJ291+IF(AJ292&gt;0,AI292/AJ292,0))/COUNTIF(AI290:AJ292,"&gt;0")))</f>
        <v>6.7567567567567557E-2</v>
      </c>
      <c r="AM290" s="103" t="e">
        <f t="shared" ref="AM290" si="430">IF(ISNUMBER(AN290),AN290,1/AN290)</f>
        <v>#DIV/0!</v>
      </c>
      <c r="AN290" s="104"/>
      <c r="AO290" s="105">
        <f t="shared" ref="AO290" si="431">IF(COUNTIF(AL290:AL290,"&gt;0"),AL290,IF(ISERROR(AM290),IF(D293&gt;0,D293,0.5),AM290))</f>
        <v>6.7567567567567557E-2</v>
      </c>
      <c r="AP290" s="106">
        <v>10</v>
      </c>
    </row>
    <row r="291" spans="1:42" x14ac:dyDescent="0.25">
      <c r="A291" s="68">
        <v>73.2</v>
      </c>
      <c r="B291" s="68" t="s">
        <v>334</v>
      </c>
      <c r="C291" s="2">
        <v>0</v>
      </c>
      <c r="D291" s="68">
        <v>0</v>
      </c>
      <c r="E291" s="68">
        <v>0</v>
      </c>
      <c r="G291" s="68">
        <v>0</v>
      </c>
      <c r="H291" s="68">
        <v>0</v>
      </c>
      <c r="I291" s="68">
        <v>0</v>
      </c>
      <c r="J291" s="68">
        <v>0</v>
      </c>
      <c r="K291" s="68">
        <v>0</v>
      </c>
      <c r="L291" s="68">
        <v>0</v>
      </c>
      <c r="M291" s="68">
        <v>0</v>
      </c>
      <c r="N291" s="2">
        <v>0</v>
      </c>
      <c r="O291" s="68" t="s">
        <v>35</v>
      </c>
      <c r="P291" s="68" t="s">
        <v>336</v>
      </c>
      <c r="Q291" s="68" t="s">
        <v>37</v>
      </c>
      <c r="R291" s="68" t="s">
        <v>38</v>
      </c>
      <c r="S291" s="2">
        <v>0.1</v>
      </c>
      <c r="T291" s="2">
        <v>10</v>
      </c>
      <c r="U291" s="68" t="s">
        <v>39</v>
      </c>
      <c r="V291" s="68" t="s">
        <v>40</v>
      </c>
      <c r="W291" s="68" t="s">
        <v>41</v>
      </c>
      <c r="X291" s="68" t="s">
        <v>42</v>
      </c>
      <c r="Y291" s="68" t="s">
        <v>43</v>
      </c>
      <c r="Z291" s="68" t="s">
        <v>44</v>
      </c>
      <c r="AA291" s="68" t="s">
        <v>45</v>
      </c>
      <c r="AB291" s="68" t="s">
        <v>37</v>
      </c>
      <c r="AC291" s="2"/>
      <c r="AD291" s="2">
        <v>1</v>
      </c>
      <c r="AE291" s="2">
        <v>0</v>
      </c>
      <c r="AF291" s="68">
        <v>30</v>
      </c>
      <c r="AG291" s="68">
        <v>300</v>
      </c>
      <c r="AH291" s="57">
        <f t="shared" si="427"/>
        <v>0</v>
      </c>
      <c r="AI291" s="70"/>
      <c r="AJ291" s="70"/>
      <c r="AK291" s="62" t="e">
        <f t="shared" si="428"/>
        <v>#DIV/0!</v>
      </c>
      <c r="AL291" s="102"/>
      <c r="AM291" s="103"/>
      <c r="AN291" s="104"/>
      <c r="AO291" s="105"/>
      <c r="AP291" s="106"/>
    </row>
    <row r="292" spans="1:42" x14ac:dyDescent="0.25">
      <c r="A292" s="68">
        <v>73.3</v>
      </c>
      <c r="B292" s="68" t="s">
        <v>334</v>
      </c>
      <c r="C292" s="2">
        <v>0</v>
      </c>
      <c r="D292" s="68">
        <v>0</v>
      </c>
      <c r="E292" s="68">
        <v>0</v>
      </c>
      <c r="G292" s="68">
        <v>0</v>
      </c>
      <c r="H292" s="68">
        <v>0</v>
      </c>
      <c r="I292" s="68">
        <v>0</v>
      </c>
      <c r="J292" s="68">
        <v>0</v>
      </c>
      <c r="K292" s="68">
        <v>0</v>
      </c>
      <c r="L292" s="68">
        <v>0</v>
      </c>
      <c r="M292" s="68">
        <v>0</v>
      </c>
      <c r="N292" s="2">
        <v>0</v>
      </c>
      <c r="O292" s="68" t="s">
        <v>35</v>
      </c>
      <c r="P292" s="68" t="s">
        <v>337</v>
      </c>
      <c r="Q292" s="68" t="s">
        <v>37</v>
      </c>
      <c r="R292" s="68" t="s">
        <v>38</v>
      </c>
      <c r="S292" s="2">
        <v>0.1</v>
      </c>
      <c r="T292" s="2">
        <v>10</v>
      </c>
      <c r="U292" s="68" t="s">
        <v>39</v>
      </c>
      <c r="V292" s="68" t="s">
        <v>40</v>
      </c>
      <c r="W292" s="68" t="s">
        <v>41</v>
      </c>
      <c r="X292" s="68" t="s">
        <v>42</v>
      </c>
      <c r="Y292" s="68" t="s">
        <v>43</v>
      </c>
      <c r="Z292" s="68" t="s">
        <v>44</v>
      </c>
      <c r="AA292" s="68" t="s">
        <v>45</v>
      </c>
      <c r="AB292" s="68" t="s">
        <v>37</v>
      </c>
      <c r="AC292" s="2"/>
      <c r="AD292" s="2">
        <v>1</v>
      </c>
      <c r="AE292" s="2">
        <v>0</v>
      </c>
      <c r="AF292" s="68">
        <v>30</v>
      </c>
      <c r="AG292" s="68">
        <v>300</v>
      </c>
      <c r="AH292" s="57">
        <f t="shared" si="427"/>
        <v>0</v>
      </c>
      <c r="AI292" s="70"/>
      <c r="AJ292" s="70"/>
      <c r="AK292" s="62" t="e">
        <f t="shared" si="428"/>
        <v>#DIV/0!</v>
      </c>
      <c r="AL292" s="102"/>
      <c r="AM292" s="103"/>
      <c r="AN292" s="104"/>
      <c r="AO292" s="105"/>
      <c r="AP292" s="106"/>
    </row>
    <row r="293" spans="1:42" x14ac:dyDescent="0.25">
      <c r="A293" s="68">
        <v>73</v>
      </c>
      <c r="C293" s="2" t="s">
        <v>48</v>
      </c>
      <c r="D293" s="68">
        <v>0</v>
      </c>
      <c r="E293" s="68" t="s">
        <v>49</v>
      </c>
      <c r="F293" s="68" t="s">
        <v>50</v>
      </c>
      <c r="N293" s="2"/>
      <c r="S293" s="2"/>
      <c r="T293" s="2"/>
      <c r="AC293" s="2"/>
      <c r="AD293" s="2"/>
      <c r="AE293" s="2"/>
      <c r="AH293" s="58">
        <f t="shared" ref="AH293" si="432">AO290*AP290</f>
        <v>0.67567567567567555</v>
      </c>
      <c r="AI293" s="71"/>
      <c r="AJ293" s="71"/>
      <c r="AK293" s="63"/>
    </row>
    <row r="294" spans="1:42" x14ac:dyDescent="0.25">
      <c r="A294" s="68">
        <v>74.099999999999994</v>
      </c>
      <c r="B294" s="68" t="s">
        <v>338</v>
      </c>
      <c r="C294" s="2">
        <v>0</v>
      </c>
      <c r="D294" s="68">
        <v>0</v>
      </c>
      <c r="E294" s="68">
        <v>0</v>
      </c>
      <c r="G294" s="68">
        <v>0</v>
      </c>
      <c r="H294" s="68">
        <v>0</v>
      </c>
      <c r="I294" s="68">
        <v>0</v>
      </c>
      <c r="J294" s="68">
        <v>0</v>
      </c>
      <c r="K294" s="68">
        <v>0</v>
      </c>
      <c r="L294" s="68">
        <v>0</v>
      </c>
      <c r="M294" s="68">
        <v>0</v>
      </c>
      <c r="N294" s="2">
        <v>0</v>
      </c>
      <c r="O294" s="68" t="s">
        <v>35</v>
      </c>
      <c r="P294" s="68" t="s">
        <v>339</v>
      </c>
      <c r="Q294" s="68" t="s">
        <v>37</v>
      </c>
      <c r="R294" s="68" t="s">
        <v>38</v>
      </c>
      <c r="S294" s="2">
        <v>0.1</v>
      </c>
      <c r="T294" s="2">
        <v>10</v>
      </c>
      <c r="U294" s="68" t="s">
        <v>39</v>
      </c>
      <c r="V294" s="68" t="s">
        <v>40</v>
      </c>
      <c r="W294" s="68" t="s">
        <v>41</v>
      </c>
      <c r="X294" s="68" t="s">
        <v>42</v>
      </c>
      <c r="Y294" s="68" t="s">
        <v>43</v>
      </c>
      <c r="Z294" s="68" t="s">
        <v>44</v>
      </c>
      <c r="AA294" s="68" t="s">
        <v>45</v>
      </c>
      <c r="AB294" s="68" t="s">
        <v>37</v>
      </c>
      <c r="AC294" s="2"/>
      <c r="AD294" s="2">
        <v>1</v>
      </c>
      <c r="AE294" s="2">
        <v>0</v>
      </c>
      <c r="AF294" s="68">
        <v>30</v>
      </c>
      <c r="AG294" s="68">
        <v>300</v>
      </c>
      <c r="AH294" s="57">
        <f t="shared" ref="AH294:AH296" si="433">D294*10</f>
        <v>0</v>
      </c>
      <c r="AI294" s="69">
        <v>0</v>
      </c>
      <c r="AJ294" s="69">
        <v>7.5</v>
      </c>
      <c r="AK294" s="62" t="e">
        <f t="shared" ref="AK294:AK296" si="434">AH294/AH$3</f>
        <v>#DIV/0!</v>
      </c>
      <c r="AL294" s="102">
        <f t="shared" ref="AL294" si="435">IF(COUNTBLANK(AI294:AI296)=3,"",IF(COUNTBLANK(AI294:AI296)=2,IF(AI294=0,0.5/AJ294,AI294/AJ294),(AI294/AJ294+AI295/AJ295+IF(AJ296&gt;0,AI296/AJ296,0))/COUNTIF(AI294:AJ296,"&gt;0")))</f>
        <v>6.6666666666666666E-2</v>
      </c>
      <c r="AM294" s="103" t="e">
        <f t="shared" ref="AM294" si="436">IF(ISNUMBER(AN294),AN294,1/AN294)</f>
        <v>#DIV/0!</v>
      </c>
      <c r="AN294" s="104"/>
      <c r="AO294" s="105">
        <f t="shared" ref="AO294" si="437">IF(COUNTIF(AL294:AL294,"&gt;0"),AL294,IF(ISERROR(AM294),IF(D297&gt;0,D297,0.5),AM294))</f>
        <v>6.6666666666666666E-2</v>
      </c>
      <c r="AP294" s="106">
        <v>10</v>
      </c>
    </row>
    <row r="295" spans="1:42" x14ac:dyDescent="0.25">
      <c r="A295" s="68">
        <v>74.2</v>
      </c>
      <c r="B295" s="68" t="s">
        <v>338</v>
      </c>
      <c r="C295" s="2">
        <v>0</v>
      </c>
      <c r="D295" s="68">
        <v>0</v>
      </c>
      <c r="E295" s="68">
        <v>0</v>
      </c>
      <c r="G295" s="68">
        <v>0</v>
      </c>
      <c r="H295" s="68">
        <v>0</v>
      </c>
      <c r="I295" s="68">
        <v>0</v>
      </c>
      <c r="J295" s="68">
        <v>0</v>
      </c>
      <c r="K295" s="68">
        <v>0</v>
      </c>
      <c r="L295" s="68">
        <v>0</v>
      </c>
      <c r="M295" s="68">
        <v>0</v>
      </c>
      <c r="N295" s="2">
        <v>0</v>
      </c>
      <c r="O295" s="68" t="s">
        <v>35</v>
      </c>
      <c r="P295" s="68" t="s">
        <v>340</v>
      </c>
      <c r="Q295" s="68" t="s">
        <v>37</v>
      </c>
      <c r="R295" s="68" t="s">
        <v>38</v>
      </c>
      <c r="S295" s="2">
        <v>0.1</v>
      </c>
      <c r="T295" s="2">
        <v>10</v>
      </c>
      <c r="U295" s="68" t="s">
        <v>39</v>
      </c>
      <c r="V295" s="68" t="s">
        <v>40</v>
      </c>
      <c r="W295" s="68" t="s">
        <v>41</v>
      </c>
      <c r="X295" s="68" t="s">
        <v>42</v>
      </c>
      <c r="Y295" s="68" t="s">
        <v>43</v>
      </c>
      <c r="Z295" s="68" t="s">
        <v>44</v>
      </c>
      <c r="AA295" s="68" t="s">
        <v>45</v>
      </c>
      <c r="AB295" s="68" t="s">
        <v>37</v>
      </c>
      <c r="AC295" s="2"/>
      <c r="AD295" s="2">
        <v>1</v>
      </c>
      <c r="AE295" s="2">
        <v>0</v>
      </c>
      <c r="AF295" s="68">
        <v>30</v>
      </c>
      <c r="AG295" s="68">
        <v>300</v>
      </c>
      <c r="AH295" s="57">
        <f t="shared" si="433"/>
        <v>0</v>
      </c>
      <c r="AI295" s="70"/>
      <c r="AJ295" s="70"/>
      <c r="AK295" s="62" t="e">
        <f t="shared" si="434"/>
        <v>#DIV/0!</v>
      </c>
      <c r="AL295" s="102"/>
      <c r="AM295" s="103"/>
      <c r="AN295" s="104"/>
      <c r="AO295" s="105"/>
      <c r="AP295" s="106"/>
    </row>
    <row r="296" spans="1:42" x14ac:dyDescent="0.25">
      <c r="A296" s="68">
        <v>74.3</v>
      </c>
      <c r="B296" s="68" t="s">
        <v>338</v>
      </c>
      <c r="C296" s="2">
        <v>0</v>
      </c>
      <c r="D296" s="68">
        <v>0</v>
      </c>
      <c r="E296" s="68">
        <v>0</v>
      </c>
      <c r="G296" s="68">
        <v>0</v>
      </c>
      <c r="H296" s="68">
        <v>0</v>
      </c>
      <c r="I296" s="68">
        <v>0</v>
      </c>
      <c r="J296" s="68">
        <v>0</v>
      </c>
      <c r="K296" s="68">
        <v>0</v>
      </c>
      <c r="L296" s="68">
        <v>0</v>
      </c>
      <c r="M296" s="68">
        <v>0</v>
      </c>
      <c r="N296" s="2">
        <v>0</v>
      </c>
      <c r="O296" s="68" t="s">
        <v>35</v>
      </c>
      <c r="P296" s="68" t="s">
        <v>341</v>
      </c>
      <c r="Q296" s="68" t="s">
        <v>37</v>
      </c>
      <c r="R296" s="68" t="s">
        <v>38</v>
      </c>
      <c r="S296" s="2">
        <v>0.1</v>
      </c>
      <c r="T296" s="2">
        <v>10</v>
      </c>
      <c r="U296" s="68" t="s">
        <v>39</v>
      </c>
      <c r="V296" s="68" t="s">
        <v>40</v>
      </c>
      <c r="W296" s="68" t="s">
        <v>41</v>
      </c>
      <c r="X296" s="68" t="s">
        <v>42</v>
      </c>
      <c r="Y296" s="68" t="s">
        <v>43</v>
      </c>
      <c r="Z296" s="68" t="s">
        <v>44</v>
      </c>
      <c r="AA296" s="68" t="s">
        <v>45</v>
      </c>
      <c r="AB296" s="68" t="s">
        <v>37</v>
      </c>
      <c r="AC296" s="2"/>
      <c r="AD296" s="2">
        <v>1</v>
      </c>
      <c r="AE296" s="2">
        <v>0</v>
      </c>
      <c r="AF296" s="68">
        <v>30</v>
      </c>
      <c r="AG296" s="68">
        <v>300</v>
      </c>
      <c r="AH296" s="57">
        <f t="shared" si="433"/>
        <v>0</v>
      </c>
      <c r="AI296" s="70"/>
      <c r="AJ296" s="70"/>
      <c r="AK296" s="62" t="e">
        <f t="shared" si="434"/>
        <v>#DIV/0!</v>
      </c>
      <c r="AL296" s="102"/>
      <c r="AM296" s="103"/>
      <c r="AN296" s="104"/>
      <c r="AO296" s="105"/>
      <c r="AP296" s="106"/>
    </row>
    <row r="297" spans="1:42" x14ac:dyDescent="0.25">
      <c r="A297" s="68">
        <v>74</v>
      </c>
      <c r="C297" s="2" t="s">
        <v>48</v>
      </c>
      <c r="D297" s="68">
        <v>0</v>
      </c>
      <c r="E297" s="68" t="s">
        <v>49</v>
      </c>
      <c r="F297" s="68" t="s">
        <v>50</v>
      </c>
      <c r="N297" s="2"/>
      <c r="S297" s="2"/>
      <c r="T297" s="2"/>
      <c r="AC297" s="2"/>
      <c r="AD297" s="2"/>
      <c r="AE297" s="2"/>
      <c r="AH297" s="58">
        <f t="shared" ref="AH297" si="438">AO294*AP294</f>
        <v>0.66666666666666663</v>
      </c>
      <c r="AI297" s="71"/>
      <c r="AJ297" s="71"/>
      <c r="AK297" s="63"/>
    </row>
    <row r="298" spans="1:42" x14ac:dyDescent="0.25">
      <c r="A298" s="68">
        <v>75.099999999999994</v>
      </c>
      <c r="B298" s="68" t="s">
        <v>342</v>
      </c>
      <c r="C298" s="2">
        <v>0</v>
      </c>
      <c r="D298" s="68">
        <v>0</v>
      </c>
      <c r="E298" s="68">
        <v>0</v>
      </c>
      <c r="G298" s="68">
        <v>0</v>
      </c>
      <c r="H298" s="68">
        <v>0</v>
      </c>
      <c r="I298" s="68">
        <v>0</v>
      </c>
      <c r="J298" s="68">
        <v>0</v>
      </c>
      <c r="K298" s="68">
        <v>0</v>
      </c>
      <c r="L298" s="68">
        <v>0</v>
      </c>
      <c r="M298" s="68">
        <v>0</v>
      </c>
      <c r="N298" s="2">
        <v>0</v>
      </c>
      <c r="O298" s="68" t="s">
        <v>35</v>
      </c>
      <c r="P298" s="68" t="s">
        <v>343</v>
      </c>
      <c r="Q298" s="68" t="s">
        <v>37</v>
      </c>
      <c r="R298" s="68" t="s">
        <v>38</v>
      </c>
      <c r="S298" s="2">
        <v>0.1</v>
      </c>
      <c r="T298" s="2">
        <v>10</v>
      </c>
      <c r="U298" s="68" t="s">
        <v>39</v>
      </c>
      <c r="V298" s="68" t="s">
        <v>40</v>
      </c>
      <c r="W298" s="68" t="s">
        <v>41</v>
      </c>
      <c r="X298" s="68" t="s">
        <v>42</v>
      </c>
      <c r="Y298" s="68" t="s">
        <v>43</v>
      </c>
      <c r="Z298" s="68" t="s">
        <v>44</v>
      </c>
      <c r="AA298" s="68" t="s">
        <v>45</v>
      </c>
      <c r="AB298" s="68" t="s">
        <v>37</v>
      </c>
      <c r="AC298" s="2"/>
      <c r="AD298" s="2">
        <v>1</v>
      </c>
      <c r="AE298" s="2">
        <v>0</v>
      </c>
      <c r="AF298" s="68">
        <v>30</v>
      </c>
      <c r="AG298" s="68">
        <v>300</v>
      </c>
      <c r="AH298" s="57">
        <f t="shared" ref="AH298:AH300" si="439">D298*10</f>
        <v>0</v>
      </c>
      <c r="AI298" s="69">
        <v>0</v>
      </c>
      <c r="AJ298" s="69">
        <v>7.1</v>
      </c>
      <c r="AK298" s="62" t="e">
        <f t="shared" ref="AK298:AK300" si="440">AH298/AH$3</f>
        <v>#DIV/0!</v>
      </c>
      <c r="AL298" s="102">
        <f t="shared" ref="AL298" si="441">IF(COUNTBLANK(AI298:AI300)=3,"",IF(COUNTBLANK(AI298:AI300)=2,IF(AI298=0,0.5/AJ298,AI298/AJ298),(AI298/AJ298+AI299/AJ299+IF(AJ300&gt;0,AI300/AJ300,0))/COUNTIF(AI298:AJ300,"&gt;0")))</f>
        <v>7.0422535211267609E-2</v>
      </c>
      <c r="AM298" s="103" t="e">
        <f t="shared" ref="AM298" si="442">IF(ISNUMBER(AN298),AN298,1/AN298)</f>
        <v>#DIV/0!</v>
      </c>
      <c r="AN298" s="104"/>
      <c r="AO298" s="105">
        <f t="shared" ref="AO298" si="443">IF(COUNTIF(AL298:AL298,"&gt;0"),AL298,IF(ISERROR(AM298),IF(D301&gt;0,D301,0.5),AM298))</f>
        <v>7.0422535211267609E-2</v>
      </c>
      <c r="AP298" s="106">
        <v>10</v>
      </c>
    </row>
    <row r="299" spans="1:42" x14ac:dyDescent="0.25">
      <c r="A299" s="68">
        <v>75.2</v>
      </c>
      <c r="B299" s="68" t="s">
        <v>342</v>
      </c>
      <c r="C299" s="2">
        <v>0</v>
      </c>
      <c r="D299" s="68">
        <v>0</v>
      </c>
      <c r="E299" s="68">
        <v>0</v>
      </c>
      <c r="G299" s="68">
        <v>0</v>
      </c>
      <c r="H299" s="68">
        <v>0</v>
      </c>
      <c r="I299" s="68">
        <v>0</v>
      </c>
      <c r="J299" s="68">
        <v>0</v>
      </c>
      <c r="K299" s="68">
        <v>0</v>
      </c>
      <c r="L299" s="68">
        <v>0</v>
      </c>
      <c r="M299" s="68">
        <v>0</v>
      </c>
      <c r="N299" s="2">
        <v>0</v>
      </c>
      <c r="O299" s="68" t="s">
        <v>35</v>
      </c>
      <c r="P299" s="68" t="s">
        <v>344</v>
      </c>
      <c r="Q299" s="68" t="s">
        <v>37</v>
      </c>
      <c r="R299" s="68" t="s">
        <v>38</v>
      </c>
      <c r="S299" s="2">
        <v>0.1</v>
      </c>
      <c r="T299" s="2">
        <v>10</v>
      </c>
      <c r="U299" s="68" t="s">
        <v>39</v>
      </c>
      <c r="V299" s="68" t="s">
        <v>40</v>
      </c>
      <c r="W299" s="68" t="s">
        <v>41</v>
      </c>
      <c r="X299" s="68" t="s">
        <v>42</v>
      </c>
      <c r="Y299" s="68" t="s">
        <v>43</v>
      </c>
      <c r="Z299" s="68" t="s">
        <v>44</v>
      </c>
      <c r="AA299" s="68" t="s">
        <v>45</v>
      </c>
      <c r="AB299" s="68" t="s">
        <v>37</v>
      </c>
      <c r="AC299" s="2"/>
      <c r="AD299" s="2">
        <v>1</v>
      </c>
      <c r="AE299" s="2">
        <v>0</v>
      </c>
      <c r="AF299" s="68">
        <v>30</v>
      </c>
      <c r="AG299" s="68">
        <v>300</v>
      </c>
      <c r="AH299" s="57">
        <f t="shared" si="439"/>
        <v>0</v>
      </c>
      <c r="AI299" s="70"/>
      <c r="AJ299" s="70"/>
      <c r="AK299" s="62" t="e">
        <f t="shared" si="440"/>
        <v>#DIV/0!</v>
      </c>
      <c r="AL299" s="102"/>
      <c r="AM299" s="103"/>
      <c r="AN299" s="104"/>
      <c r="AO299" s="105"/>
      <c r="AP299" s="106"/>
    </row>
    <row r="300" spans="1:42" x14ac:dyDescent="0.25">
      <c r="A300" s="68">
        <v>75.3</v>
      </c>
      <c r="B300" s="68" t="s">
        <v>342</v>
      </c>
      <c r="C300" s="2">
        <v>0</v>
      </c>
      <c r="D300" s="68">
        <v>0</v>
      </c>
      <c r="E300" s="68">
        <v>0</v>
      </c>
      <c r="G300" s="68">
        <v>0</v>
      </c>
      <c r="H300" s="68">
        <v>0</v>
      </c>
      <c r="I300" s="68">
        <v>0</v>
      </c>
      <c r="J300" s="68">
        <v>0</v>
      </c>
      <c r="K300" s="68">
        <v>0</v>
      </c>
      <c r="L300" s="68">
        <v>0</v>
      </c>
      <c r="M300" s="68">
        <v>0</v>
      </c>
      <c r="N300" s="2">
        <v>0</v>
      </c>
      <c r="O300" s="68" t="s">
        <v>35</v>
      </c>
      <c r="P300" s="68" t="s">
        <v>345</v>
      </c>
      <c r="Q300" s="68" t="s">
        <v>37</v>
      </c>
      <c r="R300" s="68" t="s">
        <v>38</v>
      </c>
      <c r="S300" s="2">
        <v>0.1</v>
      </c>
      <c r="T300" s="2">
        <v>10</v>
      </c>
      <c r="U300" s="68" t="s">
        <v>39</v>
      </c>
      <c r="V300" s="68" t="s">
        <v>40</v>
      </c>
      <c r="W300" s="68" t="s">
        <v>41</v>
      </c>
      <c r="X300" s="68" t="s">
        <v>42</v>
      </c>
      <c r="Y300" s="68" t="s">
        <v>43</v>
      </c>
      <c r="Z300" s="68" t="s">
        <v>44</v>
      </c>
      <c r="AA300" s="68" t="s">
        <v>45</v>
      </c>
      <c r="AB300" s="68" t="s">
        <v>37</v>
      </c>
      <c r="AC300" s="2"/>
      <c r="AD300" s="2">
        <v>1</v>
      </c>
      <c r="AE300" s="2">
        <v>0</v>
      </c>
      <c r="AF300" s="68">
        <v>30</v>
      </c>
      <c r="AG300" s="68">
        <v>300</v>
      </c>
      <c r="AH300" s="57">
        <f t="shared" si="439"/>
        <v>0</v>
      </c>
      <c r="AI300" s="70"/>
      <c r="AJ300" s="70"/>
      <c r="AK300" s="62" t="e">
        <f t="shared" si="440"/>
        <v>#DIV/0!</v>
      </c>
      <c r="AL300" s="102"/>
      <c r="AM300" s="103"/>
      <c r="AN300" s="104"/>
      <c r="AO300" s="105"/>
      <c r="AP300" s="106"/>
    </row>
    <row r="301" spans="1:42" x14ac:dyDescent="0.25">
      <c r="A301" s="68">
        <v>75</v>
      </c>
      <c r="C301" s="2" t="s">
        <v>48</v>
      </c>
      <c r="D301" s="68">
        <v>0</v>
      </c>
      <c r="E301" s="68" t="s">
        <v>49</v>
      </c>
      <c r="F301" s="68" t="s">
        <v>50</v>
      </c>
      <c r="N301" s="2"/>
      <c r="S301" s="2"/>
      <c r="T301" s="2"/>
      <c r="AC301" s="2"/>
      <c r="AD301" s="2"/>
      <c r="AE301" s="2"/>
      <c r="AH301" s="58">
        <f t="shared" ref="AH301" si="444">AO298*AP298</f>
        <v>0.70422535211267612</v>
      </c>
      <c r="AI301" s="71"/>
      <c r="AJ301" s="71"/>
      <c r="AK301" s="63"/>
    </row>
    <row r="302" spans="1:42" x14ac:dyDescent="0.25">
      <c r="A302" s="68">
        <v>76.099999999999994</v>
      </c>
      <c r="B302" s="68" t="s">
        <v>346</v>
      </c>
      <c r="C302" s="2">
        <v>0</v>
      </c>
      <c r="D302" s="68">
        <v>0</v>
      </c>
      <c r="E302" s="68">
        <v>0</v>
      </c>
      <c r="G302" s="68">
        <v>0</v>
      </c>
      <c r="H302" s="68">
        <v>0</v>
      </c>
      <c r="I302" s="68">
        <v>0</v>
      </c>
      <c r="J302" s="68">
        <v>0</v>
      </c>
      <c r="K302" s="68">
        <v>0</v>
      </c>
      <c r="L302" s="68">
        <v>0</v>
      </c>
      <c r="M302" s="68">
        <v>0</v>
      </c>
      <c r="N302" s="2">
        <v>0</v>
      </c>
      <c r="O302" s="68" t="s">
        <v>35</v>
      </c>
      <c r="P302" s="68" t="s">
        <v>347</v>
      </c>
      <c r="Q302" s="68" t="s">
        <v>37</v>
      </c>
      <c r="R302" s="68" t="s">
        <v>38</v>
      </c>
      <c r="S302" s="2">
        <v>0.1</v>
      </c>
      <c r="T302" s="2">
        <v>10</v>
      </c>
      <c r="U302" s="68" t="s">
        <v>39</v>
      </c>
      <c r="V302" s="68" t="s">
        <v>40</v>
      </c>
      <c r="W302" s="68" t="s">
        <v>41</v>
      </c>
      <c r="X302" s="68" t="s">
        <v>42</v>
      </c>
      <c r="Y302" s="68" t="s">
        <v>43</v>
      </c>
      <c r="Z302" s="68" t="s">
        <v>44</v>
      </c>
      <c r="AA302" s="68" t="s">
        <v>45</v>
      </c>
      <c r="AB302" s="68" t="s">
        <v>37</v>
      </c>
      <c r="AC302" s="2"/>
      <c r="AD302" s="2">
        <v>1</v>
      </c>
      <c r="AE302" s="2">
        <v>0</v>
      </c>
      <c r="AF302" s="68">
        <v>30</v>
      </c>
      <c r="AG302" s="68">
        <v>300</v>
      </c>
      <c r="AH302" s="57">
        <f t="shared" ref="AH302:AH304" si="445">D302*10</f>
        <v>0</v>
      </c>
      <c r="AI302" s="69">
        <v>0</v>
      </c>
      <c r="AJ302" s="69">
        <v>7.2</v>
      </c>
      <c r="AK302" s="62" t="e">
        <f t="shared" ref="AK302:AK304" si="446">AH302/AH$3</f>
        <v>#DIV/0!</v>
      </c>
      <c r="AL302" s="102">
        <f t="shared" ref="AL302" si="447">IF(COUNTBLANK(AI302:AI304)=3,"",IF(COUNTBLANK(AI302:AI304)=2,IF(AI302=0,0.5/AJ302,AI302/AJ302),(AI302/AJ302+AI303/AJ303+IF(AJ304&gt;0,AI304/AJ304,0))/COUNTIF(AI302:AJ304,"&gt;0")))</f>
        <v>6.9444444444444448E-2</v>
      </c>
      <c r="AM302" s="103" t="e">
        <f t="shared" ref="AM302" si="448">IF(ISNUMBER(AN302),AN302,1/AN302)</f>
        <v>#DIV/0!</v>
      </c>
      <c r="AN302" s="104"/>
      <c r="AO302" s="105">
        <f t="shared" ref="AO302" si="449">IF(COUNTIF(AL302:AL302,"&gt;0"),AL302,IF(ISERROR(AM302),IF(D305&gt;0,D305,0.5),AM302))</f>
        <v>6.9444444444444448E-2</v>
      </c>
      <c r="AP302" s="106">
        <v>10</v>
      </c>
    </row>
    <row r="303" spans="1:42" x14ac:dyDescent="0.25">
      <c r="A303" s="68">
        <v>76.2</v>
      </c>
      <c r="B303" s="68" t="s">
        <v>346</v>
      </c>
      <c r="C303" s="2">
        <v>0</v>
      </c>
      <c r="D303" s="68">
        <v>0</v>
      </c>
      <c r="E303" s="68">
        <v>0</v>
      </c>
      <c r="G303" s="68">
        <v>0</v>
      </c>
      <c r="H303" s="68">
        <v>0</v>
      </c>
      <c r="I303" s="68">
        <v>0</v>
      </c>
      <c r="J303" s="68">
        <v>0</v>
      </c>
      <c r="K303" s="68">
        <v>0</v>
      </c>
      <c r="L303" s="68">
        <v>0</v>
      </c>
      <c r="M303" s="68">
        <v>0</v>
      </c>
      <c r="N303" s="2">
        <v>0</v>
      </c>
      <c r="O303" s="68" t="s">
        <v>35</v>
      </c>
      <c r="P303" s="68" t="s">
        <v>348</v>
      </c>
      <c r="Q303" s="68" t="s">
        <v>37</v>
      </c>
      <c r="R303" s="68" t="s">
        <v>38</v>
      </c>
      <c r="S303" s="2">
        <v>0.1</v>
      </c>
      <c r="T303" s="2">
        <v>10</v>
      </c>
      <c r="U303" s="68" t="s">
        <v>39</v>
      </c>
      <c r="V303" s="68" t="s">
        <v>40</v>
      </c>
      <c r="W303" s="68" t="s">
        <v>41</v>
      </c>
      <c r="X303" s="68" t="s">
        <v>42</v>
      </c>
      <c r="Y303" s="68" t="s">
        <v>43</v>
      </c>
      <c r="Z303" s="68" t="s">
        <v>44</v>
      </c>
      <c r="AA303" s="68" t="s">
        <v>45</v>
      </c>
      <c r="AB303" s="68" t="s">
        <v>37</v>
      </c>
      <c r="AC303" s="2"/>
      <c r="AD303" s="2">
        <v>1</v>
      </c>
      <c r="AE303" s="2">
        <v>0</v>
      </c>
      <c r="AF303" s="68">
        <v>30</v>
      </c>
      <c r="AG303" s="68">
        <v>300</v>
      </c>
      <c r="AH303" s="57">
        <f t="shared" si="445"/>
        <v>0</v>
      </c>
      <c r="AI303" s="70"/>
      <c r="AJ303" s="70"/>
      <c r="AK303" s="62" t="e">
        <f t="shared" si="446"/>
        <v>#DIV/0!</v>
      </c>
      <c r="AL303" s="102"/>
      <c r="AM303" s="103"/>
      <c r="AN303" s="104"/>
      <c r="AO303" s="105"/>
      <c r="AP303" s="106"/>
    </row>
    <row r="304" spans="1:42" x14ac:dyDescent="0.25">
      <c r="A304" s="68">
        <v>76.3</v>
      </c>
      <c r="B304" s="68" t="s">
        <v>346</v>
      </c>
      <c r="C304" s="2">
        <v>0</v>
      </c>
      <c r="D304" s="68">
        <v>0</v>
      </c>
      <c r="E304" s="68">
        <v>0</v>
      </c>
      <c r="G304" s="68">
        <v>0</v>
      </c>
      <c r="H304" s="68">
        <v>0</v>
      </c>
      <c r="I304" s="68">
        <v>0</v>
      </c>
      <c r="J304" s="68">
        <v>0</v>
      </c>
      <c r="K304" s="68">
        <v>0</v>
      </c>
      <c r="L304" s="68">
        <v>0</v>
      </c>
      <c r="M304" s="68">
        <v>0</v>
      </c>
      <c r="N304" s="2">
        <v>0</v>
      </c>
      <c r="O304" s="68" t="s">
        <v>35</v>
      </c>
      <c r="P304" s="68" t="s">
        <v>349</v>
      </c>
      <c r="Q304" s="68" t="s">
        <v>37</v>
      </c>
      <c r="R304" s="68" t="s">
        <v>38</v>
      </c>
      <c r="S304" s="2">
        <v>0.1</v>
      </c>
      <c r="T304" s="2">
        <v>10</v>
      </c>
      <c r="U304" s="68" t="s">
        <v>39</v>
      </c>
      <c r="V304" s="68" t="s">
        <v>40</v>
      </c>
      <c r="W304" s="68" t="s">
        <v>41</v>
      </c>
      <c r="X304" s="68" t="s">
        <v>42</v>
      </c>
      <c r="Y304" s="68" t="s">
        <v>43</v>
      </c>
      <c r="Z304" s="68" t="s">
        <v>44</v>
      </c>
      <c r="AA304" s="68" t="s">
        <v>45</v>
      </c>
      <c r="AB304" s="68" t="s">
        <v>37</v>
      </c>
      <c r="AC304" s="2"/>
      <c r="AD304" s="2">
        <v>1</v>
      </c>
      <c r="AE304" s="2">
        <v>0</v>
      </c>
      <c r="AF304" s="68">
        <v>30</v>
      </c>
      <c r="AG304" s="68">
        <v>300</v>
      </c>
      <c r="AH304" s="57">
        <f t="shared" si="445"/>
        <v>0</v>
      </c>
      <c r="AI304" s="70"/>
      <c r="AJ304" s="70"/>
      <c r="AK304" s="62" t="e">
        <f t="shared" si="446"/>
        <v>#DIV/0!</v>
      </c>
      <c r="AL304" s="102"/>
      <c r="AM304" s="103"/>
      <c r="AN304" s="104"/>
      <c r="AO304" s="105"/>
      <c r="AP304" s="106"/>
    </row>
    <row r="305" spans="1:42" x14ac:dyDescent="0.25">
      <c r="A305" s="68">
        <v>76</v>
      </c>
      <c r="C305" s="2" t="s">
        <v>48</v>
      </c>
      <c r="D305" s="68">
        <v>0</v>
      </c>
      <c r="E305" s="68" t="s">
        <v>49</v>
      </c>
      <c r="F305" s="68" t="s">
        <v>50</v>
      </c>
      <c r="N305" s="2"/>
      <c r="S305" s="2"/>
      <c r="T305" s="2"/>
      <c r="AC305" s="2"/>
      <c r="AD305" s="2"/>
      <c r="AE305" s="2"/>
      <c r="AH305" s="58">
        <f t="shared" ref="AH305" si="450">AO302*AP302</f>
        <v>0.69444444444444442</v>
      </c>
      <c r="AI305" s="71"/>
      <c r="AJ305" s="71"/>
      <c r="AK305" s="63"/>
    </row>
    <row r="306" spans="1:42" x14ac:dyDescent="0.25">
      <c r="A306" s="68">
        <v>77.099999999999994</v>
      </c>
      <c r="B306" s="68" t="s">
        <v>350</v>
      </c>
      <c r="C306" s="2">
        <v>0</v>
      </c>
      <c r="D306" s="68">
        <v>0</v>
      </c>
      <c r="E306" s="68">
        <v>0</v>
      </c>
      <c r="G306" s="68">
        <v>0</v>
      </c>
      <c r="H306" s="68">
        <v>0</v>
      </c>
      <c r="I306" s="68">
        <v>0</v>
      </c>
      <c r="J306" s="68">
        <v>0</v>
      </c>
      <c r="K306" s="68">
        <v>0</v>
      </c>
      <c r="L306" s="68">
        <v>0</v>
      </c>
      <c r="M306" s="68">
        <v>0</v>
      </c>
      <c r="N306" s="2">
        <v>0</v>
      </c>
      <c r="O306" s="68" t="s">
        <v>35</v>
      </c>
      <c r="P306" s="68" t="s">
        <v>351</v>
      </c>
      <c r="Q306" s="68" t="s">
        <v>37</v>
      </c>
      <c r="R306" s="68" t="s">
        <v>38</v>
      </c>
      <c r="S306" s="2">
        <v>0.1</v>
      </c>
      <c r="T306" s="2">
        <v>10</v>
      </c>
      <c r="U306" s="68" t="s">
        <v>39</v>
      </c>
      <c r="V306" s="68" t="s">
        <v>40</v>
      </c>
      <c r="W306" s="68" t="s">
        <v>41</v>
      </c>
      <c r="X306" s="68" t="s">
        <v>42</v>
      </c>
      <c r="Y306" s="68" t="s">
        <v>43</v>
      </c>
      <c r="Z306" s="68" t="s">
        <v>44</v>
      </c>
      <c r="AA306" s="68" t="s">
        <v>45</v>
      </c>
      <c r="AB306" s="68" t="s">
        <v>37</v>
      </c>
      <c r="AC306" s="2"/>
      <c r="AD306" s="2">
        <v>1</v>
      </c>
      <c r="AE306" s="2">
        <v>0</v>
      </c>
      <c r="AF306" s="68">
        <v>30</v>
      </c>
      <c r="AG306" s="68">
        <v>300</v>
      </c>
      <c r="AH306" s="57">
        <f t="shared" ref="AH306:AH308" si="451">D306*10</f>
        <v>0</v>
      </c>
      <c r="AI306" s="69">
        <v>0</v>
      </c>
      <c r="AJ306" s="69">
        <v>7.2</v>
      </c>
      <c r="AK306" s="62" t="e">
        <f t="shared" ref="AK306:AK308" si="452">AH306/AH$3</f>
        <v>#DIV/0!</v>
      </c>
      <c r="AL306" s="102">
        <f t="shared" ref="AL306" si="453">IF(COUNTBLANK(AI306:AI308)=3,"",IF(COUNTBLANK(AI306:AI308)=2,IF(AI306=0,0.5/AJ306,AI306/AJ306),(AI306/AJ306+AI307/AJ307+IF(AJ308&gt;0,AI308/AJ308,0))/COUNTIF(AI306:AJ308,"&gt;0")))</f>
        <v>6.9444444444444448E-2</v>
      </c>
      <c r="AM306" s="103" t="e">
        <f t="shared" ref="AM306" si="454">IF(ISNUMBER(AN306),AN306,1/AN306)</f>
        <v>#DIV/0!</v>
      </c>
      <c r="AN306" s="104"/>
      <c r="AO306" s="105">
        <f t="shared" ref="AO306" si="455">IF(COUNTIF(AL306:AL306,"&gt;0"),AL306,IF(ISERROR(AM306),IF(D309&gt;0,D309,0.5),AM306))</f>
        <v>6.9444444444444448E-2</v>
      </c>
      <c r="AP306" s="106">
        <v>10</v>
      </c>
    </row>
    <row r="307" spans="1:42" x14ac:dyDescent="0.25">
      <c r="A307" s="68">
        <v>77.2</v>
      </c>
      <c r="B307" s="68" t="s">
        <v>350</v>
      </c>
      <c r="C307" s="2">
        <v>0</v>
      </c>
      <c r="D307" s="68">
        <v>0</v>
      </c>
      <c r="E307" s="68">
        <v>0</v>
      </c>
      <c r="G307" s="68">
        <v>0</v>
      </c>
      <c r="H307" s="68">
        <v>0</v>
      </c>
      <c r="I307" s="68">
        <v>0</v>
      </c>
      <c r="J307" s="68">
        <v>0</v>
      </c>
      <c r="K307" s="68">
        <v>0</v>
      </c>
      <c r="L307" s="68">
        <v>0</v>
      </c>
      <c r="M307" s="68">
        <v>0</v>
      </c>
      <c r="N307" s="2">
        <v>0</v>
      </c>
      <c r="O307" s="68" t="s">
        <v>35</v>
      </c>
      <c r="P307" s="68" t="s">
        <v>352</v>
      </c>
      <c r="Q307" s="68" t="s">
        <v>37</v>
      </c>
      <c r="R307" s="68" t="s">
        <v>38</v>
      </c>
      <c r="S307" s="2">
        <v>0.1</v>
      </c>
      <c r="T307" s="2">
        <v>10</v>
      </c>
      <c r="U307" s="68" t="s">
        <v>39</v>
      </c>
      <c r="V307" s="68" t="s">
        <v>40</v>
      </c>
      <c r="W307" s="68" t="s">
        <v>41</v>
      </c>
      <c r="X307" s="68" t="s">
        <v>42</v>
      </c>
      <c r="Y307" s="68" t="s">
        <v>43</v>
      </c>
      <c r="Z307" s="68" t="s">
        <v>44</v>
      </c>
      <c r="AA307" s="68" t="s">
        <v>45</v>
      </c>
      <c r="AB307" s="68" t="s">
        <v>37</v>
      </c>
      <c r="AC307" s="2"/>
      <c r="AD307" s="2">
        <v>1</v>
      </c>
      <c r="AE307" s="2">
        <v>0</v>
      </c>
      <c r="AF307" s="68">
        <v>30</v>
      </c>
      <c r="AG307" s="68">
        <v>300</v>
      </c>
      <c r="AH307" s="57">
        <f t="shared" si="451"/>
        <v>0</v>
      </c>
      <c r="AI307" s="70"/>
      <c r="AJ307" s="70"/>
      <c r="AK307" s="62" t="e">
        <f t="shared" si="452"/>
        <v>#DIV/0!</v>
      </c>
      <c r="AL307" s="102"/>
      <c r="AM307" s="103"/>
      <c r="AN307" s="104"/>
      <c r="AO307" s="105"/>
      <c r="AP307" s="106"/>
    </row>
    <row r="308" spans="1:42" x14ac:dyDescent="0.25">
      <c r="A308" s="68">
        <v>77.3</v>
      </c>
      <c r="B308" s="68" t="s">
        <v>350</v>
      </c>
      <c r="C308" s="2">
        <v>0</v>
      </c>
      <c r="D308" s="68">
        <v>0</v>
      </c>
      <c r="E308" s="68">
        <v>0</v>
      </c>
      <c r="G308" s="68">
        <v>0</v>
      </c>
      <c r="H308" s="68">
        <v>0</v>
      </c>
      <c r="I308" s="68">
        <v>0</v>
      </c>
      <c r="J308" s="68">
        <v>0</v>
      </c>
      <c r="K308" s="68">
        <v>0</v>
      </c>
      <c r="L308" s="68">
        <v>0</v>
      </c>
      <c r="M308" s="68">
        <v>0</v>
      </c>
      <c r="N308" s="2">
        <v>0</v>
      </c>
      <c r="O308" s="68" t="s">
        <v>35</v>
      </c>
      <c r="P308" s="68" t="s">
        <v>353</v>
      </c>
      <c r="Q308" s="68" t="s">
        <v>37</v>
      </c>
      <c r="R308" s="68" t="s">
        <v>38</v>
      </c>
      <c r="S308" s="2">
        <v>0.1</v>
      </c>
      <c r="T308" s="2">
        <v>10</v>
      </c>
      <c r="U308" s="68" t="s">
        <v>39</v>
      </c>
      <c r="V308" s="68" t="s">
        <v>40</v>
      </c>
      <c r="W308" s="68" t="s">
        <v>41</v>
      </c>
      <c r="X308" s="68" t="s">
        <v>42</v>
      </c>
      <c r="Y308" s="68" t="s">
        <v>43</v>
      </c>
      <c r="Z308" s="68" t="s">
        <v>44</v>
      </c>
      <c r="AA308" s="68" t="s">
        <v>45</v>
      </c>
      <c r="AB308" s="68" t="s">
        <v>37</v>
      </c>
      <c r="AC308" s="2"/>
      <c r="AD308" s="2">
        <v>1</v>
      </c>
      <c r="AE308" s="2">
        <v>0</v>
      </c>
      <c r="AF308" s="68">
        <v>30</v>
      </c>
      <c r="AG308" s="68">
        <v>300</v>
      </c>
      <c r="AH308" s="57">
        <f t="shared" si="451"/>
        <v>0</v>
      </c>
      <c r="AI308" s="70"/>
      <c r="AJ308" s="70"/>
      <c r="AK308" s="62" t="e">
        <f t="shared" si="452"/>
        <v>#DIV/0!</v>
      </c>
      <c r="AL308" s="102"/>
      <c r="AM308" s="103"/>
      <c r="AN308" s="104"/>
      <c r="AO308" s="105"/>
      <c r="AP308" s="106"/>
    </row>
    <row r="309" spans="1:42" x14ac:dyDescent="0.25">
      <c r="A309" s="68">
        <v>77</v>
      </c>
      <c r="C309" s="2" t="s">
        <v>48</v>
      </c>
      <c r="D309" s="68">
        <v>0</v>
      </c>
      <c r="E309" s="68" t="s">
        <v>49</v>
      </c>
      <c r="F309" s="68" t="s">
        <v>50</v>
      </c>
      <c r="N309" s="2"/>
      <c r="S309" s="2"/>
      <c r="T309" s="2"/>
      <c r="AC309" s="2"/>
      <c r="AD309" s="2"/>
      <c r="AE309" s="2"/>
      <c r="AH309" s="58">
        <f t="shared" ref="AH309" si="456">AO306*AP306</f>
        <v>0.69444444444444442</v>
      </c>
      <c r="AI309" s="71"/>
      <c r="AJ309" s="71"/>
      <c r="AK309" s="63"/>
    </row>
    <row r="310" spans="1:42" x14ac:dyDescent="0.25">
      <c r="A310" s="68">
        <v>78.099999999999994</v>
      </c>
      <c r="B310" s="68" t="s">
        <v>354</v>
      </c>
      <c r="C310" s="2">
        <v>0</v>
      </c>
      <c r="D310" s="68">
        <v>0</v>
      </c>
      <c r="E310" s="68">
        <v>0</v>
      </c>
      <c r="G310" s="68">
        <v>0</v>
      </c>
      <c r="H310" s="68">
        <v>0</v>
      </c>
      <c r="I310" s="68">
        <v>0</v>
      </c>
      <c r="J310" s="68">
        <v>0</v>
      </c>
      <c r="K310" s="68">
        <v>0</v>
      </c>
      <c r="L310" s="68">
        <v>0</v>
      </c>
      <c r="M310" s="68">
        <v>0</v>
      </c>
      <c r="N310" s="2">
        <v>0</v>
      </c>
      <c r="O310" s="68" t="s">
        <v>35</v>
      </c>
      <c r="P310" s="68" t="s">
        <v>355</v>
      </c>
      <c r="Q310" s="68" t="s">
        <v>37</v>
      </c>
      <c r="R310" s="68" t="s">
        <v>38</v>
      </c>
      <c r="S310" s="2">
        <v>0.1</v>
      </c>
      <c r="T310" s="2">
        <v>10</v>
      </c>
      <c r="U310" s="68" t="s">
        <v>39</v>
      </c>
      <c r="V310" s="68" t="s">
        <v>40</v>
      </c>
      <c r="W310" s="68" t="s">
        <v>41</v>
      </c>
      <c r="X310" s="68" t="s">
        <v>42</v>
      </c>
      <c r="Y310" s="68" t="s">
        <v>43</v>
      </c>
      <c r="Z310" s="68" t="s">
        <v>44</v>
      </c>
      <c r="AA310" s="68" t="s">
        <v>45</v>
      </c>
      <c r="AB310" s="68" t="s">
        <v>37</v>
      </c>
      <c r="AC310" s="2"/>
      <c r="AD310" s="2">
        <v>1</v>
      </c>
      <c r="AE310" s="2">
        <v>0</v>
      </c>
      <c r="AF310" s="68">
        <v>30</v>
      </c>
      <c r="AG310" s="68">
        <v>300</v>
      </c>
      <c r="AH310" s="57">
        <f t="shared" ref="AH310:AH312" si="457">D310*10</f>
        <v>0</v>
      </c>
      <c r="AI310" s="69">
        <v>0</v>
      </c>
      <c r="AJ310" s="69">
        <v>6.9</v>
      </c>
      <c r="AK310" s="62" t="e">
        <f t="shared" ref="AK310:AK312" si="458">AH310/AH$3</f>
        <v>#DIV/0!</v>
      </c>
      <c r="AL310" s="102">
        <f t="shared" ref="AL310" si="459">IF(COUNTBLANK(AI310:AI312)=3,"",IF(COUNTBLANK(AI310:AI312)=2,IF(AI310=0,0.5/AJ310,AI310/AJ310),(AI310/AJ310+AI311/AJ311+IF(AJ312&gt;0,AI312/AJ312,0))/COUNTIF(AI310:AJ312,"&gt;0")))</f>
        <v>7.2463768115942032E-2</v>
      </c>
      <c r="AM310" s="103" t="e">
        <f t="shared" ref="AM310" si="460">IF(ISNUMBER(AN310),AN310,1/AN310)</f>
        <v>#DIV/0!</v>
      </c>
      <c r="AN310" s="104"/>
      <c r="AO310" s="105">
        <f t="shared" ref="AO310" si="461">IF(COUNTIF(AL310:AL310,"&gt;0"),AL310,IF(ISERROR(AM310),IF(D313&gt;0,D313,0.5),AM310))</f>
        <v>7.2463768115942032E-2</v>
      </c>
      <c r="AP310" s="106">
        <v>10</v>
      </c>
    </row>
    <row r="311" spans="1:42" x14ac:dyDescent="0.25">
      <c r="A311" s="68">
        <v>78.2</v>
      </c>
      <c r="B311" s="68" t="s">
        <v>354</v>
      </c>
      <c r="C311" s="2">
        <v>0</v>
      </c>
      <c r="D311" s="68">
        <v>0</v>
      </c>
      <c r="E311" s="68">
        <v>0</v>
      </c>
      <c r="G311" s="68">
        <v>0</v>
      </c>
      <c r="H311" s="68">
        <v>0</v>
      </c>
      <c r="I311" s="68">
        <v>0</v>
      </c>
      <c r="J311" s="68">
        <v>0</v>
      </c>
      <c r="K311" s="68">
        <v>0</v>
      </c>
      <c r="L311" s="68">
        <v>0</v>
      </c>
      <c r="M311" s="68">
        <v>0</v>
      </c>
      <c r="N311" s="2">
        <v>0</v>
      </c>
      <c r="O311" s="68" t="s">
        <v>35</v>
      </c>
      <c r="P311" s="68" t="s">
        <v>356</v>
      </c>
      <c r="Q311" s="68" t="s">
        <v>37</v>
      </c>
      <c r="R311" s="68" t="s">
        <v>38</v>
      </c>
      <c r="S311" s="2">
        <v>0.1</v>
      </c>
      <c r="T311" s="2">
        <v>10</v>
      </c>
      <c r="U311" s="68" t="s">
        <v>39</v>
      </c>
      <c r="V311" s="68" t="s">
        <v>40</v>
      </c>
      <c r="W311" s="68" t="s">
        <v>41</v>
      </c>
      <c r="X311" s="68" t="s">
        <v>42</v>
      </c>
      <c r="Y311" s="68" t="s">
        <v>43</v>
      </c>
      <c r="Z311" s="68" t="s">
        <v>44</v>
      </c>
      <c r="AA311" s="68" t="s">
        <v>45</v>
      </c>
      <c r="AB311" s="68" t="s">
        <v>37</v>
      </c>
      <c r="AC311" s="2"/>
      <c r="AD311" s="2">
        <v>1</v>
      </c>
      <c r="AE311" s="2">
        <v>0</v>
      </c>
      <c r="AF311" s="68">
        <v>30</v>
      </c>
      <c r="AG311" s="68">
        <v>300</v>
      </c>
      <c r="AH311" s="57">
        <f t="shared" si="457"/>
        <v>0</v>
      </c>
      <c r="AI311" s="70"/>
      <c r="AJ311" s="70"/>
      <c r="AK311" s="62" t="e">
        <f t="shared" si="458"/>
        <v>#DIV/0!</v>
      </c>
      <c r="AL311" s="102"/>
      <c r="AM311" s="103"/>
      <c r="AN311" s="104"/>
      <c r="AO311" s="105"/>
      <c r="AP311" s="106"/>
    </row>
    <row r="312" spans="1:42" x14ac:dyDescent="0.25">
      <c r="A312" s="68">
        <v>78.3</v>
      </c>
      <c r="B312" s="68" t="s">
        <v>354</v>
      </c>
      <c r="C312" s="2">
        <v>0</v>
      </c>
      <c r="D312" s="68">
        <v>0</v>
      </c>
      <c r="E312" s="68">
        <v>0</v>
      </c>
      <c r="G312" s="68">
        <v>0</v>
      </c>
      <c r="H312" s="68">
        <v>0</v>
      </c>
      <c r="I312" s="68">
        <v>0</v>
      </c>
      <c r="J312" s="68">
        <v>0</v>
      </c>
      <c r="K312" s="68">
        <v>0</v>
      </c>
      <c r="L312" s="68">
        <v>0</v>
      </c>
      <c r="M312" s="68">
        <v>0</v>
      </c>
      <c r="N312" s="2">
        <v>0</v>
      </c>
      <c r="O312" s="68" t="s">
        <v>35</v>
      </c>
      <c r="P312" s="68" t="s">
        <v>357</v>
      </c>
      <c r="Q312" s="68" t="s">
        <v>37</v>
      </c>
      <c r="R312" s="68" t="s">
        <v>38</v>
      </c>
      <c r="S312" s="2">
        <v>0.1</v>
      </c>
      <c r="T312" s="2">
        <v>10</v>
      </c>
      <c r="U312" s="68" t="s">
        <v>39</v>
      </c>
      <c r="V312" s="68" t="s">
        <v>40</v>
      </c>
      <c r="W312" s="68" t="s">
        <v>41</v>
      </c>
      <c r="X312" s="68" t="s">
        <v>42</v>
      </c>
      <c r="Y312" s="68" t="s">
        <v>43</v>
      </c>
      <c r="Z312" s="68" t="s">
        <v>44</v>
      </c>
      <c r="AA312" s="68" t="s">
        <v>45</v>
      </c>
      <c r="AB312" s="68" t="s">
        <v>37</v>
      </c>
      <c r="AC312" s="2"/>
      <c r="AD312" s="2">
        <v>1</v>
      </c>
      <c r="AE312" s="2">
        <v>0</v>
      </c>
      <c r="AF312" s="68">
        <v>30</v>
      </c>
      <c r="AG312" s="68">
        <v>300</v>
      </c>
      <c r="AH312" s="57">
        <f t="shared" si="457"/>
        <v>0</v>
      </c>
      <c r="AI312" s="70"/>
      <c r="AJ312" s="70"/>
      <c r="AK312" s="62" t="e">
        <f t="shared" si="458"/>
        <v>#DIV/0!</v>
      </c>
      <c r="AL312" s="102"/>
      <c r="AM312" s="103"/>
      <c r="AN312" s="104"/>
      <c r="AO312" s="105"/>
      <c r="AP312" s="106"/>
    </row>
    <row r="313" spans="1:42" x14ac:dyDescent="0.25">
      <c r="A313" s="68">
        <v>78</v>
      </c>
      <c r="C313" s="2" t="s">
        <v>48</v>
      </c>
      <c r="D313" s="68">
        <v>0</v>
      </c>
      <c r="E313" s="68" t="s">
        <v>49</v>
      </c>
      <c r="F313" s="68" t="s">
        <v>50</v>
      </c>
      <c r="N313" s="2"/>
      <c r="S313" s="2"/>
      <c r="T313" s="2"/>
      <c r="AC313" s="2"/>
      <c r="AD313" s="2"/>
      <c r="AE313" s="2"/>
      <c r="AH313" s="58">
        <f t="shared" ref="AH313" si="462">AO310*AP310</f>
        <v>0.72463768115942029</v>
      </c>
      <c r="AI313" s="71"/>
      <c r="AJ313" s="71"/>
      <c r="AK313" s="63"/>
    </row>
    <row r="314" spans="1:42" x14ac:dyDescent="0.25">
      <c r="A314" s="68">
        <v>79.099999999999994</v>
      </c>
      <c r="B314" s="68" t="s">
        <v>358</v>
      </c>
      <c r="C314" s="2">
        <v>0</v>
      </c>
      <c r="D314" s="68">
        <v>0</v>
      </c>
      <c r="E314" s="68">
        <v>0</v>
      </c>
      <c r="G314" s="68">
        <v>0</v>
      </c>
      <c r="H314" s="68">
        <v>0</v>
      </c>
      <c r="I314" s="68">
        <v>0</v>
      </c>
      <c r="J314" s="68">
        <v>0</v>
      </c>
      <c r="K314" s="68">
        <v>0</v>
      </c>
      <c r="L314" s="68">
        <v>0</v>
      </c>
      <c r="M314" s="68">
        <v>0</v>
      </c>
      <c r="N314" s="2">
        <v>0</v>
      </c>
      <c r="O314" s="68" t="s">
        <v>35</v>
      </c>
      <c r="P314" s="68" t="s">
        <v>359</v>
      </c>
      <c r="Q314" s="68" t="s">
        <v>37</v>
      </c>
      <c r="R314" s="68" t="s">
        <v>38</v>
      </c>
      <c r="S314" s="2">
        <v>0.1</v>
      </c>
      <c r="T314" s="2">
        <v>10</v>
      </c>
      <c r="U314" s="68" t="s">
        <v>39</v>
      </c>
      <c r="V314" s="68" t="s">
        <v>40</v>
      </c>
      <c r="W314" s="68" t="s">
        <v>41</v>
      </c>
      <c r="X314" s="68" t="s">
        <v>42</v>
      </c>
      <c r="Y314" s="68" t="s">
        <v>43</v>
      </c>
      <c r="Z314" s="68" t="s">
        <v>44</v>
      </c>
      <c r="AA314" s="68" t="s">
        <v>45</v>
      </c>
      <c r="AB314" s="68" t="s">
        <v>37</v>
      </c>
      <c r="AC314" s="2"/>
      <c r="AD314" s="2">
        <v>1</v>
      </c>
      <c r="AE314" s="2">
        <v>0</v>
      </c>
      <c r="AF314" s="68">
        <v>30</v>
      </c>
      <c r="AG314" s="68">
        <v>300</v>
      </c>
      <c r="AH314" s="57">
        <f t="shared" ref="AH314:AH316" si="463">D314*10</f>
        <v>0</v>
      </c>
      <c r="AI314" s="69">
        <v>0</v>
      </c>
      <c r="AJ314" s="69">
        <v>7.5</v>
      </c>
      <c r="AK314" s="62" t="e">
        <f t="shared" ref="AK314:AK316" si="464">AH314/AH$3</f>
        <v>#DIV/0!</v>
      </c>
      <c r="AL314" s="102">
        <f t="shared" ref="AL314" si="465">IF(COUNTBLANK(AI314:AI316)=3,"",IF(COUNTBLANK(AI314:AI316)=2,IF(AI314=0,0.5/AJ314,AI314/AJ314),(AI314/AJ314+AI315/AJ315+IF(AJ316&gt;0,AI316/AJ316,0))/COUNTIF(AI314:AJ316,"&gt;0")))</f>
        <v>6.6666666666666666E-2</v>
      </c>
      <c r="AM314" s="103" t="e">
        <f t="shared" ref="AM314" si="466">IF(ISNUMBER(AN314),AN314,1/AN314)</f>
        <v>#DIV/0!</v>
      </c>
      <c r="AN314" s="104"/>
      <c r="AO314" s="105">
        <f t="shared" ref="AO314" si="467">IF(COUNTIF(AL314:AL314,"&gt;0"),AL314,IF(ISERROR(AM314),IF(D317&gt;0,D317,0.5),AM314))</f>
        <v>6.6666666666666666E-2</v>
      </c>
      <c r="AP314" s="106">
        <v>10</v>
      </c>
    </row>
    <row r="315" spans="1:42" x14ac:dyDescent="0.25">
      <c r="A315" s="68">
        <v>79.2</v>
      </c>
      <c r="B315" s="68" t="s">
        <v>358</v>
      </c>
      <c r="C315" s="2">
        <v>0</v>
      </c>
      <c r="D315" s="68">
        <v>0</v>
      </c>
      <c r="E315" s="68">
        <v>0</v>
      </c>
      <c r="G315" s="68">
        <v>0</v>
      </c>
      <c r="H315" s="68">
        <v>0</v>
      </c>
      <c r="I315" s="68">
        <v>0</v>
      </c>
      <c r="J315" s="68">
        <v>0</v>
      </c>
      <c r="K315" s="68">
        <v>0</v>
      </c>
      <c r="L315" s="68">
        <v>0</v>
      </c>
      <c r="M315" s="68">
        <v>0</v>
      </c>
      <c r="N315" s="2">
        <v>0</v>
      </c>
      <c r="O315" s="68" t="s">
        <v>35</v>
      </c>
      <c r="P315" s="68" t="s">
        <v>360</v>
      </c>
      <c r="Q315" s="68" t="s">
        <v>37</v>
      </c>
      <c r="R315" s="68" t="s">
        <v>38</v>
      </c>
      <c r="S315" s="2">
        <v>0.1</v>
      </c>
      <c r="T315" s="2">
        <v>10</v>
      </c>
      <c r="U315" s="68" t="s">
        <v>39</v>
      </c>
      <c r="V315" s="68" t="s">
        <v>40</v>
      </c>
      <c r="W315" s="68" t="s">
        <v>41</v>
      </c>
      <c r="X315" s="68" t="s">
        <v>42</v>
      </c>
      <c r="Y315" s="68" t="s">
        <v>43</v>
      </c>
      <c r="Z315" s="68" t="s">
        <v>44</v>
      </c>
      <c r="AA315" s="68" t="s">
        <v>45</v>
      </c>
      <c r="AB315" s="68" t="s">
        <v>37</v>
      </c>
      <c r="AC315" s="2"/>
      <c r="AD315" s="2">
        <v>1</v>
      </c>
      <c r="AE315" s="2">
        <v>0</v>
      </c>
      <c r="AF315" s="68">
        <v>30</v>
      </c>
      <c r="AG315" s="68">
        <v>300</v>
      </c>
      <c r="AH315" s="57">
        <f t="shared" si="463"/>
        <v>0</v>
      </c>
      <c r="AI315" s="70"/>
      <c r="AJ315" s="70"/>
      <c r="AK315" s="62" t="e">
        <f t="shared" si="464"/>
        <v>#DIV/0!</v>
      </c>
      <c r="AL315" s="102"/>
      <c r="AM315" s="103"/>
      <c r="AN315" s="104"/>
      <c r="AO315" s="105"/>
      <c r="AP315" s="106"/>
    </row>
    <row r="316" spans="1:42" x14ac:dyDescent="0.25">
      <c r="A316" s="68">
        <v>79.3</v>
      </c>
      <c r="B316" s="68" t="s">
        <v>358</v>
      </c>
      <c r="C316" s="2">
        <v>0</v>
      </c>
      <c r="D316" s="68">
        <v>0</v>
      </c>
      <c r="E316" s="68">
        <v>0</v>
      </c>
      <c r="G316" s="68">
        <v>0</v>
      </c>
      <c r="H316" s="68">
        <v>0</v>
      </c>
      <c r="I316" s="68">
        <v>0</v>
      </c>
      <c r="J316" s="68">
        <v>0</v>
      </c>
      <c r="K316" s="68">
        <v>0</v>
      </c>
      <c r="L316" s="68">
        <v>0</v>
      </c>
      <c r="M316" s="68">
        <v>0</v>
      </c>
      <c r="N316" s="2">
        <v>0</v>
      </c>
      <c r="O316" s="68" t="s">
        <v>35</v>
      </c>
      <c r="P316" s="68" t="s">
        <v>361</v>
      </c>
      <c r="Q316" s="68" t="s">
        <v>37</v>
      </c>
      <c r="R316" s="68" t="s">
        <v>38</v>
      </c>
      <c r="S316" s="2">
        <v>0.1</v>
      </c>
      <c r="T316" s="2">
        <v>10</v>
      </c>
      <c r="U316" s="68" t="s">
        <v>39</v>
      </c>
      <c r="V316" s="68" t="s">
        <v>40</v>
      </c>
      <c r="W316" s="68" t="s">
        <v>41</v>
      </c>
      <c r="X316" s="68" t="s">
        <v>42</v>
      </c>
      <c r="Y316" s="68" t="s">
        <v>43</v>
      </c>
      <c r="Z316" s="68" t="s">
        <v>44</v>
      </c>
      <c r="AA316" s="68" t="s">
        <v>45</v>
      </c>
      <c r="AB316" s="68" t="s">
        <v>37</v>
      </c>
      <c r="AC316" s="2"/>
      <c r="AD316" s="2">
        <v>1</v>
      </c>
      <c r="AE316" s="2">
        <v>0</v>
      </c>
      <c r="AF316" s="68">
        <v>30</v>
      </c>
      <c r="AG316" s="68">
        <v>300</v>
      </c>
      <c r="AH316" s="57">
        <f t="shared" si="463"/>
        <v>0</v>
      </c>
      <c r="AI316" s="70"/>
      <c r="AJ316" s="70"/>
      <c r="AK316" s="62" t="e">
        <f t="shared" si="464"/>
        <v>#DIV/0!</v>
      </c>
      <c r="AL316" s="102"/>
      <c r="AM316" s="103"/>
      <c r="AN316" s="104"/>
      <c r="AO316" s="105"/>
      <c r="AP316" s="106"/>
    </row>
    <row r="317" spans="1:42" x14ac:dyDescent="0.25">
      <c r="A317" s="68">
        <v>79</v>
      </c>
      <c r="C317" s="2" t="s">
        <v>48</v>
      </c>
      <c r="D317" s="68">
        <v>0</v>
      </c>
      <c r="E317" s="68" t="s">
        <v>49</v>
      </c>
      <c r="F317" s="68" t="s">
        <v>50</v>
      </c>
      <c r="N317" s="2"/>
      <c r="S317" s="2"/>
      <c r="T317" s="2"/>
      <c r="AC317" s="2"/>
      <c r="AD317" s="2"/>
      <c r="AE317" s="2"/>
      <c r="AH317" s="58">
        <f t="shared" ref="AH317" si="468">AO314*AP314</f>
        <v>0.66666666666666663</v>
      </c>
      <c r="AI317" s="71"/>
      <c r="AJ317" s="71"/>
      <c r="AK317" s="63"/>
    </row>
    <row r="318" spans="1:42" x14ac:dyDescent="0.25">
      <c r="A318" s="68">
        <v>80.099999999999994</v>
      </c>
      <c r="B318" s="68" t="s">
        <v>362</v>
      </c>
      <c r="C318" s="2">
        <v>0</v>
      </c>
      <c r="D318" s="68">
        <v>0</v>
      </c>
      <c r="E318" s="68">
        <v>0</v>
      </c>
      <c r="G318" s="68">
        <v>0</v>
      </c>
      <c r="H318" s="68">
        <v>0</v>
      </c>
      <c r="I318" s="68">
        <v>0</v>
      </c>
      <c r="J318" s="68">
        <v>0</v>
      </c>
      <c r="K318" s="68">
        <v>0</v>
      </c>
      <c r="L318" s="68">
        <v>0</v>
      </c>
      <c r="M318" s="68">
        <v>0</v>
      </c>
      <c r="N318" s="2">
        <v>0</v>
      </c>
      <c r="O318" s="68" t="s">
        <v>35</v>
      </c>
      <c r="P318" s="68" t="s">
        <v>363</v>
      </c>
      <c r="Q318" s="68" t="s">
        <v>37</v>
      </c>
      <c r="R318" s="68" t="s">
        <v>38</v>
      </c>
      <c r="S318" s="2">
        <v>0.1</v>
      </c>
      <c r="T318" s="2">
        <v>10</v>
      </c>
      <c r="U318" s="68" t="s">
        <v>39</v>
      </c>
      <c r="V318" s="68" t="s">
        <v>40</v>
      </c>
      <c r="W318" s="68" t="s">
        <v>41</v>
      </c>
      <c r="X318" s="68" t="s">
        <v>42</v>
      </c>
      <c r="Y318" s="68" t="s">
        <v>43</v>
      </c>
      <c r="Z318" s="68" t="s">
        <v>44</v>
      </c>
      <c r="AA318" s="68" t="s">
        <v>45</v>
      </c>
      <c r="AB318" s="68" t="s">
        <v>37</v>
      </c>
      <c r="AC318" s="2"/>
      <c r="AD318" s="2">
        <v>1</v>
      </c>
      <c r="AE318" s="2">
        <v>0</v>
      </c>
      <c r="AF318" s="68">
        <v>30</v>
      </c>
      <c r="AG318" s="68">
        <v>300</v>
      </c>
      <c r="AH318" s="57">
        <f t="shared" ref="AH318:AH320" si="469">D318*10</f>
        <v>0</v>
      </c>
      <c r="AI318" s="69">
        <v>0</v>
      </c>
      <c r="AJ318" s="69">
        <v>7.4</v>
      </c>
      <c r="AK318" s="62" t="e">
        <f t="shared" ref="AK318:AK320" si="470">AH318/AH$3</f>
        <v>#DIV/0!</v>
      </c>
      <c r="AL318" s="102">
        <f t="shared" ref="AL318" si="471">IF(COUNTBLANK(AI318:AI320)=3,"",IF(COUNTBLANK(AI318:AI320)=2,IF(AI318=0,0.5/AJ318,AI318/AJ318),(AI318/AJ318+AI319/AJ319+IF(AJ320&gt;0,AI320/AJ320,0))/COUNTIF(AI318:AJ320,"&gt;0")))</f>
        <v>6.7567567567567557E-2</v>
      </c>
      <c r="AM318" s="103" t="e">
        <f t="shared" ref="AM318" si="472">IF(ISNUMBER(AN318),AN318,1/AN318)</f>
        <v>#DIV/0!</v>
      </c>
      <c r="AN318" s="104"/>
      <c r="AO318" s="105">
        <f t="shared" ref="AO318" si="473">IF(COUNTIF(AL318:AL318,"&gt;0"),AL318,IF(ISERROR(AM318),IF(D321&gt;0,D321,0.5),AM318))</f>
        <v>6.7567567567567557E-2</v>
      </c>
      <c r="AP318" s="106">
        <v>10</v>
      </c>
    </row>
    <row r="319" spans="1:42" x14ac:dyDescent="0.25">
      <c r="A319" s="68">
        <v>80.2</v>
      </c>
      <c r="B319" s="68" t="s">
        <v>362</v>
      </c>
      <c r="C319" s="2">
        <v>0</v>
      </c>
      <c r="D319" s="68">
        <v>0</v>
      </c>
      <c r="E319" s="68">
        <v>0</v>
      </c>
      <c r="G319" s="68">
        <v>0</v>
      </c>
      <c r="H319" s="68">
        <v>0</v>
      </c>
      <c r="I319" s="68">
        <v>0</v>
      </c>
      <c r="J319" s="68">
        <v>0</v>
      </c>
      <c r="K319" s="68">
        <v>0</v>
      </c>
      <c r="L319" s="68">
        <v>0</v>
      </c>
      <c r="M319" s="68">
        <v>0</v>
      </c>
      <c r="N319" s="2">
        <v>0</v>
      </c>
      <c r="O319" s="68" t="s">
        <v>35</v>
      </c>
      <c r="P319" s="68" t="s">
        <v>364</v>
      </c>
      <c r="Q319" s="68" t="s">
        <v>37</v>
      </c>
      <c r="R319" s="68" t="s">
        <v>38</v>
      </c>
      <c r="S319" s="2">
        <v>0.1</v>
      </c>
      <c r="T319" s="2">
        <v>10</v>
      </c>
      <c r="U319" s="68" t="s">
        <v>39</v>
      </c>
      <c r="V319" s="68" t="s">
        <v>40</v>
      </c>
      <c r="W319" s="68" t="s">
        <v>41</v>
      </c>
      <c r="X319" s="68" t="s">
        <v>42</v>
      </c>
      <c r="Y319" s="68" t="s">
        <v>43</v>
      </c>
      <c r="Z319" s="68" t="s">
        <v>44</v>
      </c>
      <c r="AA319" s="68" t="s">
        <v>45</v>
      </c>
      <c r="AB319" s="68" t="s">
        <v>37</v>
      </c>
      <c r="AC319" s="2"/>
      <c r="AD319" s="2">
        <v>1</v>
      </c>
      <c r="AE319" s="2">
        <v>0</v>
      </c>
      <c r="AF319" s="68">
        <v>30</v>
      </c>
      <c r="AG319" s="68">
        <v>300</v>
      </c>
      <c r="AH319" s="57">
        <f t="shared" si="469"/>
        <v>0</v>
      </c>
      <c r="AI319" s="70"/>
      <c r="AJ319" s="70"/>
      <c r="AK319" s="62" t="e">
        <f t="shared" si="470"/>
        <v>#DIV/0!</v>
      </c>
      <c r="AL319" s="102"/>
      <c r="AM319" s="103"/>
      <c r="AN319" s="104"/>
      <c r="AO319" s="105"/>
      <c r="AP319" s="106"/>
    </row>
    <row r="320" spans="1:42" x14ac:dyDescent="0.25">
      <c r="A320" s="68">
        <v>80.3</v>
      </c>
      <c r="B320" s="68" t="s">
        <v>362</v>
      </c>
      <c r="C320" s="2">
        <v>0</v>
      </c>
      <c r="D320" s="68">
        <v>0</v>
      </c>
      <c r="E320" s="68">
        <v>0</v>
      </c>
      <c r="G320" s="68">
        <v>0</v>
      </c>
      <c r="H320" s="68">
        <v>0</v>
      </c>
      <c r="I320" s="68">
        <v>0</v>
      </c>
      <c r="J320" s="68">
        <v>0</v>
      </c>
      <c r="K320" s="68">
        <v>0</v>
      </c>
      <c r="L320" s="68">
        <v>0</v>
      </c>
      <c r="M320" s="68">
        <v>0</v>
      </c>
      <c r="N320" s="2">
        <v>0</v>
      </c>
      <c r="O320" s="68" t="s">
        <v>35</v>
      </c>
      <c r="P320" s="68" t="s">
        <v>365</v>
      </c>
      <c r="Q320" s="68" t="s">
        <v>37</v>
      </c>
      <c r="R320" s="68" t="s">
        <v>38</v>
      </c>
      <c r="S320" s="2">
        <v>0.1</v>
      </c>
      <c r="T320" s="2">
        <v>10</v>
      </c>
      <c r="U320" s="68" t="s">
        <v>39</v>
      </c>
      <c r="V320" s="68" t="s">
        <v>40</v>
      </c>
      <c r="W320" s="68" t="s">
        <v>41</v>
      </c>
      <c r="X320" s="68" t="s">
        <v>42</v>
      </c>
      <c r="Y320" s="68" t="s">
        <v>43</v>
      </c>
      <c r="Z320" s="68" t="s">
        <v>44</v>
      </c>
      <c r="AA320" s="68" t="s">
        <v>45</v>
      </c>
      <c r="AB320" s="68" t="s">
        <v>37</v>
      </c>
      <c r="AC320" s="2"/>
      <c r="AD320" s="2">
        <v>1</v>
      </c>
      <c r="AE320" s="2">
        <v>0</v>
      </c>
      <c r="AF320" s="68">
        <v>30</v>
      </c>
      <c r="AG320" s="68">
        <v>300</v>
      </c>
      <c r="AH320" s="57">
        <f t="shared" si="469"/>
        <v>0</v>
      </c>
      <c r="AI320" s="70"/>
      <c r="AJ320" s="70"/>
      <c r="AK320" s="62" t="e">
        <f t="shared" si="470"/>
        <v>#DIV/0!</v>
      </c>
      <c r="AL320" s="102"/>
      <c r="AM320" s="103"/>
      <c r="AN320" s="104"/>
      <c r="AO320" s="105"/>
      <c r="AP320" s="106"/>
    </row>
    <row r="321" spans="1:42" x14ac:dyDescent="0.25">
      <c r="A321" s="68">
        <v>80</v>
      </c>
      <c r="C321" s="2" t="s">
        <v>48</v>
      </c>
      <c r="D321" s="68">
        <v>0</v>
      </c>
      <c r="E321" s="68" t="s">
        <v>49</v>
      </c>
      <c r="F321" s="68" t="s">
        <v>50</v>
      </c>
      <c r="N321" s="2"/>
      <c r="S321" s="2"/>
      <c r="T321" s="2"/>
      <c r="AC321" s="2"/>
      <c r="AD321" s="2"/>
      <c r="AE321" s="2"/>
      <c r="AH321" s="58">
        <f t="shared" ref="AH321" si="474">AO318*AP318</f>
        <v>0.67567567567567555</v>
      </c>
      <c r="AI321" s="71"/>
      <c r="AJ321" s="71"/>
      <c r="AK321" s="63"/>
    </row>
    <row r="322" spans="1:42" x14ac:dyDescent="0.25">
      <c r="A322" s="68">
        <v>81.099999999999994</v>
      </c>
      <c r="B322" s="68" t="s">
        <v>366</v>
      </c>
      <c r="C322" s="2">
        <v>0</v>
      </c>
      <c r="D322" s="68">
        <v>0</v>
      </c>
      <c r="E322" s="68">
        <v>0</v>
      </c>
      <c r="G322" s="68">
        <v>0</v>
      </c>
      <c r="H322" s="68">
        <v>0</v>
      </c>
      <c r="I322" s="68">
        <v>0</v>
      </c>
      <c r="J322" s="68">
        <v>0</v>
      </c>
      <c r="K322" s="68">
        <v>0</v>
      </c>
      <c r="L322" s="68">
        <v>0</v>
      </c>
      <c r="M322" s="68">
        <v>0</v>
      </c>
      <c r="N322" s="2">
        <v>0</v>
      </c>
      <c r="O322" s="68" t="s">
        <v>35</v>
      </c>
      <c r="P322" s="68" t="s">
        <v>367</v>
      </c>
      <c r="Q322" s="68" t="s">
        <v>37</v>
      </c>
      <c r="R322" s="68" t="s">
        <v>38</v>
      </c>
      <c r="S322" s="2">
        <v>0.1</v>
      </c>
      <c r="T322" s="2">
        <v>10</v>
      </c>
      <c r="U322" s="68" t="s">
        <v>39</v>
      </c>
      <c r="V322" s="68" t="s">
        <v>40</v>
      </c>
      <c r="W322" s="68" t="s">
        <v>41</v>
      </c>
      <c r="X322" s="68" t="s">
        <v>42</v>
      </c>
      <c r="Y322" s="68" t="s">
        <v>43</v>
      </c>
      <c r="Z322" s="68" t="s">
        <v>44</v>
      </c>
      <c r="AA322" s="68" t="s">
        <v>45</v>
      </c>
      <c r="AB322" s="68" t="s">
        <v>37</v>
      </c>
      <c r="AC322" s="2"/>
      <c r="AD322" s="2">
        <v>1</v>
      </c>
      <c r="AE322" s="2">
        <v>0</v>
      </c>
      <c r="AF322" s="68">
        <v>30</v>
      </c>
      <c r="AG322" s="68">
        <v>300</v>
      </c>
      <c r="AH322" s="57">
        <f t="shared" ref="AH322:AH324" si="475">D322*10</f>
        <v>0</v>
      </c>
      <c r="AI322" s="69">
        <v>0</v>
      </c>
      <c r="AJ322" s="69">
        <v>7</v>
      </c>
      <c r="AK322" s="62" t="e">
        <f t="shared" ref="AK322:AK324" si="476">AH322/AH$3</f>
        <v>#DIV/0!</v>
      </c>
      <c r="AL322" s="102">
        <f t="shared" ref="AL322" si="477">IF(COUNTBLANK(AI322:AI324)=3,"",IF(COUNTBLANK(AI322:AI324)=2,IF(AI322=0,0.5/AJ322,AI322/AJ322),(AI322/AJ322+AI323/AJ323+IF(AJ324&gt;0,AI324/AJ324,0))/COUNTIF(AI322:AJ324,"&gt;0")))</f>
        <v>7.1428571428571425E-2</v>
      </c>
      <c r="AM322" s="103" t="e">
        <f t="shared" ref="AM322" si="478">IF(ISNUMBER(AN322),AN322,1/AN322)</f>
        <v>#DIV/0!</v>
      </c>
      <c r="AN322" s="104"/>
      <c r="AO322" s="105">
        <f t="shared" ref="AO322" si="479">IF(COUNTIF(AL322:AL322,"&gt;0"),AL322,IF(ISERROR(AM322),IF(D325&gt;0,D325,0.5),AM322))</f>
        <v>7.1428571428571425E-2</v>
      </c>
      <c r="AP322" s="106">
        <v>10</v>
      </c>
    </row>
    <row r="323" spans="1:42" x14ac:dyDescent="0.25">
      <c r="A323" s="68">
        <v>81.2</v>
      </c>
      <c r="B323" s="68" t="s">
        <v>366</v>
      </c>
      <c r="C323" s="2">
        <v>0</v>
      </c>
      <c r="D323" s="68">
        <v>0</v>
      </c>
      <c r="E323" s="68">
        <v>0</v>
      </c>
      <c r="G323" s="68">
        <v>0</v>
      </c>
      <c r="H323" s="68">
        <v>0</v>
      </c>
      <c r="I323" s="68">
        <v>0</v>
      </c>
      <c r="J323" s="68">
        <v>0</v>
      </c>
      <c r="K323" s="68">
        <v>0</v>
      </c>
      <c r="L323" s="68">
        <v>0</v>
      </c>
      <c r="M323" s="68">
        <v>0</v>
      </c>
      <c r="N323" s="2">
        <v>0</v>
      </c>
      <c r="O323" s="68" t="s">
        <v>35</v>
      </c>
      <c r="P323" s="68" t="s">
        <v>368</v>
      </c>
      <c r="Q323" s="68" t="s">
        <v>37</v>
      </c>
      <c r="R323" s="68" t="s">
        <v>38</v>
      </c>
      <c r="S323" s="2">
        <v>0.1</v>
      </c>
      <c r="T323" s="2">
        <v>10</v>
      </c>
      <c r="U323" s="68" t="s">
        <v>39</v>
      </c>
      <c r="V323" s="68" t="s">
        <v>40</v>
      </c>
      <c r="W323" s="68" t="s">
        <v>41</v>
      </c>
      <c r="X323" s="68" t="s">
        <v>42</v>
      </c>
      <c r="Y323" s="68" t="s">
        <v>43</v>
      </c>
      <c r="Z323" s="68" t="s">
        <v>44</v>
      </c>
      <c r="AA323" s="68" t="s">
        <v>45</v>
      </c>
      <c r="AB323" s="68" t="s">
        <v>37</v>
      </c>
      <c r="AC323" s="2"/>
      <c r="AD323" s="2">
        <v>1</v>
      </c>
      <c r="AE323" s="2">
        <v>0</v>
      </c>
      <c r="AF323" s="68">
        <v>30</v>
      </c>
      <c r="AG323" s="68">
        <v>300</v>
      </c>
      <c r="AH323" s="57">
        <f t="shared" si="475"/>
        <v>0</v>
      </c>
      <c r="AI323" s="70"/>
      <c r="AJ323" s="70"/>
      <c r="AK323" s="62" t="e">
        <f t="shared" si="476"/>
        <v>#DIV/0!</v>
      </c>
      <c r="AL323" s="102"/>
      <c r="AM323" s="103"/>
      <c r="AN323" s="104"/>
      <c r="AO323" s="105"/>
      <c r="AP323" s="106"/>
    </row>
    <row r="324" spans="1:42" x14ac:dyDescent="0.25">
      <c r="A324" s="68">
        <v>81.3</v>
      </c>
      <c r="B324" s="68" t="s">
        <v>366</v>
      </c>
      <c r="C324" s="2">
        <v>0</v>
      </c>
      <c r="D324" s="68">
        <v>0</v>
      </c>
      <c r="E324" s="68">
        <v>0</v>
      </c>
      <c r="G324" s="68">
        <v>0</v>
      </c>
      <c r="H324" s="68">
        <v>0</v>
      </c>
      <c r="I324" s="68">
        <v>0</v>
      </c>
      <c r="J324" s="68">
        <v>0</v>
      </c>
      <c r="K324" s="68">
        <v>0</v>
      </c>
      <c r="L324" s="68">
        <v>0</v>
      </c>
      <c r="M324" s="68">
        <v>0</v>
      </c>
      <c r="N324" s="2">
        <v>0</v>
      </c>
      <c r="O324" s="68" t="s">
        <v>35</v>
      </c>
      <c r="P324" s="68" t="s">
        <v>369</v>
      </c>
      <c r="Q324" s="68" t="s">
        <v>37</v>
      </c>
      <c r="R324" s="68" t="s">
        <v>38</v>
      </c>
      <c r="S324" s="2">
        <v>0.1</v>
      </c>
      <c r="T324" s="2">
        <v>10</v>
      </c>
      <c r="U324" s="68" t="s">
        <v>39</v>
      </c>
      <c r="V324" s="68" t="s">
        <v>40</v>
      </c>
      <c r="W324" s="68" t="s">
        <v>41</v>
      </c>
      <c r="X324" s="68" t="s">
        <v>42</v>
      </c>
      <c r="Y324" s="68" t="s">
        <v>43</v>
      </c>
      <c r="Z324" s="68" t="s">
        <v>44</v>
      </c>
      <c r="AA324" s="68" t="s">
        <v>45</v>
      </c>
      <c r="AB324" s="68" t="s">
        <v>37</v>
      </c>
      <c r="AC324" s="2"/>
      <c r="AD324" s="2">
        <v>1</v>
      </c>
      <c r="AE324" s="2">
        <v>0</v>
      </c>
      <c r="AF324" s="68">
        <v>30</v>
      </c>
      <c r="AG324" s="68">
        <v>300</v>
      </c>
      <c r="AH324" s="57">
        <f t="shared" si="475"/>
        <v>0</v>
      </c>
      <c r="AI324" s="70"/>
      <c r="AJ324" s="70"/>
      <c r="AK324" s="62" t="e">
        <f t="shared" si="476"/>
        <v>#DIV/0!</v>
      </c>
      <c r="AL324" s="102"/>
      <c r="AM324" s="103"/>
      <c r="AN324" s="104"/>
      <c r="AO324" s="105"/>
      <c r="AP324" s="106"/>
    </row>
    <row r="325" spans="1:42" x14ac:dyDescent="0.25">
      <c r="A325" s="68">
        <v>81</v>
      </c>
      <c r="C325" s="2" t="s">
        <v>48</v>
      </c>
      <c r="D325" s="68">
        <v>0</v>
      </c>
      <c r="E325" s="68" t="s">
        <v>49</v>
      </c>
      <c r="F325" s="68" t="s">
        <v>50</v>
      </c>
      <c r="N325" s="2"/>
      <c r="S325" s="2"/>
      <c r="T325" s="2"/>
      <c r="AC325" s="2"/>
      <c r="AD325" s="2"/>
      <c r="AE325" s="2"/>
      <c r="AH325" s="58">
        <f t="shared" ref="AH325" si="480">AO322*AP322</f>
        <v>0.71428571428571419</v>
      </c>
      <c r="AI325" s="71"/>
      <c r="AJ325" s="71"/>
      <c r="AK325" s="63"/>
    </row>
    <row r="326" spans="1:42" x14ac:dyDescent="0.25">
      <c r="A326" s="68">
        <v>82.1</v>
      </c>
      <c r="B326" s="68" t="s">
        <v>370</v>
      </c>
      <c r="C326" s="2">
        <v>0</v>
      </c>
      <c r="D326" s="68">
        <v>0</v>
      </c>
      <c r="E326" s="68">
        <v>0</v>
      </c>
      <c r="G326" s="68">
        <v>0</v>
      </c>
      <c r="H326" s="68">
        <v>0</v>
      </c>
      <c r="I326" s="68">
        <v>0</v>
      </c>
      <c r="J326" s="68">
        <v>0</v>
      </c>
      <c r="K326" s="68">
        <v>0</v>
      </c>
      <c r="L326" s="68">
        <v>0</v>
      </c>
      <c r="M326" s="68">
        <v>0</v>
      </c>
      <c r="N326" s="2">
        <v>0</v>
      </c>
      <c r="O326" s="68" t="s">
        <v>35</v>
      </c>
      <c r="P326" s="68" t="s">
        <v>371</v>
      </c>
      <c r="Q326" s="68" t="s">
        <v>37</v>
      </c>
      <c r="R326" s="68" t="s">
        <v>38</v>
      </c>
      <c r="S326" s="2">
        <v>0.1</v>
      </c>
      <c r="T326" s="2">
        <v>10</v>
      </c>
      <c r="U326" s="68" t="s">
        <v>39</v>
      </c>
      <c r="V326" s="68" t="s">
        <v>40</v>
      </c>
      <c r="W326" s="68" t="s">
        <v>41</v>
      </c>
      <c r="X326" s="68" t="s">
        <v>42</v>
      </c>
      <c r="Y326" s="68" t="s">
        <v>43</v>
      </c>
      <c r="Z326" s="68" t="s">
        <v>44</v>
      </c>
      <c r="AA326" s="68" t="s">
        <v>45</v>
      </c>
      <c r="AB326" s="68" t="s">
        <v>37</v>
      </c>
      <c r="AC326" s="2"/>
      <c r="AD326" s="2">
        <v>1</v>
      </c>
      <c r="AE326" s="2">
        <v>0</v>
      </c>
      <c r="AF326" s="68">
        <v>30</v>
      </c>
      <c r="AG326" s="68">
        <v>300</v>
      </c>
      <c r="AH326" s="57">
        <f t="shared" ref="AH326:AH328" si="481">D326*10</f>
        <v>0</v>
      </c>
      <c r="AI326" s="69">
        <v>0</v>
      </c>
      <c r="AJ326" s="69">
        <v>7.1</v>
      </c>
      <c r="AK326" s="62" t="e">
        <f t="shared" ref="AK326:AK328" si="482">AH326/AH$3</f>
        <v>#DIV/0!</v>
      </c>
      <c r="AL326" s="102">
        <f t="shared" ref="AL326" si="483">IF(COUNTBLANK(AI326:AI328)=3,"",IF(COUNTBLANK(AI326:AI328)=2,IF(AI326=0,0.5/AJ326,AI326/AJ326),(AI326/AJ326+AI327/AJ327+IF(AJ328&gt;0,AI328/AJ328,0))/COUNTIF(AI326:AJ328,"&gt;0")))</f>
        <v>7.0422535211267609E-2</v>
      </c>
      <c r="AM326" s="103" t="e">
        <f t="shared" ref="AM326" si="484">IF(ISNUMBER(AN326),AN326,1/AN326)</f>
        <v>#DIV/0!</v>
      </c>
      <c r="AN326" s="104"/>
      <c r="AO326" s="105">
        <f t="shared" ref="AO326" si="485">IF(COUNTIF(AL326:AL326,"&gt;0"),AL326,IF(ISERROR(AM326),IF(D329&gt;0,D329,0.5),AM326))</f>
        <v>7.0422535211267609E-2</v>
      </c>
      <c r="AP326" s="106">
        <v>10</v>
      </c>
    </row>
    <row r="327" spans="1:42" x14ac:dyDescent="0.25">
      <c r="A327" s="68">
        <v>82.2</v>
      </c>
      <c r="B327" s="68" t="s">
        <v>370</v>
      </c>
      <c r="C327" s="2">
        <v>0</v>
      </c>
      <c r="D327" s="68">
        <v>0</v>
      </c>
      <c r="E327" s="68">
        <v>0</v>
      </c>
      <c r="G327" s="68">
        <v>0</v>
      </c>
      <c r="H327" s="68">
        <v>0</v>
      </c>
      <c r="I327" s="68">
        <v>0</v>
      </c>
      <c r="J327" s="68">
        <v>0</v>
      </c>
      <c r="K327" s="68">
        <v>0</v>
      </c>
      <c r="L327" s="68">
        <v>0</v>
      </c>
      <c r="M327" s="68">
        <v>0</v>
      </c>
      <c r="N327" s="2">
        <v>0</v>
      </c>
      <c r="O327" s="68" t="s">
        <v>35</v>
      </c>
      <c r="P327" s="68" t="s">
        <v>372</v>
      </c>
      <c r="Q327" s="68" t="s">
        <v>37</v>
      </c>
      <c r="R327" s="68" t="s">
        <v>38</v>
      </c>
      <c r="S327" s="2">
        <v>0.1</v>
      </c>
      <c r="T327" s="2">
        <v>10</v>
      </c>
      <c r="U327" s="68" t="s">
        <v>39</v>
      </c>
      <c r="V327" s="68" t="s">
        <v>40</v>
      </c>
      <c r="W327" s="68" t="s">
        <v>41</v>
      </c>
      <c r="X327" s="68" t="s">
        <v>42</v>
      </c>
      <c r="Y327" s="68" t="s">
        <v>43</v>
      </c>
      <c r="Z327" s="68" t="s">
        <v>44</v>
      </c>
      <c r="AA327" s="68" t="s">
        <v>45</v>
      </c>
      <c r="AB327" s="68" t="s">
        <v>37</v>
      </c>
      <c r="AC327" s="2"/>
      <c r="AD327" s="2">
        <v>1</v>
      </c>
      <c r="AE327" s="2">
        <v>0</v>
      </c>
      <c r="AF327" s="68">
        <v>30</v>
      </c>
      <c r="AG327" s="68">
        <v>300</v>
      </c>
      <c r="AH327" s="57">
        <f t="shared" si="481"/>
        <v>0</v>
      </c>
      <c r="AI327" s="70"/>
      <c r="AJ327" s="70"/>
      <c r="AK327" s="62" t="e">
        <f t="shared" si="482"/>
        <v>#DIV/0!</v>
      </c>
      <c r="AL327" s="102"/>
      <c r="AM327" s="103"/>
      <c r="AN327" s="104"/>
      <c r="AO327" s="105"/>
      <c r="AP327" s="106"/>
    </row>
    <row r="328" spans="1:42" x14ac:dyDescent="0.25">
      <c r="A328" s="68">
        <v>82.3</v>
      </c>
      <c r="B328" s="68" t="s">
        <v>370</v>
      </c>
      <c r="C328" s="2">
        <v>0</v>
      </c>
      <c r="D328" s="68">
        <v>0</v>
      </c>
      <c r="E328" s="68">
        <v>0</v>
      </c>
      <c r="G328" s="68">
        <v>0</v>
      </c>
      <c r="H328" s="68">
        <v>0</v>
      </c>
      <c r="I328" s="68">
        <v>0</v>
      </c>
      <c r="J328" s="68">
        <v>0</v>
      </c>
      <c r="K328" s="68">
        <v>0</v>
      </c>
      <c r="L328" s="68">
        <v>0</v>
      </c>
      <c r="M328" s="68">
        <v>0</v>
      </c>
      <c r="N328" s="2">
        <v>0</v>
      </c>
      <c r="O328" s="68" t="s">
        <v>35</v>
      </c>
      <c r="P328" s="68" t="s">
        <v>373</v>
      </c>
      <c r="Q328" s="68" t="s">
        <v>37</v>
      </c>
      <c r="R328" s="68" t="s">
        <v>38</v>
      </c>
      <c r="S328" s="2">
        <v>0.1</v>
      </c>
      <c r="T328" s="2">
        <v>10</v>
      </c>
      <c r="U328" s="68" t="s">
        <v>39</v>
      </c>
      <c r="V328" s="68" t="s">
        <v>40</v>
      </c>
      <c r="W328" s="68" t="s">
        <v>41</v>
      </c>
      <c r="X328" s="68" t="s">
        <v>42</v>
      </c>
      <c r="Y328" s="68" t="s">
        <v>43</v>
      </c>
      <c r="Z328" s="68" t="s">
        <v>44</v>
      </c>
      <c r="AA328" s="68" t="s">
        <v>45</v>
      </c>
      <c r="AB328" s="68" t="s">
        <v>37</v>
      </c>
      <c r="AC328" s="2"/>
      <c r="AD328" s="2">
        <v>1</v>
      </c>
      <c r="AE328" s="2">
        <v>0</v>
      </c>
      <c r="AF328" s="68">
        <v>30</v>
      </c>
      <c r="AG328" s="68">
        <v>300</v>
      </c>
      <c r="AH328" s="57">
        <f t="shared" si="481"/>
        <v>0</v>
      </c>
      <c r="AI328" s="70"/>
      <c r="AJ328" s="70"/>
      <c r="AK328" s="62" t="e">
        <f t="shared" si="482"/>
        <v>#DIV/0!</v>
      </c>
      <c r="AL328" s="102"/>
      <c r="AM328" s="103"/>
      <c r="AN328" s="104"/>
      <c r="AO328" s="105"/>
      <c r="AP328" s="106"/>
    </row>
    <row r="329" spans="1:42" x14ac:dyDescent="0.25">
      <c r="A329" s="68">
        <v>82</v>
      </c>
      <c r="C329" s="2" t="s">
        <v>48</v>
      </c>
      <c r="D329" s="68">
        <v>0</v>
      </c>
      <c r="E329" s="68" t="s">
        <v>49</v>
      </c>
      <c r="F329" s="68" t="s">
        <v>50</v>
      </c>
      <c r="N329" s="2"/>
      <c r="S329" s="2"/>
      <c r="T329" s="2"/>
      <c r="AC329" s="2"/>
      <c r="AD329" s="2"/>
      <c r="AE329" s="2"/>
      <c r="AH329" s="58">
        <f t="shared" ref="AH329" si="486">AO326*AP326</f>
        <v>0.70422535211267612</v>
      </c>
      <c r="AI329" s="71"/>
      <c r="AJ329" s="71"/>
      <c r="AK329" s="63"/>
    </row>
    <row r="330" spans="1:42" x14ac:dyDescent="0.25">
      <c r="A330" s="68">
        <v>83.1</v>
      </c>
      <c r="B330" s="68" t="s">
        <v>374</v>
      </c>
      <c r="C330" s="2">
        <v>0</v>
      </c>
      <c r="D330" s="68">
        <v>0</v>
      </c>
      <c r="E330" s="68">
        <v>0</v>
      </c>
      <c r="G330" s="68">
        <v>0</v>
      </c>
      <c r="H330" s="68">
        <v>0</v>
      </c>
      <c r="I330" s="68">
        <v>0</v>
      </c>
      <c r="J330" s="68">
        <v>0</v>
      </c>
      <c r="K330" s="68">
        <v>0</v>
      </c>
      <c r="L330" s="68">
        <v>0</v>
      </c>
      <c r="M330" s="68">
        <v>0</v>
      </c>
      <c r="N330" s="2">
        <v>0</v>
      </c>
      <c r="O330" s="68" t="s">
        <v>35</v>
      </c>
      <c r="P330" s="68" t="s">
        <v>375</v>
      </c>
      <c r="Q330" s="68" t="s">
        <v>37</v>
      </c>
      <c r="R330" s="68" t="s">
        <v>38</v>
      </c>
      <c r="S330" s="2">
        <v>0.1</v>
      </c>
      <c r="T330" s="2">
        <v>10</v>
      </c>
      <c r="U330" s="68" t="s">
        <v>39</v>
      </c>
      <c r="V330" s="68" t="s">
        <v>40</v>
      </c>
      <c r="W330" s="68" t="s">
        <v>41</v>
      </c>
      <c r="X330" s="68" t="s">
        <v>42</v>
      </c>
      <c r="Y330" s="68" t="s">
        <v>43</v>
      </c>
      <c r="Z330" s="68" t="s">
        <v>44</v>
      </c>
      <c r="AA330" s="68" t="s">
        <v>45</v>
      </c>
      <c r="AB330" s="68" t="s">
        <v>37</v>
      </c>
      <c r="AC330" s="2"/>
      <c r="AD330" s="2">
        <v>1</v>
      </c>
      <c r="AE330" s="2">
        <v>0</v>
      </c>
      <c r="AF330" s="68">
        <v>30</v>
      </c>
      <c r="AG330" s="68">
        <v>300</v>
      </c>
      <c r="AH330" s="57">
        <f t="shared" ref="AH330:AH332" si="487">D330*10</f>
        <v>0</v>
      </c>
      <c r="AI330" s="69">
        <v>0</v>
      </c>
      <c r="AJ330" s="69">
        <v>7.1</v>
      </c>
      <c r="AK330" s="62" t="e">
        <f t="shared" ref="AK330:AK332" si="488">AH330/AH$3</f>
        <v>#DIV/0!</v>
      </c>
      <c r="AL330" s="102">
        <f t="shared" ref="AL330" si="489">IF(COUNTBLANK(AI330:AI332)=3,"",IF(COUNTBLANK(AI330:AI332)=2,IF(AI330=0,0.5/AJ330,AI330/AJ330),(AI330/AJ330+AI331/AJ331+IF(AJ332&gt;0,AI332/AJ332,0))/COUNTIF(AI330:AJ332,"&gt;0")))</f>
        <v>7.0422535211267609E-2</v>
      </c>
      <c r="AM330" s="103" t="e">
        <f t="shared" ref="AM330" si="490">IF(ISNUMBER(AN330),AN330,1/AN330)</f>
        <v>#DIV/0!</v>
      </c>
      <c r="AN330" s="104"/>
      <c r="AO330" s="105">
        <f t="shared" ref="AO330" si="491">IF(COUNTIF(AL330:AL330,"&gt;0"),AL330,IF(ISERROR(AM330),IF(D333&gt;0,D333,0.5),AM330))</f>
        <v>7.0422535211267609E-2</v>
      </c>
      <c r="AP330" s="106">
        <v>10</v>
      </c>
    </row>
    <row r="331" spans="1:42" x14ac:dyDescent="0.25">
      <c r="A331" s="68">
        <v>83.2</v>
      </c>
      <c r="B331" s="68" t="s">
        <v>374</v>
      </c>
      <c r="C331" s="2">
        <v>0</v>
      </c>
      <c r="D331" s="68">
        <v>0</v>
      </c>
      <c r="E331" s="68">
        <v>0</v>
      </c>
      <c r="G331" s="68">
        <v>0</v>
      </c>
      <c r="H331" s="68">
        <v>0</v>
      </c>
      <c r="I331" s="68">
        <v>0</v>
      </c>
      <c r="J331" s="68">
        <v>0</v>
      </c>
      <c r="K331" s="68">
        <v>0</v>
      </c>
      <c r="L331" s="68">
        <v>0</v>
      </c>
      <c r="M331" s="68">
        <v>0</v>
      </c>
      <c r="N331" s="2">
        <v>0</v>
      </c>
      <c r="O331" s="68" t="s">
        <v>35</v>
      </c>
      <c r="P331" s="68" t="s">
        <v>376</v>
      </c>
      <c r="Q331" s="68" t="s">
        <v>37</v>
      </c>
      <c r="R331" s="68" t="s">
        <v>38</v>
      </c>
      <c r="S331" s="2">
        <v>0.1</v>
      </c>
      <c r="T331" s="2">
        <v>10</v>
      </c>
      <c r="U331" s="68" t="s">
        <v>39</v>
      </c>
      <c r="V331" s="68" t="s">
        <v>40</v>
      </c>
      <c r="W331" s="68" t="s">
        <v>41</v>
      </c>
      <c r="X331" s="68" t="s">
        <v>42</v>
      </c>
      <c r="Y331" s="68" t="s">
        <v>43</v>
      </c>
      <c r="Z331" s="68" t="s">
        <v>44</v>
      </c>
      <c r="AA331" s="68" t="s">
        <v>45</v>
      </c>
      <c r="AB331" s="68" t="s">
        <v>37</v>
      </c>
      <c r="AC331" s="2"/>
      <c r="AD331" s="2">
        <v>1</v>
      </c>
      <c r="AE331" s="2">
        <v>0</v>
      </c>
      <c r="AF331" s="68">
        <v>30</v>
      </c>
      <c r="AG331" s="68">
        <v>300</v>
      </c>
      <c r="AH331" s="57">
        <f t="shared" si="487"/>
        <v>0</v>
      </c>
      <c r="AI331" s="70"/>
      <c r="AJ331" s="70"/>
      <c r="AK331" s="62" t="e">
        <f t="shared" si="488"/>
        <v>#DIV/0!</v>
      </c>
      <c r="AL331" s="102"/>
      <c r="AM331" s="103"/>
      <c r="AN331" s="104"/>
      <c r="AO331" s="105"/>
      <c r="AP331" s="106"/>
    </row>
    <row r="332" spans="1:42" x14ac:dyDescent="0.25">
      <c r="A332" s="68">
        <v>83.3</v>
      </c>
      <c r="B332" s="68" t="s">
        <v>374</v>
      </c>
      <c r="C332" s="2">
        <v>0</v>
      </c>
      <c r="D332" s="68">
        <v>0</v>
      </c>
      <c r="E332" s="68">
        <v>0</v>
      </c>
      <c r="G332" s="68">
        <v>0</v>
      </c>
      <c r="H332" s="68">
        <v>0</v>
      </c>
      <c r="I332" s="68">
        <v>0</v>
      </c>
      <c r="J332" s="68">
        <v>0</v>
      </c>
      <c r="K332" s="68">
        <v>0</v>
      </c>
      <c r="L332" s="68">
        <v>0</v>
      </c>
      <c r="M332" s="68">
        <v>0</v>
      </c>
      <c r="N332" s="2">
        <v>0</v>
      </c>
      <c r="O332" s="68" t="s">
        <v>35</v>
      </c>
      <c r="P332" s="68" t="s">
        <v>377</v>
      </c>
      <c r="Q332" s="68" t="s">
        <v>37</v>
      </c>
      <c r="R332" s="68" t="s">
        <v>38</v>
      </c>
      <c r="S332" s="2">
        <v>0.1</v>
      </c>
      <c r="T332" s="2">
        <v>10</v>
      </c>
      <c r="U332" s="68" t="s">
        <v>39</v>
      </c>
      <c r="V332" s="68" t="s">
        <v>40</v>
      </c>
      <c r="W332" s="68" t="s">
        <v>41</v>
      </c>
      <c r="X332" s="68" t="s">
        <v>42</v>
      </c>
      <c r="Y332" s="68" t="s">
        <v>43</v>
      </c>
      <c r="Z332" s="68" t="s">
        <v>44</v>
      </c>
      <c r="AA332" s="68" t="s">
        <v>45</v>
      </c>
      <c r="AB332" s="68" t="s">
        <v>37</v>
      </c>
      <c r="AC332" s="2"/>
      <c r="AD332" s="2">
        <v>1</v>
      </c>
      <c r="AE332" s="2">
        <v>0</v>
      </c>
      <c r="AF332" s="68">
        <v>30</v>
      </c>
      <c r="AG332" s="68">
        <v>300</v>
      </c>
      <c r="AH332" s="57">
        <f t="shared" si="487"/>
        <v>0</v>
      </c>
      <c r="AI332" s="70"/>
      <c r="AJ332" s="70"/>
      <c r="AK332" s="62" t="e">
        <f t="shared" si="488"/>
        <v>#DIV/0!</v>
      </c>
      <c r="AL332" s="102"/>
      <c r="AM332" s="103"/>
      <c r="AN332" s="104"/>
      <c r="AO332" s="105"/>
      <c r="AP332" s="106"/>
    </row>
    <row r="333" spans="1:42" x14ac:dyDescent="0.25">
      <c r="A333" s="68">
        <v>83</v>
      </c>
      <c r="C333" s="2" t="s">
        <v>48</v>
      </c>
      <c r="D333" s="68">
        <v>0</v>
      </c>
      <c r="E333" s="68" t="s">
        <v>49</v>
      </c>
      <c r="F333" s="68" t="s">
        <v>50</v>
      </c>
      <c r="N333" s="2"/>
      <c r="S333" s="2"/>
      <c r="T333" s="2"/>
      <c r="AC333" s="2"/>
      <c r="AD333" s="2"/>
      <c r="AE333" s="2"/>
      <c r="AH333" s="58">
        <f t="shared" ref="AH333" si="492">AO330*AP330</f>
        <v>0.70422535211267612</v>
      </c>
      <c r="AI333" s="71"/>
      <c r="AJ333" s="71"/>
      <c r="AK333" s="63"/>
    </row>
    <row r="334" spans="1:42" x14ac:dyDescent="0.25">
      <c r="A334" s="68">
        <v>84.1</v>
      </c>
      <c r="B334" s="68" t="s">
        <v>378</v>
      </c>
      <c r="C334" s="2">
        <v>0</v>
      </c>
      <c r="D334" s="68">
        <v>0</v>
      </c>
      <c r="E334" s="68">
        <v>0</v>
      </c>
      <c r="G334" s="68">
        <v>0</v>
      </c>
      <c r="H334" s="68">
        <v>0</v>
      </c>
      <c r="I334" s="68">
        <v>0</v>
      </c>
      <c r="J334" s="68">
        <v>0</v>
      </c>
      <c r="K334" s="68">
        <v>0</v>
      </c>
      <c r="L334" s="68">
        <v>0</v>
      </c>
      <c r="M334" s="68">
        <v>0</v>
      </c>
      <c r="N334" s="2">
        <v>0</v>
      </c>
      <c r="O334" s="68" t="s">
        <v>35</v>
      </c>
      <c r="P334" s="68" t="s">
        <v>379</v>
      </c>
      <c r="Q334" s="68" t="s">
        <v>37</v>
      </c>
      <c r="R334" s="68" t="s">
        <v>38</v>
      </c>
      <c r="S334" s="2">
        <v>0.1</v>
      </c>
      <c r="T334" s="2">
        <v>10</v>
      </c>
      <c r="U334" s="68" t="s">
        <v>39</v>
      </c>
      <c r="V334" s="68" t="s">
        <v>40</v>
      </c>
      <c r="W334" s="68" t="s">
        <v>41</v>
      </c>
      <c r="X334" s="68" t="s">
        <v>42</v>
      </c>
      <c r="Y334" s="68" t="s">
        <v>43</v>
      </c>
      <c r="Z334" s="68" t="s">
        <v>44</v>
      </c>
      <c r="AA334" s="68" t="s">
        <v>45</v>
      </c>
      <c r="AB334" s="68" t="s">
        <v>37</v>
      </c>
      <c r="AC334" s="2"/>
      <c r="AD334" s="2">
        <v>1</v>
      </c>
      <c r="AE334" s="2">
        <v>0</v>
      </c>
      <c r="AF334" s="68">
        <v>30</v>
      </c>
      <c r="AG334" s="68">
        <v>300</v>
      </c>
      <c r="AH334" s="57">
        <f t="shared" ref="AH334:AH336" si="493">D334*10</f>
        <v>0</v>
      </c>
      <c r="AI334" s="69">
        <v>0</v>
      </c>
      <c r="AJ334" s="69">
        <v>6.9</v>
      </c>
      <c r="AK334" s="62" t="e">
        <f t="shared" ref="AK334:AK336" si="494">AH334/AH$3</f>
        <v>#DIV/0!</v>
      </c>
      <c r="AL334" s="102">
        <f t="shared" ref="AL334" si="495">IF(COUNTBLANK(AI334:AI336)=3,"",IF(COUNTBLANK(AI334:AI336)=2,IF(AI334=0,0.5/AJ334,AI334/AJ334),(AI334/AJ334+AI335/AJ335+IF(AJ336&gt;0,AI336/AJ336,0))/COUNTIF(AI334:AJ336,"&gt;0")))</f>
        <v>7.2463768115942032E-2</v>
      </c>
      <c r="AM334" s="103" t="e">
        <f t="shared" ref="AM334" si="496">IF(ISNUMBER(AN334),AN334,1/AN334)</f>
        <v>#DIV/0!</v>
      </c>
      <c r="AN334" s="104"/>
      <c r="AO334" s="105">
        <f t="shared" ref="AO334" si="497">IF(COUNTIF(AL334:AL334,"&gt;0"),AL334,IF(ISERROR(AM334),IF(D337&gt;0,D337,0.5),AM334))</f>
        <v>7.2463768115942032E-2</v>
      </c>
      <c r="AP334" s="106">
        <v>10</v>
      </c>
    </row>
    <row r="335" spans="1:42" x14ac:dyDescent="0.25">
      <c r="A335" s="68">
        <v>84.2</v>
      </c>
      <c r="B335" s="68" t="s">
        <v>378</v>
      </c>
      <c r="C335" s="2">
        <v>0</v>
      </c>
      <c r="D335" s="68">
        <v>0</v>
      </c>
      <c r="E335" s="68">
        <v>0</v>
      </c>
      <c r="G335" s="68">
        <v>0</v>
      </c>
      <c r="H335" s="68">
        <v>0</v>
      </c>
      <c r="I335" s="68">
        <v>0</v>
      </c>
      <c r="J335" s="68">
        <v>0</v>
      </c>
      <c r="K335" s="68">
        <v>0</v>
      </c>
      <c r="L335" s="68">
        <v>0</v>
      </c>
      <c r="M335" s="68">
        <v>0</v>
      </c>
      <c r="N335" s="2">
        <v>0</v>
      </c>
      <c r="O335" s="68" t="s">
        <v>35</v>
      </c>
      <c r="P335" s="68" t="s">
        <v>380</v>
      </c>
      <c r="Q335" s="68" t="s">
        <v>37</v>
      </c>
      <c r="R335" s="68" t="s">
        <v>38</v>
      </c>
      <c r="S335" s="2">
        <v>0.1</v>
      </c>
      <c r="T335" s="2">
        <v>10</v>
      </c>
      <c r="U335" s="68" t="s">
        <v>39</v>
      </c>
      <c r="V335" s="68" t="s">
        <v>40</v>
      </c>
      <c r="W335" s="68" t="s">
        <v>41</v>
      </c>
      <c r="X335" s="68" t="s">
        <v>42</v>
      </c>
      <c r="Y335" s="68" t="s">
        <v>43</v>
      </c>
      <c r="Z335" s="68" t="s">
        <v>44</v>
      </c>
      <c r="AA335" s="68" t="s">
        <v>45</v>
      </c>
      <c r="AB335" s="68" t="s">
        <v>37</v>
      </c>
      <c r="AC335" s="2"/>
      <c r="AD335" s="2">
        <v>1</v>
      </c>
      <c r="AE335" s="2">
        <v>0</v>
      </c>
      <c r="AF335" s="68">
        <v>30</v>
      </c>
      <c r="AG335" s="68">
        <v>300</v>
      </c>
      <c r="AH335" s="57">
        <f t="shared" si="493"/>
        <v>0</v>
      </c>
      <c r="AI335" s="70"/>
      <c r="AJ335" s="70"/>
      <c r="AK335" s="62" t="e">
        <f t="shared" si="494"/>
        <v>#DIV/0!</v>
      </c>
      <c r="AL335" s="102"/>
      <c r="AM335" s="103"/>
      <c r="AN335" s="104"/>
      <c r="AO335" s="105"/>
      <c r="AP335" s="106"/>
    </row>
    <row r="336" spans="1:42" x14ac:dyDescent="0.25">
      <c r="A336" s="68">
        <v>84.3</v>
      </c>
      <c r="B336" s="68" t="s">
        <v>378</v>
      </c>
      <c r="C336" s="2">
        <v>0</v>
      </c>
      <c r="D336" s="68">
        <v>0</v>
      </c>
      <c r="E336" s="68">
        <v>0</v>
      </c>
      <c r="G336" s="68">
        <v>0</v>
      </c>
      <c r="H336" s="68">
        <v>0</v>
      </c>
      <c r="I336" s="68">
        <v>0</v>
      </c>
      <c r="J336" s="68">
        <v>0</v>
      </c>
      <c r="K336" s="68">
        <v>0</v>
      </c>
      <c r="L336" s="68">
        <v>0</v>
      </c>
      <c r="M336" s="68">
        <v>0</v>
      </c>
      <c r="N336" s="2">
        <v>0</v>
      </c>
      <c r="O336" s="68" t="s">
        <v>35</v>
      </c>
      <c r="P336" s="68" t="s">
        <v>381</v>
      </c>
      <c r="Q336" s="68" t="s">
        <v>37</v>
      </c>
      <c r="R336" s="68" t="s">
        <v>38</v>
      </c>
      <c r="S336" s="2">
        <v>0.1</v>
      </c>
      <c r="T336" s="2">
        <v>10</v>
      </c>
      <c r="U336" s="68" t="s">
        <v>39</v>
      </c>
      <c r="V336" s="68" t="s">
        <v>40</v>
      </c>
      <c r="W336" s="68" t="s">
        <v>41</v>
      </c>
      <c r="X336" s="68" t="s">
        <v>42</v>
      </c>
      <c r="Y336" s="68" t="s">
        <v>43</v>
      </c>
      <c r="Z336" s="68" t="s">
        <v>44</v>
      </c>
      <c r="AA336" s="68" t="s">
        <v>45</v>
      </c>
      <c r="AB336" s="68" t="s">
        <v>37</v>
      </c>
      <c r="AC336" s="2"/>
      <c r="AD336" s="2">
        <v>1</v>
      </c>
      <c r="AE336" s="2">
        <v>0</v>
      </c>
      <c r="AF336" s="68">
        <v>30</v>
      </c>
      <c r="AG336" s="68">
        <v>300</v>
      </c>
      <c r="AH336" s="57">
        <f t="shared" si="493"/>
        <v>0</v>
      </c>
      <c r="AI336" s="70"/>
      <c r="AJ336" s="70"/>
      <c r="AK336" s="62" t="e">
        <f t="shared" si="494"/>
        <v>#DIV/0!</v>
      </c>
      <c r="AL336" s="102"/>
      <c r="AM336" s="103"/>
      <c r="AN336" s="104"/>
      <c r="AO336" s="105"/>
      <c r="AP336" s="106"/>
    </row>
    <row r="337" spans="1:42" x14ac:dyDescent="0.25">
      <c r="A337" s="68">
        <v>84</v>
      </c>
      <c r="C337" s="2" t="s">
        <v>48</v>
      </c>
      <c r="D337" s="68">
        <v>0</v>
      </c>
      <c r="E337" s="68" t="s">
        <v>49</v>
      </c>
      <c r="F337" s="68" t="s">
        <v>50</v>
      </c>
      <c r="N337" s="2"/>
      <c r="S337" s="2"/>
      <c r="T337" s="2"/>
      <c r="AC337" s="2"/>
      <c r="AD337" s="2"/>
      <c r="AE337" s="2"/>
      <c r="AH337" s="58">
        <f t="shared" ref="AH337" si="498">AO334*AP334</f>
        <v>0.72463768115942029</v>
      </c>
      <c r="AI337" s="71"/>
      <c r="AJ337" s="71"/>
      <c r="AK337" s="63"/>
    </row>
    <row r="338" spans="1:42" x14ac:dyDescent="0.25">
      <c r="A338" s="68">
        <v>85.1</v>
      </c>
      <c r="B338" s="68" t="s">
        <v>382</v>
      </c>
      <c r="C338" s="2">
        <v>0</v>
      </c>
      <c r="D338" s="68">
        <v>0</v>
      </c>
      <c r="E338" s="68">
        <v>0</v>
      </c>
      <c r="G338" s="68">
        <v>0</v>
      </c>
      <c r="H338" s="68">
        <v>0</v>
      </c>
      <c r="I338" s="68">
        <v>0</v>
      </c>
      <c r="J338" s="68">
        <v>0</v>
      </c>
      <c r="K338" s="68">
        <v>0</v>
      </c>
      <c r="L338" s="68">
        <v>0</v>
      </c>
      <c r="M338" s="68">
        <v>0</v>
      </c>
      <c r="N338" s="2">
        <v>0</v>
      </c>
      <c r="O338" s="68" t="s">
        <v>35</v>
      </c>
      <c r="P338" s="68" t="s">
        <v>383</v>
      </c>
      <c r="Q338" s="68" t="s">
        <v>37</v>
      </c>
      <c r="R338" s="68" t="s">
        <v>38</v>
      </c>
      <c r="S338" s="2">
        <v>0.1</v>
      </c>
      <c r="T338" s="2">
        <v>10</v>
      </c>
      <c r="U338" s="68" t="s">
        <v>39</v>
      </c>
      <c r="V338" s="68" t="s">
        <v>40</v>
      </c>
      <c r="W338" s="68" t="s">
        <v>41</v>
      </c>
      <c r="X338" s="68" t="s">
        <v>42</v>
      </c>
      <c r="Y338" s="68" t="s">
        <v>43</v>
      </c>
      <c r="Z338" s="68" t="s">
        <v>44</v>
      </c>
      <c r="AA338" s="68" t="s">
        <v>45</v>
      </c>
      <c r="AB338" s="68" t="s">
        <v>37</v>
      </c>
      <c r="AC338" s="2"/>
      <c r="AD338" s="2">
        <v>1</v>
      </c>
      <c r="AE338" s="2">
        <v>0</v>
      </c>
      <c r="AF338" s="68">
        <v>30</v>
      </c>
      <c r="AG338" s="68">
        <v>300</v>
      </c>
      <c r="AH338" s="57">
        <f t="shared" ref="AH338:AH340" si="499">D338*10</f>
        <v>0</v>
      </c>
      <c r="AI338" s="69">
        <v>0</v>
      </c>
      <c r="AJ338" s="69">
        <v>7.1</v>
      </c>
      <c r="AK338" s="62" t="e">
        <f t="shared" ref="AK338:AK340" si="500">AH338/AH$3</f>
        <v>#DIV/0!</v>
      </c>
      <c r="AL338" s="102">
        <f t="shared" ref="AL338" si="501">IF(COUNTBLANK(AI338:AI340)=3,"",IF(COUNTBLANK(AI338:AI340)=2,IF(AI338=0,0.5/AJ338,AI338/AJ338),(AI338/AJ338+AI339/AJ339+IF(AJ340&gt;0,AI340/AJ340,0))/COUNTIF(AI338:AJ340,"&gt;0")))</f>
        <v>7.0422535211267609E-2</v>
      </c>
      <c r="AM338" s="103" t="e">
        <f t="shared" ref="AM338" si="502">IF(ISNUMBER(AN338),AN338,1/AN338)</f>
        <v>#DIV/0!</v>
      </c>
      <c r="AN338" s="104"/>
      <c r="AO338" s="105">
        <f t="shared" ref="AO338" si="503">IF(COUNTIF(AL338:AL338,"&gt;0"),AL338,IF(ISERROR(AM338),IF(D341&gt;0,D341,0.5),AM338))</f>
        <v>7.0422535211267609E-2</v>
      </c>
      <c r="AP338" s="106">
        <v>10</v>
      </c>
    </row>
    <row r="339" spans="1:42" x14ac:dyDescent="0.25">
      <c r="A339" s="68">
        <v>85.2</v>
      </c>
      <c r="B339" s="68" t="s">
        <v>382</v>
      </c>
      <c r="C339" s="2">
        <v>0</v>
      </c>
      <c r="D339" s="68">
        <v>0</v>
      </c>
      <c r="E339" s="68">
        <v>0</v>
      </c>
      <c r="G339" s="68">
        <v>0</v>
      </c>
      <c r="H339" s="68">
        <v>0</v>
      </c>
      <c r="I339" s="68">
        <v>0</v>
      </c>
      <c r="J339" s="68">
        <v>0</v>
      </c>
      <c r="K339" s="68">
        <v>0</v>
      </c>
      <c r="L339" s="68">
        <v>0</v>
      </c>
      <c r="M339" s="68">
        <v>0</v>
      </c>
      <c r="N339" s="2">
        <v>0</v>
      </c>
      <c r="O339" s="68" t="s">
        <v>35</v>
      </c>
      <c r="P339" s="68" t="s">
        <v>384</v>
      </c>
      <c r="Q339" s="68" t="s">
        <v>37</v>
      </c>
      <c r="R339" s="68" t="s">
        <v>38</v>
      </c>
      <c r="S339" s="2">
        <v>0.1</v>
      </c>
      <c r="T339" s="2">
        <v>10</v>
      </c>
      <c r="U339" s="68" t="s">
        <v>39</v>
      </c>
      <c r="V339" s="68" t="s">
        <v>40</v>
      </c>
      <c r="W339" s="68" t="s">
        <v>41</v>
      </c>
      <c r="X339" s="68" t="s">
        <v>42</v>
      </c>
      <c r="Y339" s="68" t="s">
        <v>43</v>
      </c>
      <c r="Z339" s="68" t="s">
        <v>44</v>
      </c>
      <c r="AA339" s="68" t="s">
        <v>45</v>
      </c>
      <c r="AB339" s="68" t="s">
        <v>37</v>
      </c>
      <c r="AC339" s="2"/>
      <c r="AD339" s="2">
        <v>1</v>
      </c>
      <c r="AE339" s="2">
        <v>0</v>
      </c>
      <c r="AF339" s="68">
        <v>30</v>
      </c>
      <c r="AG339" s="68">
        <v>300</v>
      </c>
      <c r="AH339" s="57">
        <f t="shared" si="499"/>
        <v>0</v>
      </c>
      <c r="AI339" s="70"/>
      <c r="AJ339" s="70"/>
      <c r="AK339" s="62" t="e">
        <f t="shared" si="500"/>
        <v>#DIV/0!</v>
      </c>
      <c r="AL339" s="102"/>
      <c r="AM339" s="103"/>
      <c r="AN339" s="104"/>
      <c r="AO339" s="105"/>
      <c r="AP339" s="106"/>
    </row>
    <row r="340" spans="1:42" x14ac:dyDescent="0.25">
      <c r="A340" s="68">
        <v>85.3</v>
      </c>
      <c r="B340" s="68" t="s">
        <v>382</v>
      </c>
      <c r="C340" s="2">
        <v>0</v>
      </c>
      <c r="D340" s="68">
        <v>0</v>
      </c>
      <c r="E340" s="68">
        <v>0</v>
      </c>
      <c r="G340" s="68">
        <v>0</v>
      </c>
      <c r="H340" s="68">
        <v>0</v>
      </c>
      <c r="I340" s="68">
        <v>0</v>
      </c>
      <c r="J340" s="68">
        <v>0</v>
      </c>
      <c r="K340" s="68">
        <v>0</v>
      </c>
      <c r="L340" s="68">
        <v>0</v>
      </c>
      <c r="M340" s="68">
        <v>0</v>
      </c>
      <c r="N340" s="2">
        <v>0</v>
      </c>
      <c r="O340" s="68" t="s">
        <v>35</v>
      </c>
      <c r="P340" s="68" t="s">
        <v>385</v>
      </c>
      <c r="Q340" s="68" t="s">
        <v>37</v>
      </c>
      <c r="R340" s="68" t="s">
        <v>38</v>
      </c>
      <c r="S340" s="2">
        <v>0.1</v>
      </c>
      <c r="T340" s="2">
        <v>10</v>
      </c>
      <c r="U340" s="68" t="s">
        <v>39</v>
      </c>
      <c r="V340" s="68" t="s">
        <v>40</v>
      </c>
      <c r="W340" s="68" t="s">
        <v>41</v>
      </c>
      <c r="X340" s="68" t="s">
        <v>42</v>
      </c>
      <c r="Y340" s="68" t="s">
        <v>43</v>
      </c>
      <c r="Z340" s="68" t="s">
        <v>44</v>
      </c>
      <c r="AA340" s="68" t="s">
        <v>45</v>
      </c>
      <c r="AB340" s="68" t="s">
        <v>37</v>
      </c>
      <c r="AC340" s="2"/>
      <c r="AD340" s="2">
        <v>1</v>
      </c>
      <c r="AE340" s="2">
        <v>0</v>
      </c>
      <c r="AF340" s="68">
        <v>30</v>
      </c>
      <c r="AG340" s="68">
        <v>300</v>
      </c>
      <c r="AH340" s="57">
        <f t="shared" si="499"/>
        <v>0</v>
      </c>
      <c r="AI340" s="70"/>
      <c r="AJ340" s="70"/>
      <c r="AK340" s="62" t="e">
        <f t="shared" si="500"/>
        <v>#DIV/0!</v>
      </c>
      <c r="AL340" s="102"/>
      <c r="AM340" s="103"/>
      <c r="AN340" s="104"/>
      <c r="AO340" s="105"/>
      <c r="AP340" s="106"/>
    </row>
    <row r="341" spans="1:42" x14ac:dyDescent="0.25">
      <c r="A341" s="68">
        <v>85</v>
      </c>
      <c r="C341" s="2" t="s">
        <v>48</v>
      </c>
      <c r="D341" s="68">
        <v>0</v>
      </c>
      <c r="E341" s="68" t="s">
        <v>49</v>
      </c>
      <c r="F341" s="68" t="s">
        <v>50</v>
      </c>
      <c r="N341" s="2"/>
      <c r="S341" s="2"/>
      <c r="T341" s="2"/>
      <c r="AC341" s="2"/>
      <c r="AD341" s="2"/>
      <c r="AE341" s="2"/>
      <c r="AH341" s="58">
        <f t="shared" ref="AH341" si="504">AO338*AP338</f>
        <v>0.70422535211267612</v>
      </c>
      <c r="AI341" s="71"/>
      <c r="AJ341" s="71"/>
      <c r="AK341" s="63"/>
    </row>
    <row r="342" spans="1:42" x14ac:dyDescent="0.25">
      <c r="A342" s="68">
        <v>86.1</v>
      </c>
      <c r="B342" s="68" t="s">
        <v>386</v>
      </c>
      <c r="C342" s="2">
        <v>0</v>
      </c>
      <c r="D342" s="68">
        <v>0</v>
      </c>
      <c r="E342" s="68">
        <v>0</v>
      </c>
      <c r="G342" s="68">
        <v>0</v>
      </c>
      <c r="H342" s="68">
        <v>0</v>
      </c>
      <c r="I342" s="68">
        <v>0</v>
      </c>
      <c r="J342" s="68">
        <v>0</v>
      </c>
      <c r="K342" s="68">
        <v>0</v>
      </c>
      <c r="L342" s="68">
        <v>0</v>
      </c>
      <c r="M342" s="68">
        <v>0</v>
      </c>
      <c r="N342" s="2">
        <v>0</v>
      </c>
      <c r="O342" s="68" t="s">
        <v>35</v>
      </c>
      <c r="P342" s="68" t="s">
        <v>387</v>
      </c>
      <c r="Q342" s="68" t="s">
        <v>37</v>
      </c>
      <c r="R342" s="68" t="s">
        <v>38</v>
      </c>
      <c r="S342" s="2">
        <v>0.1</v>
      </c>
      <c r="T342" s="2">
        <v>10</v>
      </c>
      <c r="U342" s="68" t="s">
        <v>39</v>
      </c>
      <c r="V342" s="68" t="s">
        <v>40</v>
      </c>
      <c r="W342" s="68" t="s">
        <v>41</v>
      </c>
      <c r="X342" s="68" t="s">
        <v>42</v>
      </c>
      <c r="Y342" s="68" t="s">
        <v>43</v>
      </c>
      <c r="Z342" s="68" t="s">
        <v>44</v>
      </c>
      <c r="AA342" s="68" t="s">
        <v>45</v>
      </c>
      <c r="AB342" s="68" t="s">
        <v>37</v>
      </c>
      <c r="AC342" s="2"/>
      <c r="AD342" s="2">
        <v>1</v>
      </c>
      <c r="AE342" s="2">
        <v>0</v>
      </c>
      <c r="AF342" s="68">
        <v>30</v>
      </c>
      <c r="AG342" s="68">
        <v>300</v>
      </c>
      <c r="AH342" s="57">
        <f t="shared" ref="AH342:AH344" si="505">D342*10</f>
        <v>0</v>
      </c>
      <c r="AI342" s="69">
        <v>0</v>
      </c>
      <c r="AJ342" s="69">
        <v>7.2</v>
      </c>
      <c r="AK342" s="62" t="e">
        <f t="shared" ref="AK342:AK344" si="506">AH342/AH$3</f>
        <v>#DIV/0!</v>
      </c>
      <c r="AL342" s="102">
        <f t="shared" ref="AL342" si="507">IF(COUNTBLANK(AI342:AI344)=3,"",IF(COUNTBLANK(AI342:AI344)=2,IF(AI342=0,0.5/AJ342,AI342/AJ342),(AI342/AJ342+AI343/AJ343+IF(AJ344&gt;0,AI344/AJ344,0))/COUNTIF(AI342:AJ344,"&gt;0")))</f>
        <v>6.9444444444444448E-2</v>
      </c>
      <c r="AM342" s="103" t="e">
        <f t="shared" ref="AM342" si="508">IF(ISNUMBER(AN342),AN342,1/AN342)</f>
        <v>#DIV/0!</v>
      </c>
      <c r="AN342" s="104"/>
      <c r="AO342" s="105">
        <f t="shared" ref="AO342" si="509">IF(COUNTIF(AL342:AL342,"&gt;0"),AL342,IF(ISERROR(AM342),IF(D345&gt;0,D345,0.5),AM342))</f>
        <v>6.9444444444444448E-2</v>
      </c>
      <c r="AP342" s="106">
        <v>10</v>
      </c>
    </row>
    <row r="343" spans="1:42" x14ac:dyDescent="0.25">
      <c r="A343" s="68">
        <v>86.2</v>
      </c>
      <c r="B343" s="68" t="s">
        <v>386</v>
      </c>
      <c r="C343" s="2">
        <v>0</v>
      </c>
      <c r="D343" s="68">
        <v>0</v>
      </c>
      <c r="E343" s="68">
        <v>0</v>
      </c>
      <c r="G343" s="68">
        <v>0</v>
      </c>
      <c r="H343" s="68">
        <v>0</v>
      </c>
      <c r="I343" s="68">
        <v>0</v>
      </c>
      <c r="J343" s="68">
        <v>0</v>
      </c>
      <c r="K343" s="68">
        <v>0</v>
      </c>
      <c r="L343" s="68">
        <v>0</v>
      </c>
      <c r="M343" s="68">
        <v>0</v>
      </c>
      <c r="N343" s="2">
        <v>0</v>
      </c>
      <c r="O343" s="68" t="s">
        <v>35</v>
      </c>
      <c r="P343" s="68" t="s">
        <v>388</v>
      </c>
      <c r="Q343" s="68" t="s">
        <v>37</v>
      </c>
      <c r="R343" s="68" t="s">
        <v>38</v>
      </c>
      <c r="S343" s="2">
        <v>0.1</v>
      </c>
      <c r="T343" s="2">
        <v>10</v>
      </c>
      <c r="U343" s="68" t="s">
        <v>39</v>
      </c>
      <c r="V343" s="68" t="s">
        <v>40</v>
      </c>
      <c r="W343" s="68" t="s">
        <v>41</v>
      </c>
      <c r="X343" s="68" t="s">
        <v>42</v>
      </c>
      <c r="Y343" s="68" t="s">
        <v>43</v>
      </c>
      <c r="Z343" s="68" t="s">
        <v>44</v>
      </c>
      <c r="AA343" s="68" t="s">
        <v>45</v>
      </c>
      <c r="AB343" s="68" t="s">
        <v>37</v>
      </c>
      <c r="AC343" s="2"/>
      <c r="AD343" s="2">
        <v>1</v>
      </c>
      <c r="AE343" s="2">
        <v>0</v>
      </c>
      <c r="AF343" s="68">
        <v>30</v>
      </c>
      <c r="AG343" s="68">
        <v>300</v>
      </c>
      <c r="AH343" s="57">
        <f t="shared" si="505"/>
        <v>0</v>
      </c>
      <c r="AI343" s="70"/>
      <c r="AJ343" s="70"/>
      <c r="AK343" s="62" t="e">
        <f t="shared" si="506"/>
        <v>#DIV/0!</v>
      </c>
      <c r="AL343" s="102"/>
      <c r="AM343" s="103"/>
      <c r="AN343" s="104"/>
      <c r="AO343" s="105"/>
      <c r="AP343" s="106"/>
    </row>
    <row r="344" spans="1:42" x14ac:dyDescent="0.25">
      <c r="A344" s="68">
        <v>86.3</v>
      </c>
      <c r="B344" s="68" t="s">
        <v>386</v>
      </c>
      <c r="C344" s="2">
        <v>0</v>
      </c>
      <c r="D344" s="68">
        <v>0</v>
      </c>
      <c r="E344" s="68">
        <v>0</v>
      </c>
      <c r="G344" s="68">
        <v>0</v>
      </c>
      <c r="H344" s="68">
        <v>0</v>
      </c>
      <c r="I344" s="68">
        <v>0</v>
      </c>
      <c r="J344" s="68">
        <v>0</v>
      </c>
      <c r="K344" s="68">
        <v>0</v>
      </c>
      <c r="L344" s="68">
        <v>0</v>
      </c>
      <c r="M344" s="68">
        <v>0</v>
      </c>
      <c r="N344" s="2">
        <v>0</v>
      </c>
      <c r="O344" s="68" t="s">
        <v>35</v>
      </c>
      <c r="P344" s="68" t="s">
        <v>389</v>
      </c>
      <c r="Q344" s="68" t="s">
        <v>37</v>
      </c>
      <c r="R344" s="68" t="s">
        <v>38</v>
      </c>
      <c r="S344" s="2">
        <v>0.1</v>
      </c>
      <c r="T344" s="2">
        <v>10</v>
      </c>
      <c r="U344" s="68" t="s">
        <v>39</v>
      </c>
      <c r="V344" s="68" t="s">
        <v>40</v>
      </c>
      <c r="W344" s="68" t="s">
        <v>41</v>
      </c>
      <c r="X344" s="68" t="s">
        <v>42</v>
      </c>
      <c r="Y344" s="68" t="s">
        <v>43</v>
      </c>
      <c r="Z344" s="68" t="s">
        <v>44</v>
      </c>
      <c r="AA344" s="68" t="s">
        <v>45</v>
      </c>
      <c r="AB344" s="68" t="s">
        <v>37</v>
      </c>
      <c r="AC344" s="2"/>
      <c r="AD344" s="2">
        <v>1</v>
      </c>
      <c r="AE344" s="2">
        <v>0</v>
      </c>
      <c r="AF344" s="68">
        <v>30</v>
      </c>
      <c r="AG344" s="68">
        <v>300</v>
      </c>
      <c r="AH344" s="57">
        <f t="shared" si="505"/>
        <v>0</v>
      </c>
      <c r="AI344" s="70"/>
      <c r="AJ344" s="70"/>
      <c r="AK344" s="62" t="e">
        <f t="shared" si="506"/>
        <v>#DIV/0!</v>
      </c>
      <c r="AL344" s="102"/>
      <c r="AM344" s="103"/>
      <c r="AN344" s="104"/>
      <c r="AO344" s="105"/>
      <c r="AP344" s="106"/>
    </row>
    <row r="345" spans="1:42" x14ac:dyDescent="0.25">
      <c r="A345" s="68">
        <v>86</v>
      </c>
      <c r="C345" s="2" t="s">
        <v>48</v>
      </c>
      <c r="D345" s="68">
        <v>0</v>
      </c>
      <c r="E345" s="68" t="s">
        <v>49</v>
      </c>
      <c r="F345" s="68" t="s">
        <v>50</v>
      </c>
      <c r="N345" s="2"/>
      <c r="S345" s="2"/>
      <c r="T345" s="2"/>
      <c r="AC345" s="2"/>
      <c r="AD345" s="2"/>
      <c r="AE345" s="2"/>
      <c r="AH345" s="58">
        <f t="shared" ref="AH345" si="510">AO342*AP342</f>
        <v>0.69444444444444442</v>
      </c>
      <c r="AI345" s="71"/>
      <c r="AJ345" s="71"/>
      <c r="AK345" s="63"/>
    </row>
    <row r="346" spans="1:42" x14ac:dyDescent="0.25">
      <c r="A346" s="68">
        <v>87.1</v>
      </c>
      <c r="B346" s="68" t="s">
        <v>390</v>
      </c>
      <c r="C346" s="2">
        <v>0</v>
      </c>
      <c r="D346" s="68">
        <v>0</v>
      </c>
      <c r="E346" s="68">
        <v>0</v>
      </c>
      <c r="G346" s="68">
        <v>0</v>
      </c>
      <c r="H346" s="68">
        <v>0</v>
      </c>
      <c r="I346" s="68">
        <v>0</v>
      </c>
      <c r="J346" s="68">
        <v>0</v>
      </c>
      <c r="K346" s="68">
        <v>0</v>
      </c>
      <c r="L346" s="68">
        <v>0</v>
      </c>
      <c r="M346" s="68">
        <v>0</v>
      </c>
      <c r="N346" s="2">
        <v>0</v>
      </c>
      <c r="O346" s="68" t="s">
        <v>35</v>
      </c>
      <c r="P346" s="68" t="s">
        <v>391</v>
      </c>
      <c r="Q346" s="68" t="s">
        <v>37</v>
      </c>
      <c r="R346" s="68" t="s">
        <v>38</v>
      </c>
      <c r="S346" s="2">
        <v>0.1</v>
      </c>
      <c r="T346" s="2">
        <v>10</v>
      </c>
      <c r="U346" s="68" t="s">
        <v>39</v>
      </c>
      <c r="V346" s="68" t="s">
        <v>40</v>
      </c>
      <c r="W346" s="68" t="s">
        <v>41</v>
      </c>
      <c r="X346" s="68" t="s">
        <v>42</v>
      </c>
      <c r="Y346" s="68" t="s">
        <v>43</v>
      </c>
      <c r="Z346" s="68" t="s">
        <v>44</v>
      </c>
      <c r="AA346" s="68" t="s">
        <v>45</v>
      </c>
      <c r="AB346" s="68" t="s">
        <v>37</v>
      </c>
      <c r="AC346" s="2"/>
      <c r="AD346" s="2">
        <v>1</v>
      </c>
      <c r="AE346" s="2">
        <v>0</v>
      </c>
      <c r="AF346" s="68">
        <v>30</v>
      </c>
      <c r="AG346" s="68">
        <v>300</v>
      </c>
      <c r="AH346" s="57">
        <f t="shared" ref="AH346:AH348" si="511">D346*10</f>
        <v>0</v>
      </c>
      <c r="AI346" s="69">
        <v>0</v>
      </c>
      <c r="AJ346" s="69">
        <v>7.1</v>
      </c>
      <c r="AK346" s="62" t="e">
        <f t="shared" ref="AK346:AK348" si="512">AH346/AH$3</f>
        <v>#DIV/0!</v>
      </c>
      <c r="AL346" s="102">
        <f t="shared" ref="AL346" si="513">IF(COUNTBLANK(AI346:AI348)=3,"",IF(COUNTBLANK(AI346:AI348)=2,IF(AI346=0,0.5/AJ346,AI346/AJ346),(AI346/AJ346+AI347/AJ347+IF(AJ348&gt;0,AI348/AJ348,0))/COUNTIF(AI346:AJ348,"&gt;0")))</f>
        <v>7.0422535211267609E-2</v>
      </c>
      <c r="AM346" s="103" t="e">
        <f t="shared" ref="AM346" si="514">IF(ISNUMBER(AN346),AN346,1/AN346)</f>
        <v>#DIV/0!</v>
      </c>
      <c r="AN346" s="104"/>
      <c r="AO346" s="105">
        <f t="shared" ref="AO346" si="515">IF(COUNTIF(AL346:AL346,"&gt;0"),AL346,IF(ISERROR(AM346),IF(D349&gt;0,D349,0.5),AM346))</f>
        <v>7.0422535211267609E-2</v>
      </c>
      <c r="AP346" s="106">
        <v>10</v>
      </c>
    </row>
    <row r="347" spans="1:42" x14ac:dyDescent="0.25">
      <c r="A347" s="68">
        <v>87.2</v>
      </c>
      <c r="B347" s="68" t="s">
        <v>390</v>
      </c>
      <c r="C347" s="2">
        <v>0</v>
      </c>
      <c r="D347" s="68">
        <v>0</v>
      </c>
      <c r="E347" s="68">
        <v>0</v>
      </c>
      <c r="G347" s="68">
        <v>0</v>
      </c>
      <c r="H347" s="68">
        <v>0</v>
      </c>
      <c r="I347" s="68">
        <v>0</v>
      </c>
      <c r="J347" s="68">
        <v>0</v>
      </c>
      <c r="K347" s="68">
        <v>0</v>
      </c>
      <c r="L347" s="68">
        <v>0</v>
      </c>
      <c r="M347" s="68">
        <v>0</v>
      </c>
      <c r="N347" s="2">
        <v>0</v>
      </c>
      <c r="O347" s="68" t="s">
        <v>35</v>
      </c>
      <c r="P347" s="68" t="s">
        <v>392</v>
      </c>
      <c r="Q347" s="68" t="s">
        <v>37</v>
      </c>
      <c r="R347" s="68" t="s">
        <v>38</v>
      </c>
      <c r="S347" s="2">
        <v>0.1</v>
      </c>
      <c r="T347" s="2">
        <v>10</v>
      </c>
      <c r="U347" s="68" t="s">
        <v>39</v>
      </c>
      <c r="V347" s="68" t="s">
        <v>40</v>
      </c>
      <c r="W347" s="68" t="s">
        <v>41</v>
      </c>
      <c r="X347" s="68" t="s">
        <v>42</v>
      </c>
      <c r="Y347" s="68" t="s">
        <v>43</v>
      </c>
      <c r="Z347" s="68" t="s">
        <v>44</v>
      </c>
      <c r="AA347" s="68" t="s">
        <v>45</v>
      </c>
      <c r="AB347" s="68" t="s">
        <v>37</v>
      </c>
      <c r="AC347" s="2"/>
      <c r="AD347" s="2">
        <v>1</v>
      </c>
      <c r="AE347" s="2">
        <v>0</v>
      </c>
      <c r="AF347" s="68">
        <v>30</v>
      </c>
      <c r="AG347" s="68">
        <v>300</v>
      </c>
      <c r="AH347" s="57">
        <f t="shared" si="511"/>
        <v>0</v>
      </c>
      <c r="AI347" s="70"/>
      <c r="AJ347" s="70"/>
      <c r="AK347" s="62" t="e">
        <f t="shared" si="512"/>
        <v>#DIV/0!</v>
      </c>
      <c r="AL347" s="102"/>
      <c r="AM347" s="103"/>
      <c r="AN347" s="104"/>
      <c r="AO347" s="105"/>
      <c r="AP347" s="106"/>
    </row>
    <row r="348" spans="1:42" x14ac:dyDescent="0.25">
      <c r="A348" s="68">
        <v>87.3</v>
      </c>
      <c r="B348" s="68" t="s">
        <v>390</v>
      </c>
      <c r="C348" s="2">
        <v>0</v>
      </c>
      <c r="D348" s="68">
        <v>0</v>
      </c>
      <c r="E348" s="68">
        <v>0</v>
      </c>
      <c r="G348" s="68">
        <v>0</v>
      </c>
      <c r="H348" s="68">
        <v>0</v>
      </c>
      <c r="I348" s="68">
        <v>0</v>
      </c>
      <c r="J348" s="68">
        <v>0</v>
      </c>
      <c r="K348" s="68">
        <v>0</v>
      </c>
      <c r="L348" s="68">
        <v>0</v>
      </c>
      <c r="M348" s="68">
        <v>0</v>
      </c>
      <c r="N348" s="2">
        <v>0</v>
      </c>
      <c r="O348" s="68" t="s">
        <v>35</v>
      </c>
      <c r="P348" s="68" t="s">
        <v>393</v>
      </c>
      <c r="Q348" s="68" t="s">
        <v>37</v>
      </c>
      <c r="R348" s="68" t="s">
        <v>38</v>
      </c>
      <c r="S348" s="2">
        <v>0.1</v>
      </c>
      <c r="T348" s="2">
        <v>10</v>
      </c>
      <c r="U348" s="68" t="s">
        <v>39</v>
      </c>
      <c r="V348" s="68" t="s">
        <v>40</v>
      </c>
      <c r="W348" s="68" t="s">
        <v>41</v>
      </c>
      <c r="X348" s="68" t="s">
        <v>42</v>
      </c>
      <c r="Y348" s="68" t="s">
        <v>43</v>
      </c>
      <c r="Z348" s="68" t="s">
        <v>44</v>
      </c>
      <c r="AA348" s="68" t="s">
        <v>45</v>
      </c>
      <c r="AB348" s="68" t="s">
        <v>37</v>
      </c>
      <c r="AC348" s="2"/>
      <c r="AD348" s="2">
        <v>1</v>
      </c>
      <c r="AE348" s="2">
        <v>0</v>
      </c>
      <c r="AF348" s="68">
        <v>30</v>
      </c>
      <c r="AG348" s="68">
        <v>300</v>
      </c>
      <c r="AH348" s="57">
        <f t="shared" si="511"/>
        <v>0</v>
      </c>
      <c r="AI348" s="70"/>
      <c r="AJ348" s="70"/>
      <c r="AK348" s="62" t="e">
        <f t="shared" si="512"/>
        <v>#DIV/0!</v>
      </c>
      <c r="AL348" s="102"/>
      <c r="AM348" s="103"/>
      <c r="AN348" s="104"/>
      <c r="AO348" s="105"/>
      <c r="AP348" s="106"/>
    </row>
    <row r="349" spans="1:42" x14ac:dyDescent="0.25">
      <c r="A349" s="68">
        <v>87</v>
      </c>
      <c r="C349" s="2" t="s">
        <v>48</v>
      </c>
      <c r="D349" s="68">
        <v>0</v>
      </c>
      <c r="E349" s="68" t="s">
        <v>49</v>
      </c>
      <c r="F349" s="68" t="s">
        <v>50</v>
      </c>
      <c r="N349" s="2"/>
      <c r="S349" s="2"/>
      <c r="T349" s="2"/>
      <c r="AC349" s="2"/>
      <c r="AD349" s="2"/>
      <c r="AE349" s="2"/>
      <c r="AH349" s="58">
        <f t="shared" ref="AH349" si="516">AO346*AP346</f>
        <v>0.70422535211267612</v>
      </c>
      <c r="AI349" s="71"/>
      <c r="AJ349" s="71"/>
      <c r="AK349" s="63"/>
    </row>
    <row r="350" spans="1:42" x14ac:dyDescent="0.25">
      <c r="A350" s="68">
        <v>88.1</v>
      </c>
      <c r="B350" s="68" t="s">
        <v>394</v>
      </c>
      <c r="C350" s="2">
        <v>0</v>
      </c>
      <c r="D350" s="68">
        <v>0</v>
      </c>
      <c r="E350" s="68">
        <v>0</v>
      </c>
      <c r="G350" s="68">
        <v>0</v>
      </c>
      <c r="H350" s="68">
        <v>0</v>
      </c>
      <c r="I350" s="68">
        <v>0</v>
      </c>
      <c r="J350" s="68">
        <v>0</v>
      </c>
      <c r="K350" s="68">
        <v>0</v>
      </c>
      <c r="L350" s="68">
        <v>0</v>
      </c>
      <c r="M350" s="68">
        <v>0</v>
      </c>
      <c r="N350" s="2">
        <v>0</v>
      </c>
      <c r="O350" s="68" t="s">
        <v>35</v>
      </c>
      <c r="P350" s="68" t="s">
        <v>395</v>
      </c>
      <c r="Q350" s="68" t="s">
        <v>37</v>
      </c>
      <c r="R350" s="68" t="s">
        <v>38</v>
      </c>
      <c r="S350" s="2">
        <v>0.1</v>
      </c>
      <c r="T350" s="2">
        <v>10</v>
      </c>
      <c r="U350" s="68" t="s">
        <v>39</v>
      </c>
      <c r="V350" s="68" t="s">
        <v>40</v>
      </c>
      <c r="W350" s="68" t="s">
        <v>41</v>
      </c>
      <c r="X350" s="68" t="s">
        <v>42</v>
      </c>
      <c r="Y350" s="68" t="s">
        <v>43</v>
      </c>
      <c r="Z350" s="68" t="s">
        <v>44</v>
      </c>
      <c r="AA350" s="68" t="s">
        <v>45</v>
      </c>
      <c r="AB350" s="68" t="s">
        <v>37</v>
      </c>
      <c r="AC350" s="2"/>
      <c r="AD350" s="2">
        <v>1</v>
      </c>
      <c r="AE350" s="2">
        <v>0</v>
      </c>
      <c r="AF350" s="68">
        <v>30</v>
      </c>
      <c r="AG350" s="68">
        <v>300</v>
      </c>
      <c r="AH350" s="57">
        <f t="shared" ref="AH350:AH352" si="517">D350*10</f>
        <v>0</v>
      </c>
      <c r="AI350" s="69">
        <v>0</v>
      </c>
      <c r="AJ350" s="69">
        <v>7</v>
      </c>
      <c r="AK350" s="62" t="e">
        <f t="shared" ref="AK350:AK352" si="518">AH350/AH$3</f>
        <v>#DIV/0!</v>
      </c>
      <c r="AL350" s="102">
        <f t="shared" ref="AL350" si="519">IF(COUNTBLANK(AI350:AI352)=3,"",IF(COUNTBLANK(AI350:AI352)=2,IF(AI350=0,0.5/AJ350,AI350/AJ350),(AI350/AJ350+AI351/AJ351+IF(AJ352&gt;0,AI352/AJ352,0))/COUNTIF(AI350:AJ352,"&gt;0")))</f>
        <v>7.1428571428571425E-2</v>
      </c>
      <c r="AM350" s="103" t="e">
        <f t="shared" ref="AM350" si="520">IF(ISNUMBER(AN350),AN350,1/AN350)</f>
        <v>#DIV/0!</v>
      </c>
      <c r="AN350" s="104"/>
      <c r="AO350" s="105">
        <f t="shared" ref="AO350" si="521">IF(COUNTIF(AL350:AL350,"&gt;0"),AL350,IF(ISERROR(AM350),IF(D353&gt;0,D353,0.5),AM350))</f>
        <v>7.1428571428571425E-2</v>
      </c>
      <c r="AP350" s="106">
        <v>10</v>
      </c>
    </row>
    <row r="351" spans="1:42" x14ac:dyDescent="0.25">
      <c r="A351" s="68">
        <v>88.2</v>
      </c>
      <c r="B351" s="68" t="s">
        <v>394</v>
      </c>
      <c r="C351" s="2">
        <v>0</v>
      </c>
      <c r="D351" s="68">
        <v>0</v>
      </c>
      <c r="E351" s="68">
        <v>0</v>
      </c>
      <c r="G351" s="68">
        <v>0</v>
      </c>
      <c r="H351" s="68">
        <v>0</v>
      </c>
      <c r="I351" s="68">
        <v>0</v>
      </c>
      <c r="J351" s="68">
        <v>0</v>
      </c>
      <c r="K351" s="68">
        <v>0</v>
      </c>
      <c r="L351" s="68">
        <v>0</v>
      </c>
      <c r="M351" s="68">
        <v>0</v>
      </c>
      <c r="N351" s="2">
        <v>0</v>
      </c>
      <c r="O351" s="68" t="s">
        <v>35</v>
      </c>
      <c r="P351" s="68" t="s">
        <v>396</v>
      </c>
      <c r="Q351" s="68" t="s">
        <v>37</v>
      </c>
      <c r="R351" s="68" t="s">
        <v>38</v>
      </c>
      <c r="S351" s="2">
        <v>0.1</v>
      </c>
      <c r="T351" s="2">
        <v>10</v>
      </c>
      <c r="U351" s="68" t="s">
        <v>39</v>
      </c>
      <c r="V351" s="68" t="s">
        <v>40</v>
      </c>
      <c r="W351" s="68" t="s">
        <v>41</v>
      </c>
      <c r="X351" s="68" t="s">
        <v>42</v>
      </c>
      <c r="Y351" s="68" t="s">
        <v>43</v>
      </c>
      <c r="Z351" s="68" t="s">
        <v>44</v>
      </c>
      <c r="AA351" s="68" t="s">
        <v>45</v>
      </c>
      <c r="AB351" s="68" t="s">
        <v>37</v>
      </c>
      <c r="AC351" s="2"/>
      <c r="AD351" s="2">
        <v>1</v>
      </c>
      <c r="AE351" s="2">
        <v>0</v>
      </c>
      <c r="AF351" s="68">
        <v>30</v>
      </c>
      <c r="AG351" s="68">
        <v>300</v>
      </c>
      <c r="AH351" s="57">
        <f t="shared" si="517"/>
        <v>0</v>
      </c>
      <c r="AI351" s="70"/>
      <c r="AJ351" s="70"/>
      <c r="AK351" s="62" t="e">
        <f t="shared" si="518"/>
        <v>#DIV/0!</v>
      </c>
      <c r="AL351" s="102"/>
      <c r="AM351" s="103"/>
      <c r="AN351" s="104"/>
      <c r="AO351" s="105"/>
      <c r="AP351" s="106"/>
    </row>
    <row r="352" spans="1:42" x14ac:dyDescent="0.25">
      <c r="A352" s="68">
        <v>88.3</v>
      </c>
      <c r="B352" s="68" t="s">
        <v>394</v>
      </c>
      <c r="C352" s="2">
        <v>0</v>
      </c>
      <c r="D352" s="68">
        <v>0</v>
      </c>
      <c r="E352" s="68">
        <v>0</v>
      </c>
      <c r="G352" s="68">
        <v>0</v>
      </c>
      <c r="H352" s="68">
        <v>0</v>
      </c>
      <c r="I352" s="68">
        <v>0</v>
      </c>
      <c r="J352" s="68">
        <v>0</v>
      </c>
      <c r="K352" s="68">
        <v>0</v>
      </c>
      <c r="L352" s="68">
        <v>0</v>
      </c>
      <c r="M352" s="68">
        <v>0</v>
      </c>
      <c r="N352" s="2">
        <v>0</v>
      </c>
      <c r="O352" s="68" t="s">
        <v>35</v>
      </c>
      <c r="P352" s="68" t="s">
        <v>397</v>
      </c>
      <c r="Q352" s="68" t="s">
        <v>37</v>
      </c>
      <c r="R352" s="68" t="s">
        <v>38</v>
      </c>
      <c r="S352" s="2">
        <v>0.1</v>
      </c>
      <c r="T352" s="2">
        <v>10</v>
      </c>
      <c r="U352" s="68" t="s">
        <v>39</v>
      </c>
      <c r="V352" s="68" t="s">
        <v>40</v>
      </c>
      <c r="W352" s="68" t="s">
        <v>41</v>
      </c>
      <c r="X352" s="68" t="s">
        <v>42</v>
      </c>
      <c r="Y352" s="68" t="s">
        <v>43</v>
      </c>
      <c r="Z352" s="68" t="s">
        <v>44</v>
      </c>
      <c r="AA352" s="68" t="s">
        <v>45</v>
      </c>
      <c r="AB352" s="68" t="s">
        <v>37</v>
      </c>
      <c r="AC352" s="2"/>
      <c r="AD352" s="2">
        <v>1</v>
      </c>
      <c r="AE352" s="2">
        <v>0</v>
      </c>
      <c r="AF352" s="68">
        <v>30</v>
      </c>
      <c r="AG352" s="68">
        <v>300</v>
      </c>
      <c r="AH352" s="57">
        <f t="shared" si="517"/>
        <v>0</v>
      </c>
      <c r="AI352" s="70"/>
      <c r="AJ352" s="70"/>
      <c r="AK352" s="62" t="e">
        <f t="shared" si="518"/>
        <v>#DIV/0!</v>
      </c>
      <c r="AL352" s="102"/>
      <c r="AM352" s="103"/>
      <c r="AN352" s="104"/>
      <c r="AO352" s="105"/>
      <c r="AP352" s="106"/>
    </row>
    <row r="353" spans="1:42" x14ac:dyDescent="0.25">
      <c r="A353" s="68">
        <v>88</v>
      </c>
      <c r="C353" s="2" t="s">
        <v>48</v>
      </c>
      <c r="D353" s="68">
        <v>0</v>
      </c>
      <c r="E353" s="68" t="s">
        <v>49</v>
      </c>
      <c r="F353" s="68" t="s">
        <v>50</v>
      </c>
      <c r="N353" s="2"/>
      <c r="S353" s="2"/>
      <c r="T353" s="2"/>
      <c r="AC353" s="2"/>
      <c r="AD353" s="2"/>
      <c r="AE353" s="2"/>
      <c r="AH353" s="58">
        <f t="shared" ref="AH353" si="522">AO350*AP350</f>
        <v>0.71428571428571419</v>
      </c>
      <c r="AI353" s="71"/>
      <c r="AJ353" s="71"/>
      <c r="AK353" s="63"/>
    </row>
    <row r="354" spans="1:42" x14ac:dyDescent="0.25">
      <c r="A354" s="68">
        <v>89.1</v>
      </c>
      <c r="B354" s="68" t="s">
        <v>398</v>
      </c>
      <c r="C354" s="2">
        <v>0</v>
      </c>
      <c r="D354" s="68">
        <v>0</v>
      </c>
      <c r="E354" s="68">
        <v>0</v>
      </c>
      <c r="G354" s="68">
        <v>0</v>
      </c>
      <c r="H354" s="68">
        <v>0</v>
      </c>
      <c r="I354" s="68">
        <v>0</v>
      </c>
      <c r="J354" s="68">
        <v>0</v>
      </c>
      <c r="K354" s="68">
        <v>0</v>
      </c>
      <c r="L354" s="68">
        <v>0</v>
      </c>
      <c r="M354" s="68">
        <v>0</v>
      </c>
      <c r="N354" s="2">
        <v>0</v>
      </c>
      <c r="O354" s="68" t="s">
        <v>35</v>
      </c>
      <c r="P354" s="68" t="s">
        <v>399</v>
      </c>
      <c r="Q354" s="68" t="s">
        <v>37</v>
      </c>
      <c r="R354" s="68" t="s">
        <v>38</v>
      </c>
      <c r="S354" s="2">
        <v>0.1</v>
      </c>
      <c r="T354" s="2">
        <v>10</v>
      </c>
      <c r="U354" s="68" t="s">
        <v>39</v>
      </c>
      <c r="V354" s="68" t="s">
        <v>40</v>
      </c>
      <c r="W354" s="68" t="s">
        <v>41</v>
      </c>
      <c r="X354" s="68" t="s">
        <v>42</v>
      </c>
      <c r="Y354" s="68" t="s">
        <v>43</v>
      </c>
      <c r="Z354" s="68" t="s">
        <v>44</v>
      </c>
      <c r="AA354" s="68" t="s">
        <v>45</v>
      </c>
      <c r="AB354" s="68" t="s">
        <v>37</v>
      </c>
      <c r="AC354" s="2"/>
      <c r="AD354" s="2">
        <v>1</v>
      </c>
      <c r="AE354" s="2">
        <v>0</v>
      </c>
      <c r="AF354" s="68">
        <v>30</v>
      </c>
      <c r="AG354" s="68">
        <v>300</v>
      </c>
      <c r="AH354" s="57">
        <f t="shared" ref="AH354:AH356" si="523">D354*10</f>
        <v>0</v>
      </c>
      <c r="AI354" s="69">
        <v>4</v>
      </c>
      <c r="AJ354" s="69">
        <v>1</v>
      </c>
      <c r="AK354" s="62" t="e">
        <f t="shared" ref="AK354:AK356" si="524">AH354/AH$3</f>
        <v>#DIV/0!</v>
      </c>
      <c r="AL354" s="102">
        <f t="shared" ref="AL354" si="525">IF(COUNTBLANK(AI354:AI356)=3,"",IF(COUNTBLANK(AI354:AI356)=2,IF(AI354=0,0.5/AJ354,AI354/AJ354),(AI354/AJ354+AI355/AJ355+IF(AJ356&gt;0,AI356/AJ356,0))/COUNTIF(AI354:AJ356,"&gt;0")))</f>
        <v>1.3819444444444444</v>
      </c>
      <c r="AM354" s="103" t="e">
        <f t="shared" ref="AM354" si="526">IF(ISNUMBER(AN354),AN354,1/AN354)</f>
        <v>#DIV/0!</v>
      </c>
      <c r="AN354" s="104"/>
      <c r="AO354" s="105">
        <f t="shared" ref="AO354" si="527">IF(COUNTIF(AL354:AL354,"&gt;0"),AL354,IF(ISERROR(AM354),IF(D357&gt;0,D357,0.5),AM354))</f>
        <v>1.3819444444444444</v>
      </c>
      <c r="AP354" s="106">
        <v>10</v>
      </c>
    </row>
    <row r="355" spans="1:42" x14ac:dyDescent="0.25">
      <c r="A355" s="68">
        <v>89.2</v>
      </c>
      <c r="B355" s="68" t="s">
        <v>398</v>
      </c>
      <c r="C355" s="2">
        <v>0</v>
      </c>
      <c r="D355" s="68">
        <v>0</v>
      </c>
      <c r="E355" s="68">
        <v>0</v>
      </c>
      <c r="G355" s="68">
        <v>0</v>
      </c>
      <c r="H355" s="68">
        <v>0</v>
      </c>
      <c r="I355" s="68">
        <v>0</v>
      </c>
      <c r="J355" s="68">
        <v>0</v>
      </c>
      <c r="K355" s="68">
        <v>0</v>
      </c>
      <c r="L355" s="68">
        <v>0</v>
      </c>
      <c r="M355" s="68">
        <v>0</v>
      </c>
      <c r="N355" s="2">
        <v>0</v>
      </c>
      <c r="O355" s="68" t="s">
        <v>35</v>
      </c>
      <c r="P355" s="68" t="s">
        <v>400</v>
      </c>
      <c r="Q355" s="68" t="s">
        <v>37</v>
      </c>
      <c r="R355" s="68" t="s">
        <v>38</v>
      </c>
      <c r="S355" s="2">
        <v>0.1</v>
      </c>
      <c r="T355" s="2">
        <v>10</v>
      </c>
      <c r="U355" s="68" t="s">
        <v>39</v>
      </c>
      <c r="V355" s="68" t="s">
        <v>40</v>
      </c>
      <c r="W355" s="68" t="s">
        <v>41</v>
      </c>
      <c r="X355" s="68" t="s">
        <v>42</v>
      </c>
      <c r="Y355" s="68" t="s">
        <v>43</v>
      </c>
      <c r="Z355" s="68" t="s">
        <v>44</v>
      </c>
      <c r="AA355" s="68" t="s">
        <v>45</v>
      </c>
      <c r="AB355" s="68" t="s">
        <v>37</v>
      </c>
      <c r="AC355" s="2"/>
      <c r="AD355" s="2">
        <v>1</v>
      </c>
      <c r="AE355" s="2">
        <v>0</v>
      </c>
      <c r="AF355" s="68">
        <v>30</v>
      </c>
      <c r="AG355" s="68">
        <v>300</v>
      </c>
      <c r="AH355" s="57">
        <f t="shared" si="523"/>
        <v>0</v>
      </c>
      <c r="AI355" s="70">
        <v>11</v>
      </c>
      <c r="AJ355" s="70">
        <v>7.2</v>
      </c>
      <c r="AK355" s="62" t="e">
        <f t="shared" si="524"/>
        <v>#DIV/0!</v>
      </c>
      <c r="AL355" s="102"/>
      <c r="AM355" s="103"/>
      <c r="AN355" s="104"/>
      <c r="AO355" s="105"/>
      <c r="AP355" s="106"/>
    </row>
    <row r="356" spans="1:42" x14ac:dyDescent="0.25">
      <c r="A356" s="68">
        <v>89.3</v>
      </c>
      <c r="B356" s="68" t="s">
        <v>398</v>
      </c>
      <c r="C356" s="2">
        <v>0</v>
      </c>
      <c r="D356" s="68">
        <v>0</v>
      </c>
      <c r="E356" s="68">
        <v>0</v>
      </c>
      <c r="G356" s="68">
        <v>0</v>
      </c>
      <c r="H356" s="68">
        <v>0</v>
      </c>
      <c r="I356" s="68">
        <v>0</v>
      </c>
      <c r="J356" s="68">
        <v>0</v>
      </c>
      <c r="K356" s="68">
        <v>0</v>
      </c>
      <c r="L356" s="68">
        <v>0</v>
      </c>
      <c r="M356" s="68">
        <v>0</v>
      </c>
      <c r="N356" s="2">
        <v>0</v>
      </c>
      <c r="O356" s="68" t="s">
        <v>35</v>
      </c>
      <c r="P356" s="68" t="s">
        <v>401</v>
      </c>
      <c r="Q356" s="68" t="s">
        <v>37</v>
      </c>
      <c r="R356" s="68" t="s">
        <v>38</v>
      </c>
      <c r="S356" s="2">
        <v>0.1</v>
      </c>
      <c r="T356" s="2">
        <v>10</v>
      </c>
      <c r="U356" s="68" t="s">
        <v>39</v>
      </c>
      <c r="V356" s="68" t="s">
        <v>40</v>
      </c>
      <c r="W356" s="68" t="s">
        <v>41</v>
      </c>
      <c r="X356" s="68" t="s">
        <v>42</v>
      </c>
      <c r="Y356" s="68" t="s">
        <v>43</v>
      </c>
      <c r="Z356" s="68" t="s">
        <v>44</v>
      </c>
      <c r="AA356" s="68" t="s">
        <v>45</v>
      </c>
      <c r="AB356" s="68" t="s">
        <v>37</v>
      </c>
      <c r="AC356" s="2"/>
      <c r="AD356" s="2">
        <v>1</v>
      </c>
      <c r="AE356" s="2">
        <v>0</v>
      </c>
      <c r="AF356" s="68">
        <v>30</v>
      </c>
      <c r="AG356" s="68">
        <v>300</v>
      </c>
      <c r="AH356" s="57">
        <f t="shared" si="523"/>
        <v>0</v>
      </c>
      <c r="AI356" s="70"/>
      <c r="AJ356" s="70"/>
      <c r="AK356" s="62" t="e">
        <f t="shared" si="524"/>
        <v>#DIV/0!</v>
      </c>
      <c r="AL356" s="102"/>
      <c r="AM356" s="103"/>
      <c r="AN356" s="104"/>
      <c r="AO356" s="105"/>
      <c r="AP356" s="106"/>
    </row>
    <row r="357" spans="1:42" x14ac:dyDescent="0.25">
      <c r="A357" s="68">
        <v>89</v>
      </c>
      <c r="C357" s="2" t="s">
        <v>48</v>
      </c>
      <c r="D357" s="68">
        <v>0</v>
      </c>
      <c r="E357" s="68" t="s">
        <v>49</v>
      </c>
      <c r="F357" s="68" t="s">
        <v>50</v>
      </c>
      <c r="N357" s="2"/>
      <c r="S357" s="2"/>
      <c r="T357" s="2"/>
      <c r="AC357" s="2"/>
      <c r="AD357" s="2"/>
      <c r="AE357" s="2"/>
      <c r="AH357" s="58">
        <f t="shared" ref="AH357" si="528">AO354*AP354</f>
        <v>13.819444444444445</v>
      </c>
      <c r="AI357" s="71"/>
      <c r="AJ357" s="71"/>
      <c r="AK357" s="63"/>
    </row>
    <row r="358" spans="1:42" x14ac:dyDescent="0.25">
      <c r="A358" s="68">
        <v>90.1</v>
      </c>
      <c r="B358" s="68" t="s">
        <v>402</v>
      </c>
      <c r="C358" s="2">
        <v>0</v>
      </c>
      <c r="D358" s="68">
        <v>0</v>
      </c>
      <c r="E358" s="68">
        <v>0</v>
      </c>
      <c r="G358" s="68">
        <v>0</v>
      </c>
      <c r="H358" s="68">
        <v>0</v>
      </c>
      <c r="I358" s="68">
        <v>0</v>
      </c>
      <c r="J358" s="68">
        <v>0</v>
      </c>
      <c r="K358" s="68">
        <v>0</v>
      </c>
      <c r="L358" s="68">
        <v>0</v>
      </c>
      <c r="M358" s="68">
        <v>0</v>
      </c>
      <c r="N358" s="2">
        <v>0</v>
      </c>
      <c r="O358" s="68" t="s">
        <v>35</v>
      </c>
      <c r="P358" s="68" t="s">
        <v>403</v>
      </c>
      <c r="Q358" s="68" t="s">
        <v>37</v>
      </c>
      <c r="R358" s="68" t="s">
        <v>38</v>
      </c>
      <c r="S358" s="2">
        <v>0.1</v>
      </c>
      <c r="T358" s="2">
        <v>10</v>
      </c>
      <c r="U358" s="68" t="s">
        <v>39</v>
      </c>
      <c r="V358" s="68" t="s">
        <v>40</v>
      </c>
      <c r="W358" s="68" t="s">
        <v>41</v>
      </c>
      <c r="X358" s="68" t="s">
        <v>42</v>
      </c>
      <c r="Y358" s="68" t="s">
        <v>43</v>
      </c>
      <c r="Z358" s="68" t="s">
        <v>44</v>
      </c>
      <c r="AA358" s="68" t="s">
        <v>45</v>
      </c>
      <c r="AB358" s="68" t="s">
        <v>37</v>
      </c>
      <c r="AC358" s="2"/>
      <c r="AD358" s="2">
        <v>1</v>
      </c>
      <c r="AE358" s="2">
        <v>0</v>
      </c>
      <c r="AF358" s="68">
        <v>30</v>
      </c>
      <c r="AG358" s="68">
        <v>300</v>
      </c>
      <c r="AH358" s="57">
        <f t="shared" ref="AH358:AH360" si="529">D358*10</f>
        <v>0</v>
      </c>
      <c r="AI358" s="69">
        <v>0</v>
      </c>
      <c r="AJ358" s="69">
        <v>7.1</v>
      </c>
      <c r="AK358" s="62" t="e">
        <f t="shared" ref="AK358:AK360" si="530">AH358/AH$3</f>
        <v>#DIV/0!</v>
      </c>
      <c r="AL358" s="102">
        <f t="shared" ref="AL358" si="531">IF(COUNTBLANK(AI358:AI360)=3,"",IF(COUNTBLANK(AI358:AI360)=2,IF(AI358=0,0.5/AJ358,AI358/AJ358),(AI358/AJ358+AI359/AJ359+IF(AJ360&gt;0,AI360/AJ360,0))/COUNTIF(AI358:AJ360,"&gt;0")))</f>
        <v>7.0422535211267609E-2</v>
      </c>
      <c r="AM358" s="103" t="e">
        <f t="shared" ref="AM358" si="532">IF(ISNUMBER(AN358),AN358,1/AN358)</f>
        <v>#DIV/0!</v>
      </c>
      <c r="AN358" s="104"/>
      <c r="AO358" s="105">
        <f t="shared" ref="AO358" si="533">IF(COUNTIF(AL358:AL358,"&gt;0"),AL358,IF(ISERROR(AM358),IF(D361&gt;0,D361,0.5),AM358))</f>
        <v>7.0422535211267609E-2</v>
      </c>
      <c r="AP358" s="106">
        <v>10</v>
      </c>
    </row>
    <row r="359" spans="1:42" x14ac:dyDescent="0.25">
      <c r="A359" s="68">
        <v>90.2</v>
      </c>
      <c r="B359" s="68" t="s">
        <v>402</v>
      </c>
      <c r="C359" s="2">
        <v>0</v>
      </c>
      <c r="D359" s="68">
        <v>0</v>
      </c>
      <c r="E359" s="68">
        <v>0</v>
      </c>
      <c r="G359" s="68">
        <v>0</v>
      </c>
      <c r="H359" s="68">
        <v>0</v>
      </c>
      <c r="I359" s="68">
        <v>0</v>
      </c>
      <c r="J359" s="68">
        <v>0</v>
      </c>
      <c r="K359" s="68">
        <v>0</v>
      </c>
      <c r="L359" s="68">
        <v>0</v>
      </c>
      <c r="M359" s="68">
        <v>0</v>
      </c>
      <c r="N359" s="2">
        <v>0</v>
      </c>
      <c r="O359" s="68" t="s">
        <v>35</v>
      </c>
      <c r="P359" s="68" t="s">
        <v>404</v>
      </c>
      <c r="Q359" s="68" t="s">
        <v>37</v>
      </c>
      <c r="R359" s="68" t="s">
        <v>38</v>
      </c>
      <c r="S359" s="2">
        <v>0.1</v>
      </c>
      <c r="T359" s="2">
        <v>10</v>
      </c>
      <c r="U359" s="68" t="s">
        <v>39</v>
      </c>
      <c r="V359" s="68" t="s">
        <v>40</v>
      </c>
      <c r="W359" s="68" t="s">
        <v>41</v>
      </c>
      <c r="X359" s="68" t="s">
        <v>42</v>
      </c>
      <c r="Y359" s="68" t="s">
        <v>43</v>
      </c>
      <c r="Z359" s="68" t="s">
        <v>44</v>
      </c>
      <c r="AA359" s="68" t="s">
        <v>45</v>
      </c>
      <c r="AB359" s="68" t="s">
        <v>37</v>
      </c>
      <c r="AC359" s="2"/>
      <c r="AD359" s="2">
        <v>1</v>
      </c>
      <c r="AE359" s="2">
        <v>0</v>
      </c>
      <c r="AF359" s="68">
        <v>30</v>
      </c>
      <c r="AG359" s="68">
        <v>300</v>
      </c>
      <c r="AH359" s="57">
        <f t="shared" si="529"/>
        <v>0</v>
      </c>
      <c r="AI359" s="70"/>
      <c r="AJ359" s="70"/>
      <c r="AK359" s="62" t="e">
        <f t="shared" si="530"/>
        <v>#DIV/0!</v>
      </c>
      <c r="AL359" s="102"/>
      <c r="AM359" s="103"/>
      <c r="AN359" s="104"/>
      <c r="AO359" s="105"/>
      <c r="AP359" s="106"/>
    </row>
    <row r="360" spans="1:42" x14ac:dyDescent="0.25">
      <c r="A360" s="68">
        <v>90.3</v>
      </c>
      <c r="B360" s="68" t="s">
        <v>402</v>
      </c>
      <c r="C360" s="2">
        <v>0</v>
      </c>
      <c r="D360" s="68">
        <v>0</v>
      </c>
      <c r="E360" s="68">
        <v>0</v>
      </c>
      <c r="G360" s="68">
        <v>0</v>
      </c>
      <c r="H360" s="68">
        <v>0</v>
      </c>
      <c r="I360" s="68">
        <v>0</v>
      </c>
      <c r="J360" s="68">
        <v>0</v>
      </c>
      <c r="K360" s="68">
        <v>0</v>
      </c>
      <c r="L360" s="68">
        <v>0</v>
      </c>
      <c r="M360" s="68">
        <v>0</v>
      </c>
      <c r="N360" s="2">
        <v>0</v>
      </c>
      <c r="O360" s="68" t="s">
        <v>35</v>
      </c>
      <c r="P360" s="68" t="s">
        <v>405</v>
      </c>
      <c r="Q360" s="68" t="s">
        <v>37</v>
      </c>
      <c r="R360" s="68" t="s">
        <v>38</v>
      </c>
      <c r="S360" s="2">
        <v>0.1</v>
      </c>
      <c r="T360" s="2">
        <v>10</v>
      </c>
      <c r="U360" s="68" t="s">
        <v>39</v>
      </c>
      <c r="V360" s="68" t="s">
        <v>40</v>
      </c>
      <c r="W360" s="68" t="s">
        <v>41</v>
      </c>
      <c r="X360" s="68" t="s">
        <v>42</v>
      </c>
      <c r="Y360" s="68" t="s">
        <v>43</v>
      </c>
      <c r="Z360" s="68" t="s">
        <v>44</v>
      </c>
      <c r="AA360" s="68" t="s">
        <v>45</v>
      </c>
      <c r="AB360" s="68" t="s">
        <v>37</v>
      </c>
      <c r="AC360" s="2"/>
      <c r="AD360" s="2">
        <v>1</v>
      </c>
      <c r="AE360" s="2">
        <v>0</v>
      </c>
      <c r="AF360" s="68">
        <v>30</v>
      </c>
      <c r="AG360" s="68">
        <v>300</v>
      </c>
      <c r="AH360" s="57">
        <f t="shared" si="529"/>
        <v>0</v>
      </c>
      <c r="AI360" s="70"/>
      <c r="AJ360" s="70"/>
      <c r="AK360" s="62" t="e">
        <f t="shared" si="530"/>
        <v>#DIV/0!</v>
      </c>
      <c r="AL360" s="102"/>
      <c r="AM360" s="103"/>
      <c r="AN360" s="104"/>
      <c r="AO360" s="105"/>
      <c r="AP360" s="106"/>
    </row>
    <row r="361" spans="1:42" x14ac:dyDescent="0.25">
      <c r="A361" s="68">
        <v>90</v>
      </c>
      <c r="C361" s="2" t="s">
        <v>48</v>
      </c>
      <c r="D361" s="68">
        <v>0</v>
      </c>
      <c r="E361" s="68" t="s">
        <v>49</v>
      </c>
      <c r="F361" s="68" t="s">
        <v>50</v>
      </c>
      <c r="N361" s="2"/>
      <c r="S361" s="2"/>
      <c r="T361" s="2"/>
      <c r="AC361" s="2"/>
      <c r="AD361" s="2"/>
      <c r="AE361" s="2"/>
      <c r="AH361" s="58">
        <f t="shared" ref="AH361" si="534">AO358*AP358</f>
        <v>0.70422535211267612</v>
      </c>
      <c r="AI361" s="71"/>
      <c r="AJ361" s="71"/>
      <c r="AK361" s="63"/>
    </row>
    <row r="362" spans="1:42" x14ac:dyDescent="0.25">
      <c r="A362" s="68">
        <v>91.1</v>
      </c>
      <c r="B362" s="68" t="s">
        <v>406</v>
      </c>
      <c r="C362" s="2">
        <v>0</v>
      </c>
      <c r="D362" s="68">
        <v>0</v>
      </c>
      <c r="E362" s="68">
        <v>0</v>
      </c>
      <c r="G362" s="68">
        <v>0</v>
      </c>
      <c r="H362" s="68">
        <v>0</v>
      </c>
      <c r="I362" s="68">
        <v>0</v>
      </c>
      <c r="J362" s="68">
        <v>0</v>
      </c>
      <c r="K362" s="68">
        <v>0</v>
      </c>
      <c r="L362" s="68">
        <v>0</v>
      </c>
      <c r="M362" s="68">
        <v>0</v>
      </c>
      <c r="N362" s="2">
        <v>0</v>
      </c>
      <c r="O362" s="68" t="s">
        <v>35</v>
      </c>
      <c r="P362" s="68" t="s">
        <v>407</v>
      </c>
      <c r="Q362" s="68" t="s">
        <v>37</v>
      </c>
      <c r="R362" s="68" t="s">
        <v>38</v>
      </c>
      <c r="S362" s="2">
        <v>0.1</v>
      </c>
      <c r="T362" s="2">
        <v>10</v>
      </c>
      <c r="U362" s="68" t="s">
        <v>39</v>
      </c>
      <c r="V362" s="68" t="s">
        <v>40</v>
      </c>
      <c r="W362" s="68" t="s">
        <v>41</v>
      </c>
      <c r="X362" s="68" t="s">
        <v>42</v>
      </c>
      <c r="Y362" s="68" t="s">
        <v>43</v>
      </c>
      <c r="Z362" s="68" t="s">
        <v>44</v>
      </c>
      <c r="AA362" s="68" t="s">
        <v>45</v>
      </c>
      <c r="AB362" s="68" t="s">
        <v>37</v>
      </c>
      <c r="AC362" s="2"/>
      <c r="AD362" s="2">
        <v>1</v>
      </c>
      <c r="AE362" s="2">
        <v>0</v>
      </c>
      <c r="AF362" s="68">
        <v>30</v>
      </c>
      <c r="AG362" s="68">
        <v>300</v>
      </c>
      <c r="AH362" s="57">
        <f t="shared" ref="AH362:AH364" si="535">D362*10</f>
        <v>0</v>
      </c>
      <c r="AI362" s="69">
        <v>0</v>
      </c>
      <c r="AJ362" s="69">
        <v>6.9</v>
      </c>
      <c r="AK362" s="62" t="e">
        <f t="shared" ref="AK362:AK364" si="536">AH362/AH$3</f>
        <v>#DIV/0!</v>
      </c>
      <c r="AL362" s="102">
        <f t="shared" ref="AL362" si="537">IF(COUNTBLANK(AI362:AI364)=3,"",IF(COUNTBLANK(AI362:AI364)=2,IF(AI362=0,0.5/AJ362,AI362/AJ362),(AI362/AJ362+AI363/AJ363+IF(AJ364&gt;0,AI364/AJ364,0))/COUNTIF(AI362:AJ364,"&gt;0")))</f>
        <v>7.2463768115942032E-2</v>
      </c>
      <c r="AM362" s="103" t="e">
        <f t="shared" ref="AM362" si="538">IF(ISNUMBER(AN362),AN362,1/AN362)</f>
        <v>#DIV/0!</v>
      </c>
      <c r="AN362" s="104"/>
      <c r="AO362" s="105">
        <f t="shared" ref="AO362" si="539">IF(COUNTIF(AL362:AL362,"&gt;0"),AL362,IF(ISERROR(AM362),IF(D365&gt;0,D365,0.5),AM362))</f>
        <v>7.2463768115942032E-2</v>
      </c>
      <c r="AP362" s="106">
        <v>10</v>
      </c>
    </row>
    <row r="363" spans="1:42" x14ac:dyDescent="0.25">
      <c r="A363" s="68">
        <v>91.2</v>
      </c>
      <c r="B363" s="68" t="s">
        <v>406</v>
      </c>
      <c r="C363" s="2">
        <v>0</v>
      </c>
      <c r="D363" s="68">
        <v>0</v>
      </c>
      <c r="E363" s="68">
        <v>0</v>
      </c>
      <c r="G363" s="68">
        <v>0</v>
      </c>
      <c r="H363" s="68">
        <v>0</v>
      </c>
      <c r="I363" s="68">
        <v>0</v>
      </c>
      <c r="J363" s="68">
        <v>0</v>
      </c>
      <c r="K363" s="68">
        <v>0</v>
      </c>
      <c r="L363" s="68">
        <v>0</v>
      </c>
      <c r="M363" s="68">
        <v>0</v>
      </c>
      <c r="N363" s="2">
        <v>0</v>
      </c>
      <c r="O363" s="68" t="s">
        <v>35</v>
      </c>
      <c r="P363" s="68" t="s">
        <v>408</v>
      </c>
      <c r="Q363" s="68" t="s">
        <v>37</v>
      </c>
      <c r="R363" s="68" t="s">
        <v>38</v>
      </c>
      <c r="S363" s="2">
        <v>0.1</v>
      </c>
      <c r="T363" s="2">
        <v>10</v>
      </c>
      <c r="U363" s="68" t="s">
        <v>39</v>
      </c>
      <c r="V363" s="68" t="s">
        <v>40</v>
      </c>
      <c r="W363" s="68" t="s">
        <v>41</v>
      </c>
      <c r="X363" s="68" t="s">
        <v>42</v>
      </c>
      <c r="Y363" s="68" t="s">
        <v>43</v>
      </c>
      <c r="Z363" s="68" t="s">
        <v>44</v>
      </c>
      <c r="AA363" s="68" t="s">
        <v>45</v>
      </c>
      <c r="AB363" s="68" t="s">
        <v>37</v>
      </c>
      <c r="AC363" s="2"/>
      <c r="AD363" s="2">
        <v>1</v>
      </c>
      <c r="AE363" s="2">
        <v>0</v>
      </c>
      <c r="AF363" s="68">
        <v>30</v>
      </c>
      <c r="AG363" s="68">
        <v>300</v>
      </c>
      <c r="AH363" s="57">
        <f t="shared" si="535"/>
        <v>0</v>
      </c>
      <c r="AI363" s="70"/>
      <c r="AJ363" s="70"/>
      <c r="AK363" s="62" t="e">
        <f t="shared" si="536"/>
        <v>#DIV/0!</v>
      </c>
      <c r="AL363" s="102"/>
      <c r="AM363" s="103"/>
      <c r="AN363" s="104"/>
      <c r="AO363" s="105"/>
      <c r="AP363" s="106"/>
    </row>
    <row r="364" spans="1:42" x14ac:dyDescent="0.25">
      <c r="A364" s="68">
        <v>91.3</v>
      </c>
      <c r="B364" s="68" t="s">
        <v>406</v>
      </c>
      <c r="C364" s="2">
        <v>0</v>
      </c>
      <c r="D364" s="68">
        <v>0</v>
      </c>
      <c r="E364" s="68">
        <v>0</v>
      </c>
      <c r="G364" s="68">
        <v>0</v>
      </c>
      <c r="H364" s="68">
        <v>0</v>
      </c>
      <c r="I364" s="68">
        <v>0</v>
      </c>
      <c r="J364" s="68">
        <v>0</v>
      </c>
      <c r="K364" s="68">
        <v>0</v>
      </c>
      <c r="L364" s="68">
        <v>0</v>
      </c>
      <c r="M364" s="68">
        <v>0</v>
      </c>
      <c r="N364" s="2">
        <v>0</v>
      </c>
      <c r="O364" s="68" t="s">
        <v>35</v>
      </c>
      <c r="P364" s="68" t="s">
        <v>409</v>
      </c>
      <c r="Q364" s="68" t="s">
        <v>37</v>
      </c>
      <c r="R364" s="68" t="s">
        <v>38</v>
      </c>
      <c r="S364" s="2">
        <v>0.1</v>
      </c>
      <c r="T364" s="2">
        <v>10</v>
      </c>
      <c r="U364" s="68" t="s">
        <v>39</v>
      </c>
      <c r="V364" s="68" t="s">
        <v>40</v>
      </c>
      <c r="W364" s="68" t="s">
        <v>41</v>
      </c>
      <c r="X364" s="68" t="s">
        <v>42</v>
      </c>
      <c r="Y364" s="68" t="s">
        <v>43</v>
      </c>
      <c r="Z364" s="68" t="s">
        <v>44</v>
      </c>
      <c r="AA364" s="68" t="s">
        <v>45</v>
      </c>
      <c r="AB364" s="68" t="s">
        <v>37</v>
      </c>
      <c r="AC364" s="2"/>
      <c r="AD364" s="2">
        <v>1</v>
      </c>
      <c r="AE364" s="2">
        <v>0</v>
      </c>
      <c r="AF364" s="68">
        <v>30</v>
      </c>
      <c r="AG364" s="68">
        <v>300</v>
      </c>
      <c r="AH364" s="57">
        <f t="shared" si="535"/>
        <v>0</v>
      </c>
      <c r="AI364" s="70"/>
      <c r="AJ364" s="70"/>
      <c r="AK364" s="62" t="e">
        <f t="shared" si="536"/>
        <v>#DIV/0!</v>
      </c>
      <c r="AL364" s="102"/>
      <c r="AM364" s="103"/>
      <c r="AN364" s="104"/>
      <c r="AO364" s="105"/>
      <c r="AP364" s="106"/>
    </row>
    <row r="365" spans="1:42" x14ac:dyDescent="0.25">
      <c r="A365" s="68">
        <v>91</v>
      </c>
      <c r="C365" s="2" t="s">
        <v>48</v>
      </c>
      <c r="D365" s="68">
        <v>0</v>
      </c>
      <c r="E365" s="68" t="s">
        <v>49</v>
      </c>
      <c r="F365" s="68" t="s">
        <v>50</v>
      </c>
      <c r="N365" s="2"/>
      <c r="S365" s="2"/>
      <c r="T365" s="2"/>
      <c r="AC365" s="2"/>
      <c r="AD365" s="2"/>
      <c r="AE365" s="2"/>
      <c r="AH365" s="58">
        <f t="shared" ref="AH365" si="540">AO362*AP362</f>
        <v>0.72463768115942029</v>
      </c>
      <c r="AI365" s="71"/>
      <c r="AJ365" s="71"/>
      <c r="AK365" s="63"/>
    </row>
    <row r="366" spans="1:42" x14ac:dyDescent="0.25">
      <c r="A366" s="68">
        <v>92.1</v>
      </c>
      <c r="B366" s="68" t="s">
        <v>410</v>
      </c>
      <c r="C366" s="2">
        <v>0</v>
      </c>
      <c r="D366" s="68">
        <v>0</v>
      </c>
      <c r="E366" s="68">
        <v>0</v>
      </c>
      <c r="G366" s="68">
        <v>0</v>
      </c>
      <c r="H366" s="68">
        <v>0</v>
      </c>
      <c r="I366" s="68">
        <v>0</v>
      </c>
      <c r="J366" s="68">
        <v>0</v>
      </c>
      <c r="K366" s="68">
        <v>0</v>
      </c>
      <c r="L366" s="68">
        <v>0</v>
      </c>
      <c r="M366" s="68">
        <v>0</v>
      </c>
      <c r="N366" s="2">
        <v>0</v>
      </c>
      <c r="O366" s="68" t="s">
        <v>35</v>
      </c>
      <c r="P366" s="68" t="s">
        <v>411</v>
      </c>
      <c r="Q366" s="68" t="s">
        <v>37</v>
      </c>
      <c r="R366" s="68" t="s">
        <v>38</v>
      </c>
      <c r="S366" s="2">
        <v>0.1</v>
      </c>
      <c r="T366" s="2">
        <v>10</v>
      </c>
      <c r="U366" s="68" t="s">
        <v>39</v>
      </c>
      <c r="V366" s="68" t="s">
        <v>40</v>
      </c>
      <c r="W366" s="68" t="s">
        <v>41</v>
      </c>
      <c r="X366" s="68" t="s">
        <v>42</v>
      </c>
      <c r="Y366" s="68" t="s">
        <v>43</v>
      </c>
      <c r="Z366" s="68" t="s">
        <v>44</v>
      </c>
      <c r="AA366" s="68" t="s">
        <v>45</v>
      </c>
      <c r="AB366" s="68" t="s">
        <v>37</v>
      </c>
      <c r="AC366" s="2"/>
      <c r="AD366" s="2">
        <v>1</v>
      </c>
      <c r="AE366" s="2">
        <v>0</v>
      </c>
      <c r="AF366" s="68">
        <v>30</v>
      </c>
      <c r="AG366" s="68">
        <v>300</v>
      </c>
      <c r="AH366" s="57">
        <f t="shared" ref="AH366:AH368" si="541">D366*10</f>
        <v>0</v>
      </c>
      <c r="AI366" s="69">
        <v>0</v>
      </c>
      <c r="AJ366" s="69">
        <v>6.7</v>
      </c>
      <c r="AK366" s="62" t="e">
        <f t="shared" ref="AK366:AK368" si="542">AH366/AH$3</f>
        <v>#DIV/0!</v>
      </c>
      <c r="AL366" s="102">
        <f t="shared" ref="AL366" si="543">IF(COUNTBLANK(AI366:AI368)=3,"",IF(COUNTBLANK(AI366:AI368)=2,IF(AI366=0,0.5/AJ366,AI366/AJ366),(AI366/AJ366+AI367/AJ367+IF(AJ368&gt;0,AI368/AJ368,0))/COUNTIF(AI366:AJ368,"&gt;0")))</f>
        <v>7.4626865671641784E-2</v>
      </c>
      <c r="AM366" s="103" t="e">
        <f t="shared" ref="AM366" si="544">IF(ISNUMBER(AN366),AN366,1/AN366)</f>
        <v>#DIV/0!</v>
      </c>
      <c r="AN366" s="104"/>
      <c r="AO366" s="105">
        <f t="shared" ref="AO366" si="545">IF(COUNTIF(AL366:AL366,"&gt;0"),AL366,IF(ISERROR(AM366),IF(D369&gt;0,D369,0.5),AM366))</f>
        <v>7.4626865671641784E-2</v>
      </c>
      <c r="AP366" s="106">
        <v>10</v>
      </c>
    </row>
    <row r="367" spans="1:42" x14ac:dyDescent="0.25">
      <c r="A367" s="68">
        <v>92.2</v>
      </c>
      <c r="B367" s="68" t="s">
        <v>410</v>
      </c>
      <c r="C367" s="2">
        <v>0</v>
      </c>
      <c r="D367" s="68">
        <v>0</v>
      </c>
      <c r="E367" s="68">
        <v>0</v>
      </c>
      <c r="G367" s="68">
        <v>0</v>
      </c>
      <c r="H367" s="68">
        <v>0</v>
      </c>
      <c r="I367" s="68">
        <v>0</v>
      </c>
      <c r="J367" s="68">
        <v>0</v>
      </c>
      <c r="K367" s="68">
        <v>0</v>
      </c>
      <c r="L367" s="68">
        <v>0</v>
      </c>
      <c r="M367" s="68">
        <v>0</v>
      </c>
      <c r="N367" s="2">
        <v>0</v>
      </c>
      <c r="O367" s="68" t="s">
        <v>35</v>
      </c>
      <c r="P367" s="68" t="s">
        <v>412</v>
      </c>
      <c r="Q367" s="68" t="s">
        <v>37</v>
      </c>
      <c r="R367" s="68" t="s">
        <v>38</v>
      </c>
      <c r="S367" s="2">
        <v>0.1</v>
      </c>
      <c r="T367" s="2">
        <v>10</v>
      </c>
      <c r="U367" s="68" t="s">
        <v>39</v>
      </c>
      <c r="V367" s="68" t="s">
        <v>40</v>
      </c>
      <c r="W367" s="68" t="s">
        <v>41</v>
      </c>
      <c r="X367" s="68" t="s">
        <v>42</v>
      </c>
      <c r="Y367" s="68" t="s">
        <v>43</v>
      </c>
      <c r="Z367" s="68" t="s">
        <v>44</v>
      </c>
      <c r="AA367" s="68" t="s">
        <v>45</v>
      </c>
      <c r="AB367" s="68" t="s">
        <v>37</v>
      </c>
      <c r="AC367" s="2"/>
      <c r="AD367" s="2">
        <v>1</v>
      </c>
      <c r="AE367" s="2">
        <v>0</v>
      </c>
      <c r="AF367" s="68">
        <v>30</v>
      </c>
      <c r="AG367" s="68">
        <v>300</v>
      </c>
      <c r="AH367" s="57">
        <f t="shared" si="541"/>
        <v>0</v>
      </c>
      <c r="AI367" s="70"/>
      <c r="AJ367" s="70"/>
      <c r="AK367" s="62" t="e">
        <f t="shared" si="542"/>
        <v>#DIV/0!</v>
      </c>
      <c r="AL367" s="102"/>
      <c r="AM367" s="103"/>
      <c r="AN367" s="104"/>
      <c r="AO367" s="105"/>
      <c r="AP367" s="106"/>
    </row>
    <row r="368" spans="1:42" x14ac:dyDescent="0.25">
      <c r="A368" s="68">
        <v>92.3</v>
      </c>
      <c r="B368" s="68" t="s">
        <v>410</v>
      </c>
      <c r="C368" s="2">
        <v>0</v>
      </c>
      <c r="D368" s="68">
        <v>0</v>
      </c>
      <c r="E368" s="68">
        <v>0</v>
      </c>
      <c r="G368" s="68">
        <v>0</v>
      </c>
      <c r="H368" s="68">
        <v>0</v>
      </c>
      <c r="I368" s="68">
        <v>0</v>
      </c>
      <c r="J368" s="68">
        <v>0</v>
      </c>
      <c r="K368" s="68">
        <v>0</v>
      </c>
      <c r="L368" s="68">
        <v>0</v>
      </c>
      <c r="M368" s="68">
        <v>0</v>
      </c>
      <c r="N368" s="2">
        <v>0</v>
      </c>
      <c r="O368" s="68" t="s">
        <v>35</v>
      </c>
      <c r="P368" s="68" t="s">
        <v>413</v>
      </c>
      <c r="Q368" s="68" t="s">
        <v>37</v>
      </c>
      <c r="R368" s="68" t="s">
        <v>38</v>
      </c>
      <c r="S368" s="2">
        <v>0.1</v>
      </c>
      <c r="T368" s="2">
        <v>10</v>
      </c>
      <c r="U368" s="68" t="s">
        <v>39</v>
      </c>
      <c r="V368" s="68" t="s">
        <v>40</v>
      </c>
      <c r="W368" s="68" t="s">
        <v>41</v>
      </c>
      <c r="X368" s="68" t="s">
        <v>42</v>
      </c>
      <c r="Y368" s="68" t="s">
        <v>43</v>
      </c>
      <c r="Z368" s="68" t="s">
        <v>44</v>
      </c>
      <c r="AA368" s="68" t="s">
        <v>45</v>
      </c>
      <c r="AB368" s="68" t="s">
        <v>37</v>
      </c>
      <c r="AC368" s="2"/>
      <c r="AD368" s="2">
        <v>1</v>
      </c>
      <c r="AE368" s="2">
        <v>0</v>
      </c>
      <c r="AF368" s="68">
        <v>30</v>
      </c>
      <c r="AG368" s="68">
        <v>300</v>
      </c>
      <c r="AH368" s="57">
        <f t="shared" si="541"/>
        <v>0</v>
      </c>
      <c r="AI368" s="70"/>
      <c r="AJ368" s="70"/>
      <c r="AK368" s="62" t="e">
        <f t="shared" si="542"/>
        <v>#DIV/0!</v>
      </c>
      <c r="AL368" s="102"/>
      <c r="AM368" s="103"/>
      <c r="AN368" s="104"/>
      <c r="AO368" s="105"/>
      <c r="AP368" s="106"/>
    </row>
    <row r="369" spans="1:42" x14ac:dyDescent="0.25">
      <c r="A369" s="68">
        <v>92</v>
      </c>
      <c r="C369" s="2" t="s">
        <v>48</v>
      </c>
      <c r="D369" s="68">
        <v>0</v>
      </c>
      <c r="E369" s="68" t="s">
        <v>49</v>
      </c>
      <c r="F369" s="68" t="s">
        <v>50</v>
      </c>
      <c r="N369" s="2"/>
      <c r="S369" s="2"/>
      <c r="T369" s="2"/>
      <c r="AC369" s="2"/>
      <c r="AD369" s="2"/>
      <c r="AE369" s="2"/>
      <c r="AH369" s="58">
        <f t="shared" ref="AH369" si="546">AO366*AP366</f>
        <v>0.74626865671641784</v>
      </c>
      <c r="AI369" s="71"/>
      <c r="AJ369" s="71"/>
      <c r="AK369" s="63"/>
    </row>
    <row r="370" spans="1:42" x14ac:dyDescent="0.25">
      <c r="A370" s="68">
        <v>93.1</v>
      </c>
      <c r="B370" s="68" t="s">
        <v>414</v>
      </c>
      <c r="C370" s="2">
        <v>0</v>
      </c>
      <c r="D370" s="68">
        <v>0</v>
      </c>
      <c r="E370" s="68">
        <v>0</v>
      </c>
      <c r="G370" s="68">
        <v>0</v>
      </c>
      <c r="H370" s="68">
        <v>0</v>
      </c>
      <c r="I370" s="68">
        <v>0</v>
      </c>
      <c r="J370" s="68">
        <v>0</v>
      </c>
      <c r="K370" s="68">
        <v>0</v>
      </c>
      <c r="L370" s="68">
        <v>0</v>
      </c>
      <c r="M370" s="68">
        <v>0</v>
      </c>
      <c r="N370" s="2">
        <v>0</v>
      </c>
      <c r="O370" s="68" t="s">
        <v>35</v>
      </c>
      <c r="P370" s="68" t="s">
        <v>415</v>
      </c>
      <c r="Q370" s="68" t="s">
        <v>37</v>
      </c>
      <c r="R370" s="68" t="s">
        <v>38</v>
      </c>
      <c r="S370" s="2">
        <v>0.1</v>
      </c>
      <c r="T370" s="2">
        <v>10</v>
      </c>
      <c r="U370" s="68" t="s">
        <v>39</v>
      </c>
      <c r="V370" s="68" t="s">
        <v>40</v>
      </c>
      <c r="W370" s="68" t="s">
        <v>41</v>
      </c>
      <c r="X370" s="68" t="s">
        <v>42</v>
      </c>
      <c r="Y370" s="68" t="s">
        <v>43</v>
      </c>
      <c r="Z370" s="68" t="s">
        <v>44</v>
      </c>
      <c r="AA370" s="68" t="s">
        <v>45</v>
      </c>
      <c r="AB370" s="68" t="s">
        <v>37</v>
      </c>
      <c r="AC370" s="2"/>
      <c r="AD370" s="2">
        <v>1</v>
      </c>
      <c r="AE370" s="2">
        <v>0</v>
      </c>
      <c r="AF370" s="68">
        <v>30</v>
      </c>
      <c r="AG370" s="68">
        <v>300</v>
      </c>
      <c r="AH370" s="57">
        <f t="shared" ref="AH370:AH372" si="547">D370*10</f>
        <v>0</v>
      </c>
      <c r="AI370" s="69">
        <v>0</v>
      </c>
      <c r="AJ370" s="69">
        <v>6.7</v>
      </c>
      <c r="AK370" s="62" t="e">
        <f t="shared" ref="AK370:AK372" si="548">AH370/AH$3</f>
        <v>#DIV/0!</v>
      </c>
      <c r="AL370" s="102">
        <f t="shared" ref="AL370" si="549">IF(COUNTBLANK(AI370:AI372)=3,"",IF(COUNTBLANK(AI370:AI372)=2,IF(AI370=0,0.5/AJ370,AI370/AJ370),(AI370/AJ370+AI371/AJ371+IF(AJ372&gt;0,AI372/AJ372,0))/COUNTIF(AI370:AJ372,"&gt;0")))</f>
        <v>7.4626865671641784E-2</v>
      </c>
      <c r="AM370" s="103" t="e">
        <f t="shared" ref="AM370" si="550">IF(ISNUMBER(AN370),AN370,1/AN370)</f>
        <v>#DIV/0!</v>
      </c>
      <c r="AN370" s="104"/>
      <c r="AO370" s="105">
        <f t="shared" ref="AO370" si="551">IF(COUNTIF(AL370:AL370,"&gt;0"),AL370,IF(ISERROR(AM370),IF(D373&gt;0,D373,0.5),AM370))</f>
        <v>7.4626865671641784E-2</v>
      </c>
      <c r="AP370" s="106">
        <v>10</v>
      </c>
    </row>
    <row r="371" spans="1:42" x14ac:dyDescent="0.25">
      <c r="A371" s="68">
        <v>93.2</v>
      </c>
      <c r="B371" s="68" t="s">
        <v>414</v>
      </c>
      <c r="C371" s="2">
        <v>0</v>
      </c>
      <c r="D371" s="68">
        <v>0</v>
      </c>
      <c r="E371" s="68">
        <v>0</v>
      </c>
      <c r="G371" s="68">
        <v>0</v>
      </c>
      <c r="H371" s="68">
        <v>0</v>
      </c>
      <c r="I371" s="68">
        <v>0</v>
      </c>
      <c r="J371" s="68">
        <v>0</v>
      </c>
      <c r="K371" s="68">
        <v>0</v>
      </c>
      <c r="L371" s="68">
        <v>0</v>
      </c>
      <c r="M371" s="68">
        <v>0</v>
      </c>
      <c r="N371" s="2">
        <v>0</v>
      </c>
      <c r="O371" s="68" t="s">
        <v>35</v>
      </c>
      <c r="P371" s="68" t="s">
        <v>416</v>
      </c>
      <c r="Q371" s="68" t="s">
        <v>37</v>
      </c>
      <c r="R371" s="68" t="s">
        <v>38</v>
      </c>
      <c r="S371" s="2">
        <v>0.1</v>
      </c>
      <c r="T371" s="2">
        <v>10</v>
      </c>
      <c r="U371" s="68" t="s">
        <v>39</v>
      </c>
      <c r="V371" s="68" t="s">
        <v>40</v>
      </c>
      <c r="W371" s="68" t="s">
        <v>41</v>
      </c>
      <c r="X371" s="68" t="s">
        <v>42</v>
      </c>
      <c r="Y371" s="68" t="s">
        <v>43</v>
      </c>
      <c r="Z371" s="68" t="s">
        <v>44</v>
      </c>
      <c r="AA371" s="68" t="s">
        <v>45</v>
      </c>
      <c r="AB371" s="68" t="s">
        <v>37</v>
      </c>
      <c r="AC371" s="2"/>
      <c r="AD371" s="2">
        <v>1</v>
      </c>
      <c r="AE371" s="2">
        <v>0</v>
      </c>
      <c r="AF371" s="68">
        <v>30</v>
      </c>
      <c r="AG371" s="68">
        <v>300</v>
      </c>
      <c r="AH371" s="57">
        <f t="shared" si="547"/>
        <v>0</v>
      </c>
      <c r="AI371" s="70"/>
      <c r="AJ371" s="70"/>
      <c r="AK371" s="62" t="e">
        <f t="shared" si="548"/>
        <v>#DIV/0!</v>
      </c>
      <c r="AL371" s="102"/>
      <c r="AM371" s="103"/>
      <c r="AN371" s="104"/>
      <c r="AO371" s="105"/>
      <c r="AP371" s="106"/>
    </row>
    <row r="372" spans="1:42" x14ac:dyDescent="0.25">
      <c r="A372" s="68">
        <v>93.3</v>
      </c>
      <c r="B372" s="68" t="s">
        <v>414</v>
      </c>
      <c r="C372" s="2">
        <v>0</v>
      </c>
      <c r="D372" s="68">
        <v>0</v>
      </c>
      <c r="E372" s="68">
        <v>0</v>
      </c>
      <c r="G372" s="68">
        <v>0</v>
      </c>
      <c r="H372" s="68">
        <v>0</v>
      </c>
      <c r="I372" s="68">
        <v>0</v>
      </c>
      <c r="J372" s="68">
        <v>0</v>
      </c>
      <c r="K372" s="68">
        <v>0</v>
      </c>
      <c r="L372" s="68">
        <v>0</v>
      </c>
      <c r="M372" s="68">
        <v>0</v>
      </c>
      <c r="N372" s="2">
        <v>0</v>
      </c>
      <c r="O372" s="68" t="s">
        <v>35</v>
      </c>
      <c r="P372" s="68" t="s">
        <v>417</v>
      </c>
      <c r="Q372" s="68" t="s">
        <v>37</v>
      </c>
      <c r="R372" s="68" t="s">
        <v>38</v>
      </c>
      <c r="S372" s="2">
        <v>0.1</v>
      </c>
      <c r="T372" s="2">
        <v>10</v>
      </c>
      <c r="U372" s="68" t="s">
        <v>39</v>
      </c>
      <c r="V372" s="68" t="s">
        <v>40</v>
      </c>
      <c r="W372" s="68" t="s">
        <v>41</v>
      </c>
      <c r="X372" s="68" t="s">
        <v>42</v>
      </c>
      <c r="Y372" s="68" t="s">
        <v>43</v>
      </c>
      <c r="Z372" s="68" t="s">
        <v>44</v>
      </c>
      <c r="AA372" s="68" t="s">
        <v>45</v>
      </c>
      <c r="AB372" s="68" t="s">
        <v>37</v>
      </c>
      <c r="AC372" s="2"/>
      <c r="AD372" s="2">
        <v>1</v>
      </c>
      <c r="AE372" s="2">
        <v>0</v>
      </c>
      <c r="AF372" s="68">
        <v>30</v>
      </c>
      <c r="AG372" s="68">
        <v>300</v>
      </c>
      <c r="AH372" s="57">
        <f t="shared" si="547"/>
        <v>0</v>
      </c>
      <c r="AI372" s="70"/>
      <c r="AJ372" s="70"/>
      <c r="AK372" s="62" t="e">
        <f t="shared" si="548"/>
        <v>#DIV/0!</v>
      </c>
      <c r="AL372" s="102"/>
      <c r="AM372" s="103"/>
      <c r="AN372" s="104"/>
      <c r="AO372" s="105"/>
      <c r="AP372" s="106"/>
    </row>
    <row r="373" spans="1:42" x14ac:dyDescent="0.25">
      <c r="A373" s="68">
        <v>93</v>
      </c>
      <c r="C373" s="2" t="s">
        <v>48</v>
      </c>
      <c r="D373" s="68">
        <v>0</v>
      </c>
      <c r="E373" s="68" t="s">
        <v>49</v>
      </c>
      <c r="F373" s="68" t="s">
        <v>50</v>
      </c>
      <c r="N373" s="2"/>
      <c r="S373" s="2"/>
      <c r="T373" s="2"/>
      <c r="AC373" s="2"/>
      <c r="AD373" s="2"/>
      <c r="AE373" s="2"/>
      <c r="AH373" s="58">
        <f t="shared" ref="AH373" si="552">AO370*AP370</f>
        <v>0.74626865671641784</v>
      </c>
      <c r="AI373" s="71"/>
      <c r="AJ373" s="71"/>
      <c r="AK373" s="63"/>
    </row>
    <row r="374" spans="1:42" x14ac:dyDescent="0.25">
      <c r="A374" s="68">
        <v>94.1</v>
      </c>
      <c r="B374" s="68" t="s">
        <v>418</v>
      </c>
      <c r="C374" s="2">
        <v>0</v>
      </c>
      <c r="D374" s="68">
        <v>0</v>
      </c>
      <c r="E374" s="68">
        <v>0</v>
      </c>
      <c r="G374" s="68">
        <v>0</v>
      </c>
      <c r="H374" s="68">
        <v>0</v>
      </c>
      <c r="I374" s="68">
        <v>0</v>
      </c>
      <c r="J374" s="68">
        <v>0</v>
      </c>
      <c r="K374" s="68">
        <v>0</v>
      </c>
      <c r="L374" s="68">
        <v>0</v>
      </c>
      <c r="M374" s="68">
        <v>0</v>
      </c>
      <c r="N374" s="2">
        <v>0</v>
      </c>
      <c r="O374" s="68" t="s">
        <v>35</v>
      </c>
      <c r="P374" s="68" t="s">
        <v>419</v>
      </c>
      <c r="Q374" s="68" t="s">
        <v>37</v>
      </c>
      <c r="R374" s="68" t="s">
        <v>38</v>
      </c>
      <c r="S374" s="2">
        <v>0.1</v>
      </c>
      <c r="T374" s="2">
        <v>10</v>
      </c>
      <c r="U374" s="68" t="s">
        <v>39</v>
      </c>
      <c r="V374" s="68" t="s">
        <v>40</v>
      </c>
      <c r="W374" s="68" t="s">
        <v>41</v>
      </c>
      <c r="X374" s="68" t="s">
        <v>42</v>
      </c>
      <c r="Y374" s="68" t="s">
        <v>43</v>
      </c>
      <c r="Z374" s="68" t="s">
        <v>44</v>
      </c>
      <c r="AA374" s="68" t="s">
        <v>45</v>
      </c>
      <c r="AB374" s="68" t="s">
        <v>37</v>
      </c>
      <c r="AC374" s="2"/>
      <c r="AD374" s="2">
        <v>1</v>
      </c>
      <c r="AE374" s="2">
        <v>0</v>
      </c>
      <c r="AF374" s="68">
        <v>30</v>
      </c>
      <c r="AG374" s="68">
        <v>300</v>
      </c>
      <c r="AH374" s="57">
        <f t="shared" ref="AH374:AH376" si="553">D374*10</f>
        <v>0</v>
      </c>
      <c r="AI374" s="69">
        <v>0</v>
      </c>
      <c r="AJ374" s="69">
        <v>6.7</v>
      </c>
      <c r="AK374" s="62" t="e">
        <f t="shared" ref="AK374:AK376" si="554">AH374/AH$3</f>
        <v>#DIV/0!</v>
      </c>
      <c r="AL374" s="102">
        <f t="shared" ref="AL374" si="555">IF(COUNTBLANK(AI374:AI376)=3,"",IF(COUNTBLANK(AI374:AI376)=2,IF(AI374=0,0.5/AJ374,AI374/AJ374),(AI374/AJ374+AI375/AJ375+IF(AJ376&gt;0,AI376/AJ376,0))/COUNTIF(AI374:AJ376,"&gt;0")))</f>
        <v>7.4626865671641784E-2</v>
      </c>
      <c r="AM374" s="103" t="e">
        <f t="shared" ref="AM374" si="556">IF(ISNUMBER(AN374),AN374,1/AN374)</f>
        <v>#DIV/0!</v>
      </c>
      <c r="AN374" s="104"/>
      <c r="AO374" s="105">
        <f t="shared" ref="AO374" si="557">IF(COUNTIF(AL374:AL374,"&gt;0"),AL374,IF(ISERROR(AM374),IF(D377&gt;0,D377,0.5),AM374))</f>
        <v>7.4626865671641784E-2</v>
      </c>
      <c r="AP374" s="106">
        <v>10</v>
      </c>
    </row>
    <row r="375" spans="1:42" x14ac:dyDescent="0.25">
      <c r="A375" s="68">
        <v>94.2</v>
      </c>
      <c r="B375" s="68" t="s">
        <v>418</v>
      </c>
      <c r="C375" s="2">
        <v>0</v>
      </c>
      <c r="D375" s="68">
        <v>0</v>
      </c>
      <c r="E375" s="68">
        <v>0</v>
      </c>
      <c r="G375" s="68">
        <v>0</v>
      </c>
      <c r="H375" s="68">
        <v>0</v>
      </c>
      <c r="I375" s="68">
        <v>0</v>
      </c>
      <c r="J375" s="68">
        <v>0</v>
      </c>
      <c r="K375" s="68">
        <v>0</v>
      </c>
      <c r="L375" s="68">
        <v>0</v>
      </c>
      <c r="M375" s="68">
        <v>0</v>
      </c>
      <c r="N375" s="2">
        <v>0</v>
      </c>
      <c r="O375" s="68" t="s">
        <v>35</v>
      </c>
      <c r="P375" s="68" t="s">
        <v>420</v>
      </c>
      <c r="Q375" s="68" t="s">
        <v>37</v>
      </c>
      <c r="R375" s="68" t="s">
        <v>38</v>
      </c>
      <c r="S375" s="2">
        <v>0.1</v>
      </c>
      <c r="T375" s="2">
        <v>10</v>
      </c>
      <c r="U375" s="68" t="s">
        <v>39</v>
      </c>
      <c r="V375" s="68" t="s">
        <v>40</v>
      </c>
      <c r="W375" s="68" t="s">
        <v>41</v>
      </c>
      <c r="X375" s="68" t="s">
        <v>42</v>
      </c>
      <c r="Y375" s="68" t="s">
        <v>43</v>
      </c>
      <c r="Z375" s="68" t="s">
        <v>44</v>
      </c>
      <c r="AA375" s="68" t="s">
        <v>45</v>
      </c>
      <c r="AB375" s="68" t="s">
        <v>37</v>
      </c>
      <c r="AC375" s="2"/>
      <c r="AD375" s="2">
        <v>1</v>
      </c>
      <c r="AE375" s="2">
        <v>0</v>
      </c>
      <c r="AF375" s="68">
        <v>30</v>
      </c>
      <c r="AG375" s="68">
        <v>300</v>
      </c>
      <c r="AH375" s="57">
        <f t="shared" si="553"/>
        <v>0</v>
      </c>
      <c r="AI375" s="70"/>
      <c r="AJ375" s="70"/>
      <c r="AK375" s="62" t="e">
        <f t="shared" si="554"/>
        <v>#DIV/0!</v>
      </c>
      <c r="AL375" s="102"/>
      <c r="AM375" s="103"/>
      <c r="AN375" s="104"/>
      <c r="AO375" s="105"/>
      <c r="AP375" s="106"/>
    </row>
    <row r="376" spans="1:42" x14ac:dyDescent="0.25">
      <c r="A376" s="68">
        <v>94.3</v>
      </c>
      <c r="B376" s="68" t="s">
        <v>418</v>
      </c>
      <c r="C376" s="2">
        <v>0</v>
      </c>
      <c r="D376" s="68">
        <v>0</v>
      </c>
      <c r="E376" s="68">
        <v>0</v>
      </c>
      <c r="G376" s="68">
        <v>0</v>
      </c>
      <c r="H376" s="68">
        <v>0</v>
      </c>
      <c r="I376" s="68">
        <v>0</v>
      </c>
      <c r="J376" s="68">
        <v>0</v>
      </c>
      <c r="K376" s="68">
        <v>0</v>
      </c>
      <c r="L376" s="68">
        <v>0</v>
      </c>
      <c r="M376" s="68">
        <v>0</v>
      </c>
      <c r="N376" s="2">
        <v>0</v>
      </c>
      <c r="O376" s="68" t="s">
        <v>35</v>
      </c>
      <c r="P376" s="68" t="s">
        <v>421</v>
      </c>
      <c r="Q376" s="68" t="s">
        <v>37</v>
      </c>
      <c r="R376" s="68" t="s">
        <v>38</v>
      </c>
      <c r="S376" s="2">
        <v>0.1</v>
      </c>
      <c r="T376" s="2">
        <v>10</v>
      </c>
      <c r="U376" s="68" t="s">
        <v>39</v>
      </c>
      <c r="V376" s="68" t="s">
        <v>40</v>
      </c>
      <c r="W376" s="68" t="s">
        <v>41</v>
      </c>
      <c r="X376" s="68" t="s">
        <v>42</v>
      </c>
      <c r="Y376" s="68" t="s">
        <v>43</v>
      </c>
      <c r="Z376" s="68" t="s">
        <v>44</v>
      </c>
      <c r="AA376" s="68" t="s">
        <v>45</v>
      </c>
      <c r="AB376" s="68" t="s">
        <v>37</v>
      </c>
      <c r="AC376" s="2"/>
      <c r="AD376" s="2">
        <v>1</v>
      </c>
      <c r="AE376" s="2">
        <v>0</v>
      </c>
      <c r="AF376" s="68">
        <v>30</v>
      </c>
      <c r="AG376" s="68">
        <v>300</v>
      </c>
      <c r="AH376" s="57">
        <f t="shared" si="553"/>
        <v>0</v>
      </c>
      <c r="AI376" s="70"/>
      <c r="AJ376" s="70"/>
      <c r="AK376" s="62" t="e">
        <f t="shared" si="554"/>
        <v>#DIV/0!</v>
      </c>
      <c r="AL376" s="102"/>
      <c r="AM376" s="103"/>
      <c r="AN376" s="104"/>
      <c r="AO376" s="105"/>
      <c r="AP376" s="106"/>
    </row>
    <row r="377" spans="1:42" x14ac:dyDescent="0.25">
      <c r="A377" s="68">
        <v>94</v>
      </c>
      <c r="C377" s="2" t="s">
        <v>48</v>
      </c>
      <c r="D377" s="68">
        <v>0</v>
      </c>
      <c r="E377" s="68" t="s">
        <v>49</v>
      </c>
      <c r="F377" s="68" t="s">
        <v>50</v>
      </c>
      <c r="N377" s="2"/>
      <c r="S377" s="2"/>
      <c r="T377" s="2"/>
      <c r="AC377" s="2"/>
      <c r="AD377" s="2"/>
      <c r="AE377" s="2"/>
      <c r="AH377" s="58">
        <f t="shared" ref="AH377" si="558">AO374*AP374</f>
        <v>0.74626865671641784</v>
      </c>
      <c r="AI377" s="71"/>
      <c r="AJ377" s="71"/>
      <c r="AK377" s="63"/>
    </row>
    <row r="378" spans="1:42" x14ac:dyDescent="0.25">
      <c r="A378" s="68">
        <v>95.1</v>
      </c>
      <c r="B378" s="68" t="s">
        <v>422</v>
      </c>
      <c r="C378" s="2">
        <v>0</v>
      </c>
      <c r="D378" s="68">
        <v>0</v>
      </c>
      <c r="E378" s="68">
        <v>0</v>
      </c>
      <c r="G378" s="68">
        <v>0</v>
      </c>
      <c r="H378" s="68">
        <v>0</v>
      </c>
      <c r="I378" s="68">
        <v>0</v>
      </c>
      <c r="J378" s="68">
        <v>0</v>
      </c>
      <c r="K378" s="68">
        <v>0</v>
      </c>
      <c r="L378" s="68">
        <v>0</v>
      </c>
      <c r="M378" s="68">
        <v>0</v>
      </c>
      <c r="N378" s="2">
        <v>0</v>
      </c>
      <c r="O378" s="68" t="s">
        <v>35</v>
      </c>
      <c r="P378" s="68" t="s">
        <v>423</v>
      </c>
      <c r="Q378" s="68" t="s">
        <v>37</v>
      </c>
      <c r="R378" s="68" t="s">
        <v>38</v>
      </c>
      <c r="S378" s="2">
        <v>0.1</v>
      </c>
      <c r="T378" s="2">
        <v>10</v>
      </c>
      <c r="U378" s="68" t="s">
        <v>39</v>
      </c>
      <c r="V378" s="68" t="s">
        <v>40</v>
      </c>
      <c r="W378" s="68" t="s">
        <v>41</v>
      </c>
      <c r="X378" s="68" t="s">
        <v>42</v>
      </c>
      <c r="Y378" s="68" t="s">
        <v>43</v>
      </c>
      <c r="Z378" s="68" t="s">
        <v>44</v>
      </c>
      <c r="AA378" s="68" t="s">
        <v>45</v>
      </c>
      <c r="AB378" s="68" t="s">
        <v>37</v>
      </c>
      <c r="AC378" s="2"/>
      <c r="AD378" s="2">
        <v>1</v>
      </c>
      <c r="AE378" s="2">
        <v>0</v>
      </c>
      <c r="AF378" s="68">
        <v>30</v>
      </c>
      <c r="AG378" s="68">
        <v>300</v>
      </c>
      <c r="AH378" s="57">
        <f t="shared" ref="AH378:AH380" si="559">D378*10</f>
        <v>0</v>
      </c>
      <c r="AI378" s="69">
        <v>0</v>
      </c>
      <c r="AJ378" s="69">
        <v>6.4</v>
      </c>
      <c r="AK378" s="62" t="e">
        <f t="shared" ref="AK378:AK380" si="560">AH378/AH$3</f>
        <v>#DIV/0!</v>
      </c>
      <c r="AL378" s="102">
        <f t="shared" ref="AL378" si="561">IF(COUNTBLANK(AI378:AI380)=3,"",IF(COUNTBLANK(AI378:AI380)=2,IF(AI378=0,0.5/AJ378,AI378/AJ378),(AI378/AJ378+AI379/AJ379+IF(AJ380&gt;0,AI380/AJ380,0))/COUNTIF(AI378:AJ380,"&gt;0")))</f>
        <v>7.8125E-2</v>
      </c>
      <c r="AM378" s="103" t="e">
        <f t="shared" ref="AM378" si="562">IF(ISNUMBER(AN378),AN378,1/AN378)</f>
        <v>#DIV/0!</v>
      </c>
      <c r="AN378" s="104"/>
      <c r="AO378" s="105">
        <f t="shared" ref="AO378" si="563">IF(COUNTIF(AL378:AL378,"&gt;0"),AL378,IF(ISERROR(AM378),IF(D381&gt;0,D381,0.5),AM378))</f>
        <v>7.8125E-2</v>
      </c>
      <c r="AP378" s="106">
        <v>10</v>
      </c>
    </row>
    <row r="379" spans="1:42" x14ac:dyDescent="0.25">
      <c r="A379" s="68">
        <v>95.2</v>
      </c>
      <c r="B379" s="68" t="s">
        <v>422</v>
      </c>
      <c r="C379" s="2">
        <v>0</v>
      </c>
      <c r="D379" s="68">
        <v>0</v>
      </c>
      <c r="E379" s="68">
        <v>0</v>
      </c>
      <c r="G379" s="68">
        <v>0</v>
      </c>
      <c r="H379" s="68">
        <v>0</v>
      </c>
      <c r="I379" s="68">
        <v>0</v>
      </c>
      <c r="J379" s="68">
        <v>0</v>
      </c>
      <c r="K379" s="68">
        <v>0</v>
      </c>
      <c r="L379" s="68">
        <v>0</v>
      </c>
      <c r="M379" s="68">
        <v>0</v>
      </c>
      <c r="N379" s="2">
        <v>0</v>
      </c>
      <c r="O379" s="68" t="s">
        <v>35</v>
      </c>
      <c r="P379" s="68" t="s">
        <v>424</v>
      </c>
      <c r="Q379" s="68" t="s">
        <v>37</v>
      </c>
      <c r="R379" s="68" t="s">
        <v>38</v>
      </c>
      <c r="S379" s="2">
        <v>0.1</v>
      </c>
      <c r="T379" s="2">
        <v>10</v>
      </c>
      <c r="U379" s="68" t="s">
        <v>39</v>
      </c>
      <c r="V379" s="68" t="s">
        <v>40</v>
      </c>
      <c r="W379" s="68" t="s">
        <v>41</v>
      </c>
      <c r="X379" s="68" t="s">
        <v>42</v>
      </c>
      <c r="Y379" s="68" t="s">
        <v>43</v>
      </c>
      <c r="Z379" s="68" t="s">
        <v>44</v>
      </c>
      <c r="AA379" s="68" t="s">
        <v>45</v>
      </c>
      <c r="AB379" s="68" t="s">
        <v>37</v>
      </c>
      <c r="AC379" s="2"/>
      <c r="AD379" s="2">
        <v>1</v>
      </c>
      <c r="AE379" s="2">
        <v>0</v>
      </c>
      <c r="AF379" s="68">
        <v>30</v>
      </c>
      <c r="AG379" s="68">
        <v>300</v>
      </c>
      <c r="AH379" s="57">
        <f t="shared" si="559"/>
        <v>0</v>
      </c>
      <c r="AI379" s="70"/>
      <c r="AJ379" s="70"/>
      <c r="AK379" s="62" t="e">
        <f t="shared" si="560"/>
        <v>#DIV/0!</v>
      </c>
      <c r="AL379" s="102"/>
      <c r="AM379" s="103"/>
      <c r="AN379" s="104"/>
      <c r="AO379" s="105"/>
      <c r="AP379" s="106"/>
    </row>
    <row r="380" spans="1:42" x14ac:dyDescent="0.25">
      <c r="A380" s="68">
        <v>95.3</v>
      </c>
      <c r="B380" s="68" t="s">
        <v>422</v>
      </c>
      <c r="C380" s="2">
        <v>0</v>
      </c>
      <c r="D380" s="68">
        <v>0</v>
      </c>
      <c r="E380" s="68">
        <v>0</v>
      </c>
      <c r="G380" s="68">
        <v>0</v>
      </c>
      <c r="H380" s="68">
        <v>0</v>
      </c>
      <c r="I380" s="68">
        <v>0</v>
      </c>
      <c r="J380" s="68">
        <v>0</v>
      </c>
      <c r="K380" s="68">
        <v>0</v>
      </c>
      <c r="L380" s="68">
        <v>0</v>
      </c>
      <c r="M380" s="68">
        <v>0</v>
      </c>
      <c r="N380" s="2">
        <v>0</v>
      </c>
      <c r="O380" s="68" t="s">
        <v>35</v>
      </c>
      <c r="P380" s="68" t="s">
        <v>425</v>
      </c>
      <c r="Q380" s="68" t="s">
        <v>37</v>
      </c>
      <c r="R380" s="68" t="s">
        <v>38</v>
      </c>
      <c r="S380" s="2">
        <v>0.1</v>
      </c>
      <c r="T380" s="2">
        <v>10</v>
      </c>
      <c r="U380" s="68" t="s">
        <v>39</v>
      </c>
      <c r="V380" s="68" t="s">
        <v>40</v>
      </c>
      <c r="W380" s="68" t="s">
        <v>41</v>
      </c>
      <c r="X380" s="68" t="s">
        <v>42</v>
      </c>
      <c r="Y380" s="68" t="s">
        <v>43</v>
      </c>
      <c r="Z380" s="68" t="s">
        <v>44</v>
      </c>
      <c r="AA380" s="68" t="s">
        <v>45</v>
      </c>
      <c r="AB380" s="68" t="s">
        <v>37</v>
      </c>
      <c r="AC380" s="2"/>
      <c r="AD380" s="2">
        <v>1</v>
      </c>
      <c r="AE380" s="2">
        <v>0</v>
      </c>
      <c r="AF380" s="68">
        <v>30</v>
      </c>
      <c r="AG380" s="68">
        <v>300</v>
      </c>
      <c r="AH380" s="57">
        <f t="shared" si="559"/>
        <v>0</v>
      </c>
      <c r="AI380" s="70"/>
      <c r="AJ380" s="70"/>
      <c r="AK380" s="62" t="e">
        <f t="shared" si="560"/>
        <v>#DIV/0!</v>
      </c>
      <c r="AL380" s="102"/>
      <c r="AM380" s="103"/>
      <c r="AN380" s="104"/>
      <c r="AO380" s="105"/>
      <c r="AP380" s="106"/>
    </row>
    <row r="381" spans="1:42" x14ac:dyDescent="0.25">
      <c r="A381" s="68">
        <v>95</v>
      </c>
      <c r="C381" s="2" t="s">
        <v>48</v>
      </c>
      <c r="D381" s="68">
        <v>0</v>
      </c>
      <c r="E381" s="68" t="s">
        <v>49</v>
      </c>
      <c r="F381" s="68" t="s">
        <v>50</v>
      </c>
      <c r="N381" s="2"/>
      <c r="S381" s="2"/>
      <c r="T381" s="2"/>
      <c r="AC381" s="2"/>
      <c r="AD381" s="2"/>
      <c r="AE381" s="2"/>
      <c r="AH381" s="58">
        <f t="shared" ref="AH381" si="564">AO378*AP378</f>
        <v>0.78125</v>
      </c>
      <c r="AI381" s="71"/>
      <c r="AJ381" s="71"/>
      <c r="AK381" s="63"/>
    </row>
    <row r="382" spans="1:42" x14ac:dyDescent="0.25">
      <c r="A382" s="68">
        <v>96.1</v>
      </c>
      <c r="B382" s="68" t="s">
        <v>426</v>
      </c>
      <c r="C382" s="2">
        <v>0</v>
      </c>
      <c r="D382" s="68">
        <v>0</v>
      </c>
      <c r="E382" s="68">
        <v>0</v>
      </c>
      <c r="G382" s="68">
        <v>0</v>
      </c>
      <c r="H382" s="68">
        <v>0</v>
      </c>
      <c r="I382" s="68">
        <v>0</v>
      </c>
      <c r="J382" s="68">
        <v>0</v>
      </c>
      <c r="K382" s="68">
        <v>0</v>
      </c>
      <c r="L382" s="68">
        <v>0</v>
      </c>
      <c r="M382" s="68">
        <v>0</v>
      </c>
      <c r="N382" s="2">
        <v>0</v>
      </c>
      <c r="O382" s="68" t="s">
        <v>35</v>
      </c>
      <c r="P382" s="68" t="s">
        <v>427</v>
      </c>
      <c r="Q382" s="68" t="s">
        <v>37</v>
      </c>
      <c r="R382" s="68" t="s">
        <v>38</v>
      </c>
      <c r="S382" s="2">
        <v>0.1</v>
      </c>
      <c r="T382" s="2">
        <v>10</v>
      </c>
      <c r="U382" s="68" t="s">
        <v>39</v>
      </c>
      <c r="V382" s="68" t="s">
        <v>40</v>
      </c>
      <c r="W382" s="68" t="s">
        <v>41</v>
      </c>
      <c r="X382" s="68" t="s">
        <v>42</v>
      </c>
      <c r="Y382" s="68" t="s">
        <v>43</v>
      </c>
      <c r="Z382" s="68" t="s">
        <v>44</v>
      </c>
      <c r="AA382" s="68" t="s">
        <v>45</v>
      </c>
      <c r="AB382" s="68" t="s">
        <v>37</v>
      </c>
      <c r="AC382" s="2"/>
      <c r="AD382" s="2">
        <v>1</v>
      </c>
      <c r="AE382" s="2">
        <v>0</v>
      </c>
      <c r="AF382" s="68">
        <v>30</v>
      </c>
      <c r="AG382" s="68">
        <v>300</v>
      </c>
      <c r="AH382" s="57">
        <f t="shared" ref="AH382:AH384" si="565">D382*10</f>
        <v>0</v>
      </c>
      <c r="AI382" s="69">
        <v>0</v>
      </c>
      <c r="AJ382" s="69">
        <v>6.5</v>
      </c>
      <c r="AK382" s="62" t="e">
        <f t="shared" ref="AK382:AK384" si="566">AH382/AH$3</f>
        <v>#DIV/0!</v>
      </c>
      <c r="AL382" s="102">
        <f t="shared" ref="AL382" si="567">IF(COUNTBLANK(AI382:AI384)=3,"",IF(COUNTBLANK(AI382:AI384)=2,IF(AI382=0,0.5/AJ382,AI382/AJ382),(AI382/AJ382+AI383/AJ383+IF(AJ384&gt;0,AI384/AJ384,0))/COUNTIF(AI382:AJ384,"&gt;0")))</f>
        <v>7.6923076923076927E-2</v>
      </c>
      <c r="AM382" s="103" t="e">
        <f t="shared" ref="AM382" si="568">IF(ISNUMBER(AN382),AN382,1/AN382)</f>
        <v>#DIV/0!</v>
      </c>
      <c r="AN382" s="104"/>
      <c r="AO382" s="105">
        <f t="shared" ref="AO382" si="569">IF(COUNTIF(AL382:AL382,"&gt;0"),AL382,IF(ISERROR(AM382),IF(D385&gt;0,D385,0.5),AM382))</f>
        <v>7.6923076923076927E-2</v>
      </c>
      <c r="AP382" s="106">
        <v>10</v>
      </c>
    </row>
    <row r="383" spans="1:42" x14ac:dyDescent="0.25">
      <c r="A383" s="68">
        <v>96.2</v>
      </c>
      <c r="B383" s="68" t="s">
        <v>426</v>
      </c>
      <c r="C383" s="2">
        <v>0</v>
      </c>
      <c r="D383" s="68">
        <v>0</v>
      </c>
      <c r="E383" s="68">
        <v>0</v>
      </c>
      <c r="G383" s="68">
        <v>0</v>
      </c>
      <c r="H383" s="68">
        <v>0</v>
      </c>
      <c r="I383" s="68">
        <v>0</v>
      </c>
      <c r="J383" s="68">
        <v>0</v>
      </c>
      <c r="K383" s="68">
        <v>0</v>
      </c>
      <c r="L383" s="68">
        <v>0</v>
      </c>
      <c r="M383" s="68">
        <v>0</v>
      </c>
      <c r="N383" s="2">
        <v>0</v>
      </c>
      <c r="O383" s="68" t="s">
        <v>35</v>
      </c>
      <c r="P383" s="68" t="s">
        <v>428</v>
      </c>
      <c r="Q383" s="68" t="s">
        <v>37</v>
      </c>
      <c r="R383" s="68" t="s">
        <v>38</v>
      </c>
      <c r="S383" s="2">
        <v>0.1</v>
      </c>
      <c r="T383" s="2">
        <v>10</v>
      </c>
      <c r="U383" s="68" t="s">
        <v>39</v>
      </c>
      <c r="V383" s="68" t="s">
        <v>40</v>
      </c>
      <c r="W383" s="68" t="s">
        <v>41</v>
      </c>
      <c r="X383" s="68" t="s">
        <v>42</v>
      </c>
      <c r="Y383" s="68" t="s">
        <v>43</v>
      </c>
      <c r="Z383" s="68" t="s">
        <v>44</v>
      </c>
      <c r="AA383" s="68" t="s">
        <v>45</v>
      </c>
      <c r="AB383" s="68" t="s">
        <v>37</v>
      </c>
      <c r="AC383" s="2"/>
      <c r="AD383" s="2">
        <v>1</v>
      </c>
      <c r="AE383" s="2">
        <v>0</v>
      </c>
      <c r="AF383" s="68">
        <v>30</v>
      </c>
      <c r="AG383" s="68">
        <v>300</v>
      </c>
      <c r="AH383" s="57">
        <f t="shared" si="565"/>
        <v>0</v>
      </c>
      <c r="AI383" s="70"/>
      <c r="AJ383" s="70"/>
      <c r="AK383" s="62" t="e">
        <f t="shared" si="566"/>
        <v>#DIV/0!</v>
      </c>
      <c r="AL383" s="102"/>
      <c r="AM383" s="103"/>
      <c r="AN383" s="104"/>
      <c r="AO383" s="105"/>
      <c r="AP383" s="106"/>
    </row>
    <row r="384" spans="1:42" x14ac:dyDescent="0.25">
      <c r="A384" s="68">
        <v>96.3</v>
      </c>
      <c r="B384" s="68" t="s">
        <v>426</v>
      </c>
      <c r="C384" s="2">
        <v>0</v>
      </c>
      <c r="D384" s="68">
        <v>0</v>
      </c>
      <c r="E384" s="68">
        <v>0</v>
      </c>
      <c r="G384" s="68">
        <v>0</v>
      </c>
      <c r="H384" s="68">
        <v>0</v>
      </c>
      <c r="I384" s="68">
        <v>0</v>
      </c>
      <c r="J384" s="68">
        <v>0</v>
      </c>
      <c r="K384" s="68">
        <v>0</v>
      </c>
      <c r="L384" s="68">
        <v>0</v>
      </c>
      <c r="M384" s="68">
        <v>0</v>
      </c>
      <c r="N384" s="2">
        <v>0</v>
      </c>
      <c r="O384" s="68" t="s">
        <v>35</v>
      </c>
      <c r="P384" s="68" t="s">
        <v>429</v>
      </c>
      <c r="Q384" s="68" t="s">
        <v>37</v>
      </c>
      <c r="R384" s="68" t="s">
        <v>38</v>
      </c>
      <c r="S384" s="2">
        <v>0.1</v>
      </c>
      <c r="T384" s="2">
        <v>10</v>
      </c>
      <c r="U384" s="68" t="s">
        <v>39</v>
      </c>
      <c r="V384" s="68" t="s">
        <v>40</v>
      </c>
      <c r="W384" s="68" t="s">
        <v>41</v>
      </c>
      <c r="X384" s="68" t="s">
        <v>42</v>
      </c>
      <c r="Y384" s="68" t="s">
        <v>43</v>
      </c>
      <c r="Z384" s="68" t="s">
        <v>44</v>
      </c>
      <c r="AA384" s="68" t="s">
        <v>45</v>
      </c>
      <c r="AB384" s="68" t="s">
        <v>37</v>
      </c>
      <c r="AC384" s="2"/>
      <c r="AD384" s="2">
        <v>1</v>
      </c>
      <c r="AE384" s="2">
        <v>0</v>
      </c>
      <c r="AF384" s="68">
        <v>30</v>
      </c>
      <c r="AG384" s="68">
        <v>300</v>
      </c>
      <c r="AH384" s="57">
        <f t="shared" si="565"/>
        <v>0</v>
      </c>
      <c r="AI384" s="70"/>
      <c r="AJ384" s="70"/>
      <c r="AK384" s="62" t="e">
        <f t="shared" si="566"/>
        <v>#DIV/0!</v>
      </c>
      <c r="AL384" s="102"/>
      <c r="AM384" s="103"/>
      <c r="AN384" s="104"/>
      <c r="AO384" s="105"/>
      <c r="AP384" s="106"/>
    </row>
    <row r="385" spans="1:42" x14ac:dyDescent="0.25">
      <c r="A385" s="68">
        <v>96</v>
      </c>
      <c r="C385" s="2" t="s">
        <v>48</v>
      </c>
      <c r="D385" s="68">
        <v>0</v>
      </c>
      <c r="E385" s="68" t="s">
        <v>49</v>
      </c>
      <c r="F385" s="68" t="s">
        <v>50</v>
      </c>
      <c r="N385" s="2"/>
      <c r="S385" s="2"/>
      <c r="T385" s="2"/>
      <c r="AC385" s="2"/>
      <c r="AD385" s="2"/>
      <c r="AE385" s="2"/>
      <c r="AH385" s="58">
        <f t="shared" ref="AH385" si="570">AO382*AP382</f>
        <v>0.76923076923076927</v>
      </c>
      <c r="AI385" s="71"/>
      <c r="AJ385" s="71"/>
      <c r="AK385" s="63"/>
    </row>
    <row r="386" spans="1:42" x14ac:dyDescent="0.25">
      <c r="A386" s="68">
        <v>97.1</v>
      </c>
      <c r="B386" s="68" t="s">
        <v>430</v>
      </c>
      <c r="C386" s="2">
        <v>0</v>
      </c>
      <c r="D386" s="68">
        <v>0</v>
      </c>
      <c r="E386" s="68">
        <v>0</v>
      </c>
      <c r="G386" s="68">
        <v>0</v>
      </c>
      <c r="H386" s="68">
        <v>0</v>
      </c>
      <c r="I386" s="68">
        <v>0</v>
      </c>
      <c r="J386" s="68">
        <v>0</v>
      </c>
      <c r="K386" s="68">
        <v>0</v>
      </c>
      <c r="L386" s="68">
        <v>0</v>
      </c>
      <c r="M386" s="68">
        <v>0</v>
      </c>
      <c r="N386" s="2">
        <v>0</v>
      </c>
      <c r="O386" s="68" t="s">
        <v>35</v>
      </c>
      <c r="P386" s="68" t="s">
        <v>431</v>
      </c>
      <c r="Q386" s="68" t="s">
        <v>37</v>
      </c>
      <c r="R386" s="68" t="s">
        <v>38</v>
      </c>
      <c r="S386" s="2">
        <v>0.1</v>
      </c>
      <c r="T386" s="2">
        <v>10</v>
      </c>
      <c r="U386" s="68" t="s">
        <v>39</v>
      </c>
      <c r="V386" s="68" t="s">
        <v>40</v>
      </c>
      <c r="W386" s="68" t="s">
        <v>41</v>
      </c>
      <c r="X386" s="68" t="s">
        <v>42</v>
      </c>
      <c r="Y386" s="68" t="s">
        <v>43</v>
      </c>
      <c r="Z386" s="68" t="s">
        <v>44</v>
      </c>
      <c r="AA386" s="68" t="s">
        <v>45</v>
      </c>
      <c r="AB386" s="68" t="s">
        <v>37</v>
      </c>
      <c r="AC386" s="2"/>
      <c r="AD386" s="2">
        <v>1</v>
      </c>
      <c r="AE386" s="2">
        <v>0</v>
      </c>
      <c r="AF386" s="68">
        <v>30</v>
      </c>
      <c r="AG386" s="68">
        <v>300</v>
      </c>
      <c r="AH386" s="57">
        <f t="shared" ref="AH386:AH388" si="571">D386*10</f>
        <v>0</v>
      </c>
      <c r="AI386" s="69">
        <v>0</v>
      </c>
      <c r="AJ386" s="69">
        <v>6.7</v>
      </c>
      <c r="AK386" s="62" t="e">
        <f t="shared" ref="AK386:AK388" si="572">AH386/AH$3</f>
        <v>#DIV/0!</v>
      </c>
      <c r="AL386" s="102">
        <f t="shared" ref="AL386" si="573">IF(COUNTBLANK(AI386:AI388)=3,"",IF(COUNTBLANK(AI386:AI388)=2,IF(AI386=0,0.5/AJ386,AI386/AJ386),(AI386/AJ386+AI387/AJ387+IF(AJ388&gt;0,AI388/AJ388,0))/COUNTIF(AI386:AJ388,"&gt;0")))</f>
        <v>7.4626865671641784E-2</v>
      </c>
      <c r="AM386" s="103" t="e">
        <f t="shared" ref="AM386" si="574">IF(ISNUMBER(AN386),AN386,1/AN386)</f>
        <v>#DIV/0!</v>
      </c>
      <c r="AN386" s="104"/>
      <c r="AO386" s="105">
        <f t="shared" ref="AO386" si="575">IF(COUNTIF(AL386:AL386,"&gt;0"),AL386,IF(ISERROR(AM386),IF(D389&gt;0,D389,0.5),AM386))</f>
        <v>7.4626865671641784E-2</v>
      </c>
      <c r="AP386" s="106">
        <v>10</v>
      </c>
    </row>
    <row r="387" spans="1:42" x14ac:dyDescent="0.25">
      <c r="A387" s="68">
        <v>97.2</v>
      </c>
      <c r="B387" s="68" t="s">
        <v>430</v>
      </c>
      <c r="C387" s="2">
        <v>0</v>
      </c>
      <c r="D387" s="68">
        <v>0</v>
      </c>
      <c r="E387" s="68">
        <v>0</v>
      </c>
      <c r="G387" s="68">
        <v>0</v>
      </c>
      <c r="H387" s="68">
        <v>0</v>
      </c>
      <c r="I387" s="68">
        <v>0</v>
      </c>
      <c r="J387" s="68">
        <v>0</v>
      </c>
      <c r="K387" s="68">
        <v>0</v>
      </c>
      <c r="L387" s="68">
        <v>0</v>
      </c>
      <c r="M387" s="68">
        <v>0</v>
      </c>
      <c r="N387" s="2">
        <v>0</v>
      </c>
      <c r="O387" s="68" t="s">
        <v>35</v>
      </c>
      <c r="P387" s="68" t="s">
        <v>432</v>
      </c>
      <c r="Q387" s="68" t="s">
        <v>37</v>
      </c>
      <c r="R387" s="68" t="s">
        <v>38</v>
      </c>
      <c r="S387" s="2">
        <v>0.1</v>
      </c>
      <c r="T387" s="2">
        <v>10</v>
      </c>
      <c r="U387" s="68" t="s">
        <v>39</v>
      </c>
      <c r="V387" s="68" t="s">
        <v>40</v>
      </c>
      <c r="W387" s="68" t="s">
        <v>41</v>
      </c>
      <c r="X387" s="68" t="s">
        <v>42</v>
      </c>
      <c r="Y387" s="68" t="s">
        <v>43</v>
      </c>
      <c r="Z387" s="68" t="s">
        <v>44</v>
      </c>
      <c r="AA387" s="68" t="s">
        <v>45</v>
      </c>
      <c r="AB387" s="68" t="s">
        <v>37</v>
      </c>
      <c r="AC387" s="2"/>
      <c r="AD387" s="2">
        <v>1</v>
      </c>
      <c r="AE387" s="2">
        <v>0</v>
      </c>
      <c r="AF387" s="68">
        <v>30</v>
      </c>
      <c r="AG387" s="68">
        <v>300</v>
      </c>
      <c r="AH387" s="57">
        <f t="shared" si="571"/>
        <v>0</v>
      </c>
      <c r="AI387" s="70"/>
      <c r="AJ387" s="70"/>
      <c r="AK387" s="62" t="e">
        <f t="shared" si="572"/>
        <v>#DIV/0!</v>
      </c>
      <c r="AL387" s="102"/>
      <c r="AM387" s="103"/>
      <c r="AN387" s="104"/>
      <c r="AO387" s="105"/>
      <c r="AP387" s="106"/>
    </row>
    <row r="388" spans="1:42" x14ac:dyDescent="0.25">
      <c r="A388" s="68">
        <v>97.3</v>
      </c>
      <c r="B388" s="68" t="s">
        <v>430</v>
      </c>
      <c r="C388" s="2">
        <v>0</v>
      </c>
      <c r="D388" s="68">
        <v>0</v>
      </c>
      <c r="E388" s="68">
        <v>0</v>
      </c>
      <c r="G388" s="68">
        <v>0</v>
      </c>
      <c r="H388" s="68">
        <v>0</v>
      </c>
      <c r="I388" s="68">
        <v>0</v>
      </c>
      <c r="J388" s="68">
        <v>0</v>
      </c>
      <c r="K388" s="68">
        <v>0</v>
      </c>
      <c r="L388" s="68">
        <v>0</v>
      </c>
      <c r="M388" s="68">
        <v>0</v>
      </c>
      <c r="N388" s="2">
        <v>0</v>
      </c>
      <c r="O388" s="68" t="s">
        <v>35</v>
      </c>
      <c r="P388" s="68" t="s">
        <v>433</v>
      </c>
      <c r="Q388" s="68" t="s">
        <v>37</v>
      </c>
      <c r="R388" s="68" t="s">
        <v>38</v>
      </c>
      <c r="S388" s="2">
        <v>0.1</v>
      </c>
      <c r="T388" s="2">
        <v>10</v>
      </c>
      <c r="U388" s="68" t="s">
        <v>39</v>
      </c>
      <c r="V388" s="68" t="s">
        <v>40</v>
      </c>
      <c r="W388" s="68" t="s">
        <v>41</v>
      </c>
      <c r="X388" s="68" t="s">
        <v>42</v>
      </c>
      <c r="Y388" s="68" t="s">
        <v>43</v>
      </c>
      <c r="Z388" s="68" t="s">
        <v>44</v>
      </c>
      <c r="AA388" s="68" t="s">
        <v>45</v>
      </c>
      <c r="AB388" s="68" t="s">
        <v>37</v>
      </c>
      <c r="AC388" s="2"/>
      <c r="AD388" s="2">
        <v>1</v>
      </c>
      <c r="AE388" s="2">
        <v>0</v>
      </c>
      <c r="AF388" s="68">
        <v>30</v>
      </c>
      <c r="AG388" s="68">
        <v>300</v>
      </c>
      <c r="AH388" s="57">
        <f t="shared" si="571"/>
        <v>0</v>
      </c>
      <c r="AI388" s="70"/>
      <c r="AJ388" s="70"/>
      <c r="AK388" s="62" t="e">
        <f t="shared" si="572"/>
        <v>#DIV/0!</v>
      </c>
      <c r="AL388" s="102"/>
      <c r="AM388" s="103"/>
      <c r="AN388" s="104"/>
      <c r="AO388" s="105"/>
      <c r="AP388" s="106"/>
    </row>
    <row r="389" spans="1:42" x14ac:dyDescent="0.25">
      <c r="A389" s="68">
        <v>97</v>
      </c>
      <c r="C389" s="2" t="s">
        <v>48</v>
      </c>
      <c r="D389" s="68">
        <v>0</v>
      </c>
      <c r="E389" s="68" t="s">
        <v>49</v>
      </c>
      <c r="F389" s="68" t="s">
        <v>50</v>
      </c>
      <c r="N389" s="2"/>
      <c r="S389" s="2"/>
      <c r="T389" s="2"/>
      <c r="AC389" s="2"/>
      <c r="AD389" s="2"/>
      <c r="AE389" s="2"/>
      <c r="AH389" s="58">
        <f t="shared" ref="AH389" si="576">AO386*AP386</f>
        <v>0.74626865671641784</v>
      </c>
      <c r="AI389" s="71"/>
      <c r="AJ389" s="71"/>
      <c r="AK389" s="63"/>
    </row>
    <row r="390" spans="1:42" x14ac:dyDescent="0.25">
      <c r="A390" s="68">
        <v>98.1</v>
      </c>
      <c r="B390" s="68" t="s">
        <v>434</v>
      </c>
      <c r="C390" s="2">
        <v>0</v>
      </c>
      <c r="D390" s="68">
        <v>0</v>
      </c>
      <c r="E390" s="68">
        <v>0</v>
      </c>
      <c r="G390" s="68">
        <v>0</v>
      </c>
      <c r="H390" s="68">
        <v>0</v>
      </c>
      <c r="I390" s="68">
        <v>0</v>
      </c>
      <c r="J390" s="68">
        <v>0</v>
      </c>
      <c r="K390" s="68">
        <v>0</v>
      </c>
      <c r="L390" s="68">
        <v>0</v>
      </c>
      <c r="M390" s="68">
        <v>0</v>
      </c>
      <c r="N390" s="2">
        <v>0</v>
      </c>
      <c r="O390" s="68" t="s">
        <v>35</v>
      </c>
      <c r="P390" s="68" t="s">
        <v>435</v>
      </c>
      <c r="Q390" s="68" t="s">
        <v>37</v>
      </c>
      <c r="R390" s="68" t="s">
        <v>38</v>
      </c>
      <c r="S390" s="2">
        <v>0.1</v>
      </c>
      <c r="T390" s="2">
        <v>10</v>
      </c>
      <c r="U390" s="68" t="s">
        <v>39</v>
      </c>
      <c r="V390" s="68" t="s">
        <v>40</v>
      </c>
      <c r="W390" s="68" t="s">
        <v>41</v>
      </c>
      <c r="X390" s="68" t="s">
        <v>42</v>
      </c>
      <c r="Y390" s="68" t="s">
        <v>43</v>
      </c>
      <c r="Z390" s="68" t="s">
        <v>44</v>
      </c>
      <c r="AA390" s="68" t="s">
        <v>45</v>
      </c>
      <c r="AB390" s="68" t="s">
        <v>37</v>
      </c>
      <c r="AC390" s="2"/>
      <c r="AD390" s="2">
        <v>1</v>
      </c>
      <c r="AE390" s="2">
        <v>0</v>
      </c>
      <c r="AF390" s="68">
        <v>30</v>
      </c>
      <c r="AG390" s="68">
        <v>300</v>
      </c>
      <c r="AH390" s="57">
        <f t="shared" ref="AH390:AH392" si="577">D390*10</f>
        <v>0</v>
      </c>
      <c r="AI390" s="69">
        <v>0</v>
      </c>
      <c r="AJ390" s="69">
        <v>6.9</v>
      </c>
      <c r="AK390" s="62" t="e">
        <f t="shared" ref="AK390:AK392" si="578">AH390/AH$3</f>
        <v>#DIV/0!</v>
      </c>
      <c r="AL390" s="102">
        <f t="shared" ref="AL390" si="579">IF(COUNTBLANK(AI390:AI392)=3,"",IF(COUNTBLANK(AI390:AI392)=2,IF(AI390=0,0.5/AJ390,AI390/AJ390),(AI390/AJ390+AI391/AJ391+IF(AJ392&gt;0,AI392/AJ392,0))/COUNTIF(AI390:AJ392,"&gt;0")))</f>
        <v>7.2463768115942032E-2</v>
      </c>
      <c r="AM390" s="103" t="e">
        <f t="shared" ref="AM390" si="580">IF(ISNUMBER(AN390),AN390,1/AN390)</f>
        <v>#DIV/0!</v>
      </c>
      <c r="AN390" s="104"/>
      <c r="AO390" s="105">
        <f t="shared" ref="AO390" si="581">IF(COUNTIF(AL390:AL390,"&gt;0"),AL390,IF(ISERROR(AM390),IF(D393&gt;0,D393,0.5),AM390))</f>
        <v>7.2463768115942032E-2</v>
      </c>
      <c r="AP390" s="106">
        <v>10</v>
      </c>
    </row>
    <row r="391" spans="1:42" x14ac:dyDescent="0.25">
      <c r="A391" s="68">
        <v>98.2</v>
      </c>
      <c r="B391" s="68" t="s">
        <v>434</v>
      </c>
      <c r="C391" s="2">
        <v>0</v>
      </c>
      <c r="D391" s="68">
        <v>0</v>
      </c>
      <c r="E391" s="68">
        <v>0</v>
      </c>
      <c r="G391" s="68">
        <v>0</v>
      </c>
      <c r="H391" s="68">
        <v>0</v>
      </c>
      <c r="I391" s="68">
        <v>0</v>
      </c>
      <c r="J391" s="68">
        <v>0</v>
      </c>
      <c r="K391" s="68">
        <v>0</v>
      </c>
      <c r="L391" s="68">
        <v>0</v>
      </c>
      <c r="M391" s="68">
        <v>0</v>
      </c>
      <c r="N391" s="2">
        <v>0</v>
      </c>
      <c r="O391" s="68" t="s">
        <v>35</v>
      </c>
      <c r="P391" s="68" t="s">
        <v>436</v>
      </c>
      <c r="Q391" s="68" t="s">
        <v>37</v>
      </c>
      <c r="R391" s="68" t="s">
        <v>38</v>
      </c>
      <c r="S391" s="2">
        <v>0.1</v>
      </c>
      <c r="T391" s="2">
        <v>10</v>
      </c>
      <c r="U391" s="68" t="s">
        <v>39</v>
      </c>
      <c r="V391" s="68" t="s">
        <v>40</v>
      </c>
      <c r="W391" s="68" t="s">
        <v>41</v>
      </c>
      <c r="X391" s="68" t="s">
        <v>42</v>
      </c>
      <c r="Y391" s="68" t="s">
        <v>43</v>
      </c>
      <c r="Z391" s="68" t="s">
        <v>44</v>
      </c>
      <c r="AA391" s="68" t="s">
        <v>45</v>
      </c>
      <c r="AB391" s="68" t="s">
        <v>37</v>
      </c>
      <c r="AC391" s="2"/>
      <c r="AD391" s="2">
        <v>1</v>
      </c>
      <c r="AE391" s="2">
        <v>0</v>
      </c>
      <c r="AF391" s="68">
        <v>30</v>
      </c>
      <c r="AG391" s="68">
        <v>300</v>
      </c>
      <c r="AH391" s="57">
        <f t="shared" si="577"/>
        <v>0</v>
      </c>
      <c r="AI391" s="70"/>
      <c r="AJ391" s="70"/>
      <c r="AK391" s="62" t="e">
        <f t="shared" si="578"/>
        <v>#DIV/0!</v>
      </c>
      <c r="AL391" s="102"/>
      <c r="AM391" s="103"/>
      <c r="AN391" s="104"/>
      <c r="AO391" s="105"/>
      <c r="AP391" s="106"/>
    </row>
    <row r="392" spans="1:42" x14ac:dyDescent="0.25">
      <c r="A392" s="68">
        <v>98.3</v>
      </c>
      <c r="B392" s="68" t="s">
        <v>434</v>
      </c>
      <c r="C392" s="2">
        <v>0</v>
      </c>
      <c r="D392" s="68">
        <v>0</v>
      </c>
      <c r="E392" s="68">
        <v>0</v>
      </c>
      <c r="G392" s="68">
        <v>0</v>
      </c>
      <c r="H392" s="68">
        <v>0</v>
      </c>
      <c r="I392" s="68">
        <v>0</v>
      </c>
      <c r="J392" s="68">
        <v>0</v>
      </c>
      <c r="K392" s="68">
        <v>0</v>
      </c>
      <c r="L392" s="68">
        <v>0</v>
      </c>
      <c r="M392" s="68">
        <v>0</v>
      </c>
      <c r="N392" s="2">
        <v>0</v>
      </c>
      <c r="O392" s="68" t="s">
        <v>35</v>
      </c>
      <c r="P392" s="68" t="s">
        <v>437</v>
      </c>
      <c r="Q392" s="68" t="s">
        <v>37</v>
      </c>
      <c r="R392" s="68" t="s">
        <v>38</v>
      </c>
      <c r="S392" s="2">
        <v>0.1</v>
      </c>
      <c r="T392" s="2">
        <v>10</v>
      </c>
      <c r="U392" s="68" t="s">
        <v>39</v>
      </c>
      <c r="V392" s="68" t="s">
        <v>40</v>
      </c>
      <c r="W392" s="68" t="s">
        <v>41</v>
      </c>
      <c r="X392" s="68" t="s">
        <v>42</v>
      </c>
      <c r="Y392" s="68" t="s">
        <v>43</v>
      </c>
      <c r="Z392" s="68" t="s">
        <v>44</v>
      </c>
      <c r="AA392" s="68" t="s">
        <v>45</v>
      </c>
      <c r="AB392" s="68" t="s">
        <v>37</v>
      </c>
      <c r="AC392" s="2"/>
      <c r="AD392" s="2">
        <v>1</v>
      </c>
      <c r="AE392" s="2">
        <v>0</v>
      </c>
      <c r="AF392" s="68">
        <v>30</v>
      </c>
      <c r="AG392" s="68">
        <v>300</v>
      </c>
      <c r="AH392" s="57">
        <f t="shared" si="577"/>
        <v>0</v>
      </c>
      <c r="AI392" s="70"/>
      <c r="AJ392" s="70"/>
      <c r="AK392" s="62" t="e">
        <f t="shared" si="578"/>
        <v>#DIV/0!</v>
      </c>
      <c r="AL392" s="102"/>
      <c r="AM392" s="103"/>
      <c r="AN392" s="104"/>
      <c r="AO392" s="105"/>
      <c r="AP392" s="106"/>
    </row>
    <row r="393" spans="1:42" x14ac:dyDescent="0.25">
      <c r="A393" s="68">
        <v>98</v>
      </c>
      <c r="C393" s="2" t="s">
        <v>48</v>
      </c>
      <c r="D393" s="68">
        <v>0</v>
      </c>
      <c r="E393" s="68" t="s">
        <v>49</v>
      </c>
      <c r="F393" s="68" t="s">
        <v>50</v>
      </c>
      <c r="N393" s="2"/>
      <c r="S393" s="2"/>
      <c r="T393" s="2"/>
      <c r="AC393" s="2"/>
      <c r="AD393" s="2"/>
      <c r="AE393" s="2"/>
      <c r="AH393" s="58">
        <f t="shared" ref="AH393" si="582">AO390*AP390</f>
        <v>0.72463768115942029</v>
      </c>
      <c r="AI393" s="71"/>
      <c r="AJ393" s="71"/>
      <c r="AK393" s="63"/>
    </row>
    <row r="394" spans="1:42" x14ac:dyDescent="0.25">
      <c r="A394" s="68">
        <v>99.1</v>
      </c>
      <c r="B394" s="68" t="s">
        <v>438</v>
      </c>
      <c r="C394" s="2">
        <v>0</v>
      </c>
      <c r="D394" s="68">
        <v>0</v>
      </c>
      <c r="E394" s="68">
        <v>0</v>
      </c>
      <c r="G394" s="68">
        <v>0</v>
      </c>
      <c r="H394" s="68">
        <v>0</v>
      </c>
      <c r="I394" s="68">
        <v>0</v>
      </c>
      <c r="J394" s="68">
        <v>0</v>
      </c>
      <c r="K394" s="68">
        <v>0</v>
      </c>
      <c r="L394" s="68">
        <v>0</v>
      </c>
      <c r="M394" s="68">
        <v>0</v>
      </c>
      <c r="N394" s="2">
        <v>0</v>
      </c>
      <c r="O394" s="68" t="s">
        <v>35</v>
      </c>
      <c r="P394" s="68" t="s">
        <v>439</v>
      </c>
      <c r="Q394" s="68" t="s">
        <v>37</v>
      </c>
      <c r="R394" s="68" t="s">
        <v>38</v>
      </c>
      <c r="S394" s="2">
        <v>0.1</v>
      </c>
      <c r="T394" s="2">
        <v>10</v>
      </c>
      <c r="U394" s="68" t="s">
        <v>39</v>
      </c>
      <c r="V394" s="68" t="s">
        <v>40</v>
      </c>
      <c r="W394" s="68" t="s">
        <v>41</v>
      </c>
      <c r="X394" s="68" t="s">
        <v>42</v>
      </c>
      <c r="Y394" s="68" t="s">
        <v>43</v>
      </c>
      <c r="Z394" s="68" t="s">
        <v>44</v>
      </c>
      <c r="AA394" s="68" t="s">
        <v>45</v>
      </c>
      <c r="AB394" s="68" t="s">
        <v>37</v>
      </c>
      <c r="AC394" s="2"/>
      <c r="AD394" s="2">
        <v>1</v>
      </c>
      <c r="AE394" s="2">
        <v>0</v>
      </c>
      <c r="AF394" s="68">
        <v>30</v>
      </c>
      <c r="AG394" s="68">
        <v>300</v>
      </c>
      <c r="AH394" s="57">
        <f t="shared" ref="AH394:AH396" si="583">D394*10</f>
        <v>0</v>
      </c>
      <c r="AI394" s="69">
        <v>0</v>
      </c>
      <c r="AJ394" s="69">
        <v>6.9</v>
      </c>
      <c r="AK394" s="62" t="e">
        <f t="shared" ref="AK394:AK396" si="584">AH394/AH$3</f>
        <v>#DIV/0!</v>
      </c>
      <c r="AL394" s="102">
        <f t="shared" ref="AL394" si="585">IF(COUNTBLANK(AI394:AI396)=3,"",IF(COUNTBLANK(AI394:AI396)=2,IF(AI394=0,0.5/AJ394,AI394/AJ394),(AI394/AJ394+AI395/AJ395+IF(AJ396&gt;0,AI396/AJ396,0))/COUNTIF(AI394:AJ396,"&gt;0")))</f>
        <v>7.2463768115942032E-2</v>
      </c>
      <c r="AM394" s="103" t="e">
        <f t="shared" ref="AM394" si="586">IF(ISNUMBER(AN394),AN394,1/AN394)</f>
        <v>#DIV/0!</v>
      </c>
      <c r="AN394" s="104"/>
      <c r="AO394" s="105">
        <f t="shared" ref="AO394" si="587">IF(COUNTIF(AL394:AL394,"&gt;0"),AL394,IF(ISERROR(AM394),IF(D397&gt;0,D397,0.5),AM394))</f>
        <v>7.2463768115942032E-2</v>
      </c>
      <c r="AP394" s="106">
        <v>10</v>
      </c>
    </row>
    <row r="395" spans="1:42" x14ac:dyDescent="0.25">
      <c r="A395" s="68">
        <v>99.2</v>
      </c>
      <c r="B395" s="68" t="s">
        <v>438</v>
      </c>
      <c r="C395" s="2">
        <v>0</v>
      </c>
      <c r="D395" s="68">
        <v>0</v>
      </c>
      <c r="E395" s="68">
        <v>0</v>
      </c>
      <c r="G395" s="68">
        <v>0</v>
      </c>
      <c r="H395" s="68">
        <v>0</v>
      </c>
      <c r="I395" s="68">
        <v>0</v>
      </c>
      <c r="J395" s="68">
        <v>0</v>
      </c>
      <c r="K395" s="68">
        <v>0</v>
      </c>
      <c r="L395" s="68">
        <v>0</v>
      </c>
      <c r="M395" s="68">
        <v>0</v>
      </c>
      <c r="N395" s="2">
        <v>0</v>
      </c>
      <c r="O395" s="68" t="s">
        <v>35</v>
      </c>
      <c r="P395" s="68" t="s">
        <v>440</v>
      </c>
      <c r="Q395" s="68" t="s">
        <v>37</v>
      </c>
      <c r="R395" s="68" t="s">
        <v>38</v>
      </c>
      <c r="S395" s="2">
        <v>0.1</v>
      </c>
      <c r="T395" s="2">
        <v>10</v>
      </c>
      <c r="U395" s="68" t="s">
        <v>39</v>
      </c>
      <c r="V395" s="68" t="s">
        <v>40</v>
      </c>
      <c r="W395" s="68" t="s">
        <v>41</v>
      </c>
      <c r="X395" s="68" t="s">
        <v>42</v>
      </c>
      <c r="Y395" s="68" t="s">
        <v>43</v>
      </c>
      <c r="Z395" s="68" t="s">
        <v>44</v>
      </c>
      <c r="AA395" s="68" t="s">
        <v>45</v>
      </c>
      <c r="AB395" s="68" t="s">
        <v>37</v>
      </c>
      <c r="AC395" s="2"/>
      <c r="AD395" s="2">
        <v>1</v>
      </c>
      <c r="AE395" s="2">
        <v>0</v>
      </c>
      <c r="AF395" s="68">
        <v>30</v>
      </c>
      <c r="AG395" s="68">
        <v>300</v>
      </c>
      <c r="AH395" s="57">
        <f t="shared" si="583"/>
        <v>0</v>
      </c>
      <c r="AI395" s="70"/>
      <c r="AJ395" s="70"/>
      <c r="AK395" s="62" t="e">
        <f t="shared" si="584"/>
        <v>#DIV/0!</v>
      </c>
      <c r="AL395" s="102"/>
      <c r="AM395" s="103"/>
      <c r="AN395" s="104"/>
      <c r="AO395" s="105"/>
      <c r="AP395" s="106"/>
    </row>
    <row r="396" spans="1:42" x14ac:dyDescent="0.25">
      <c r="A396" s="68">
        <v>99.3</v>
      </c>
      <c r="B396" s="68" t="s">
        <v>438</v>
      </c>
      <c r="C396" s="2">
        <v>0</v>
      </c>
      <c r="D396" s="68">
        <v>0</v>
      </c>
      <c r="E396" s="68">
        <v>0</v>
      </c>
      <c r="G396" s="68">
        <v>0</v>
      </c>
      <c r="H396" s="68">
        <v>0</v>
      </c>
      <c r="I396" s="68">
        <v>0</v>
      </c>
      <c r="J396" s="68">
        <v>0</v>
      </c>
      <c r="K396" s="68">
        <v>0</v>
      </c>
      <c r="L396" s="68">
        <v>0</v>
      </c>
      <c r="M396" s="68">
        <v>0</v>
      </c>
      <c r="N396" s="2">
        <v>0</v>
      </c>
      <c r="O396" s="68" t="s">
        <v>35</v>
      </c>
      <c r="P396" s="68" t="s">
        <v>441</v>
      </c>
      <c r="Q396" s="68" t="s">
        <v>37</v>
      </c>
      <c r="R396" s="68" t="s">
        <v>38</v>
      </c>
      <c r="S396" s="2">
        <v>0.1</v>
      </c>
      <c r="T396" s="2">
        <v>10</v>
      </c>
      <c r="U396" s="68" t="s">
        <v>39</v>
      </c>
      <c r="V396" s="68" t="s">
        <v>40</v>
      </c>
      <c r="W396" s="68" t="s">
        <v>41</v>
      </c>
      <c r="X396" s="68" t="s">
        <v>42</v>
      </c>
      <c r="Y396" s="68" t="s">
        <v>43</v>
      </c>
      <c r="Z396" s="68" t="s">
        <v>44</v>
      </c>
      <c r="AA396" s="68" t="s">
        <v>45</v>
      </c>
      <c r="AB396" s="68" t="s">
        <v>37</v>
      </c>
      <c r="AC396" s="2"/>
      <c r="AD396" s="2">
        <v>1</v>
      </c>
      <c r="AE396" s="2">
        <v>0</v>
      </c>
      <c r="AF396" s="68">
        <v>30</v>
      </c>
      <c r="AG396" s="68">
        <v>300</v>
      </c>
      <c r="AH396" s="57">
        <f t="shared" si="583"/>
        <v>0</v>
      </c>
      <c r="AI396" s="70"/>
      <c r="AJ396" s="70"/>
      <c r="AK396" s="62" t="e">
        <f t="shared" si="584"/>
        <v>#DIV/0!</v>
      </c>
      <c r="AL396" s="102"/>
      <c r="AM396" s="103"/>
      <c r="AN396" s="104"/>
      <c r="AO396" s="105"/>
      <c r="AP396" s="106"/>
    </row>
    <row r="397" spans="1:42" x14ac:dyDescent="0.25">
      <c r="A397" s="68">
        <v>99</v>
      </c>
      <c r="C397" s="2" t="s">
        <v>48</v>
      </c>
      <c r="D397" s="68">
        <v>0</v>
      </c>
      <c r="E397" s="68" t="s">
        <v>49</v>
      </c>
      <c r="F397" s="68" t="s">
        <v>50</v>
      </c>
      <c r="N397" s="2"/>
      <c r="S397" s="2"/>
      <c r="T397" s="2"/>
      <c r="AC397" s="2"/>
      <c r="AD397" s="2"/>
      <c r="AE397" s="2"/>
      <c r="AH397" s="58">
        <f t="shared" ref="AH397" si="588">AO394*AP394</f>
        <v>0.72463768115942029</v>
      </c>
      <c r="AI397" s="71"/>
      <c r="AJ397" s="71"/>
      <c r="AK397" s="63"/>
    </row>
    <row r="398" spans="1:42" x14ac:dyDescent="0.25">
      <c r="A398" s="68">
        <v>100.1</v>
      </c>
      <c r="B398" s="68" t="s">
        <v>442</v>
      </c>
      <c r="C398" s="2">
        <v>0</v>
      </c>
      <c r="D398" s="68">
        <v>0</v>
      </c>
      <c r="E398" s="68">
        <v>0</v>
      </c>
      <c r="G398" s="68">
        <v>0</v>
      </c>
      <c r="H398" s="68">
        <v>0</v>
      </c>
      <c r="I398" s="68">
        <v>0</v>
      </c>
      <c r="J398" s="68">
        <v>0</v>
      </c>
      <c r="K398" s="68">
        <v>0</v>
      </c>
      <c r="L398" s="68">
        <v>0</v>
      </c>
      <c r="M398" s="68">
        <v>0</v>
      </c>
      <c r="N398" s="2">
        <v>0</v>
      </c>
      <c r="O398" s="68" t="s">
        <v>35</v>
      </c>
      <c r="P398" s="68" t="s">
        <v>443</v>
      </c>
      <c r="Q398" s="68" t="s">
        <v>37</v>
      </c>
      <c r="R398" s="68" t="s">
        <v>38</v>
      </c>
      <c r="S398" s="2">
        <v>0.1</v>
      </c>
      <c r="T398" s="2">
        <v>10</v>
      </c>
      <c r="U398" s="68" t="s">
        <v>39</v>
      </c>
      <c r="V398" s="68" t="s">
        <v>40</v>
      </c>
      <c r="W398" s="68" t="s">
        <v>41</v>
      </c>
      <c r="X398" s="68" t="s">
        <v>42</v>
      </c>
      <c r="Y398" s="68" t="s">
        <v>43</v>
      </c>
      <c r="Z398" s="68" t="s">
        <v>44</v>
      </c>
      <c r="AA398" s="68" t="s">
        <v>45</v>
      </c>
      <c r="AB398" s="68" t="s">
        <v>37</v>
      </c>
      <c r="AC398" s="2"/>
      <c r="AD398" s="2">
        <v>1</v>
      </c>
      <c r="AE398" s="2">
        <v>0</v>
      </c>
      <c r="AF398" s="68">
        <v>30</v>
      </c>
      <c r="AG398" s="68">
        <v>300</v>
      </c>
      <c r="AH398" s="57">
        <f t="shared" ref="AH398:AH400" si="589">D398*10</f>
        <v>0</v>
      </c>
      <c r="AI398" s="69">
        <v>0</v>
      </c>
      <c r="AJ398" s="69">
        <v>6.4</v>
      </c>
      <c r="AK398" s="62" t="e">
        <f t="shared" ref="AK398:AK400" si="590">AH398/AH$3</f>
        <v>#DIV/0!</v>
      </c>
      <c r="AL398" s="102">
        <f t="shared" ref="AL398" si="591">IF(COUNTBLANK(AI398:AI400)=3,"",IF(COUNTBLANK(AI398:AI400)=2,IF(AI398=0,0.5/AJ398,AI398/AJ398),(AI398/AJ398+AI399/AJ399+IF(AJ400&gt;0,AI400/AJ400,0))/COUNTIF(AI398:AJ400,"&gt;0")))</f>
        <v>7.8125E-2</v>
      </c>
      <c r="AM398" s="103" t="e">
        <f t="shared" ref="AM398" si="592">IF(ISNUMBER(AN398),AN398,1/AN398)</f>
        <v>#DIV/0!</v>
      </c>
      <c r="AN398" s="104"/>
      <c r="AO398" s="105">
        <f t="shared" ref="AO398" si="593">IF(COUNTIF(AL398:AL398,"&gt;0"),AL398,IF(ISERROR(AM398),IF(D401&gt;0,D401,0.5),AM398))</f>
        <v>7.8125E-2</v>
      </c>
      <c r="AP398" s="106">
        <v>10</v>
      </c>
    </row>
    <row r="399" spans="1:42" x14ac:dyDescent="0.25">
      <c r="A399" s="68">
        <v>100.2</v>
      </c>
      <c r="B399" s="68" t="s">
        <v>442</v>
      </c>
      <c r="C399" s="2">
        <v>0</v>
      </c>
      <c r="D399" s="68">
        <v>0</v>
      </c>
      <c r="E399" s="68">
        <v>0</v>
      </c>
      <c r="G399" s="68">
        <v>0</v>
      </c>
      <c r="H399" s="68">
        <v>0</v>
      </c>
      <c r="I399" s="68">
        <v>0</v>
      </c>
      <c r="J399" s="68">
        <v>0</v>
      </c>
      <c r="K399" s="68">
        <v>0</v>
      </c>
      <c r="L399" s="68">
        <v>0</v>
      </c>
      <c r="M399" s="68">
        <v>0</v>
      </c>
      <c r="N399" s="2">
        <v>0</v>
      </c>
      <c r="O399" s="68" t="s">
        <v>35</v>
      </c>
      <c r="P399" s="68" t="s">
        <v>444</v>
      </c>
      <c r="Q399" s="68" t="s">
        <v>37</v>
      </c>
      <c r="R399" s="68" t="s">
        <v>38</v>
      </c>
      <c r="S399" s="2">
        <v>0.1</v>
      </c>
      <c r="T399" s="2">
        <v>10</v>
      </c>
      <c r="U399" s="68" t="s">
        <v>39</v>
      </c>
      <c r="V399" s="68" t="s">
        <v>40</v>
      </c>
      <c r="W399" s="68" t="s">
        <v>41</v>
      </c>
      <c r="X399" s="68" t="s">
        <v>42</v>
      </c>
      <c r="Y399" s="68" t="s">
        <v>43</v>
      </c>
      <c r="Z399" s="68" t="s">
        <v>44</v>
      </c>
      <c r="AA399" s="68" t="s">
        <v>45</v>
      </c>
      <c r="AB399" s="68" t="s">
        <v>37</v>
      </c>
      <c r="AC399" s="2"/>
      <c r="AD399" s="2">
        <v>1</v>
      </c>
      <c r="AE399" s="2">
        <v>0</v>
      </c>
      <c r="AF399" s="68">
        <v>30</v>
      </c>
      <c r="AG399" s="68">
        <v>300</v>
      </c>
      <c r="AH399" s="57">
        <f t="shared" si="589"/>
        <v>0</v>
      </c>
      <c r="AI399" s="70"/>
      <c r="AJ399" s="70"/>
      <c r="AK399" s="62" t="e">
        <f t="shared" si="590"/>
        <v>#DIV/0!</v>
      </c>
      <c r="AL399" s="102"/>
      <c r="AM399" s="103"/>
      <c r="AN399" s="104"/>
      <c r="AO399" s="105"/>
      <c r="AP399" s="106"/>
    </row>
    <row r="400" spans="1:42" x14ac:dyDescent="0.25">
      <c r="A400" s="68">
        <v>100.3</v>
      </c>
      <c r="B400" s="68" t="s">
        <v>442</v>
      </c>
      <c r="C400" s="2">
        <v>0</v>
      </c>
      <c r="D400" s="68">
        <v>0</v>
      </c>
      <c r="E400" s="68">
        <v>0</v>
      </c>
      <c r="G400" s="68">
        <v>0</v>
      </c>
      <c r="H400" s="68">
        <v>0</v>
      </c>
      <c r="I400" s="68">
        <v>0</v>
      </c>
      <c r="J400" s="68">
        <v>0</v>
      </c>
      <c r="K400" s="68">
        <v>0</v>
      </c>
      <c r="L400" s="68">
        <v>0</v>
      </c>
      <c r="M400" s="68">
        <v>0</v>
      </c>
      <c r="N400" s="2">
        <v>0</v>
      </c>
      <c r="O400" s="68" t="s">
        <v>35</v>
      </c>
      <c r="P400" s="68" t="s">
        <v>445</v>
      </c>
      <c r="Q400" s="68" t="s">
        <v>37</v>
      </c>
      <c r="R400" s="68" t="s">
        <v>38</v>
      </c>
      <c r="S400" s="2">
        <v>0.1</v>
      </c>
      <c r="T400" s="2">
        <v>10</v>
      </c>
      <c r="U400" s="68" t="s">
        <v>39</v>
      </c>
      <c r="V400" s="68" t="s">
        <v>40</v>
      </c>
      <c r="W400" s="68" t="s">
        <v>41</v>
      </c>
      <c r="X400" s="68" t="s">
        <v>42</v>
      </c>
      <c r="Y400" s="68" t="s">
        <v>43</v>
      </c>
      <c r="Z400" s="68" t="s">
        <v>44</v>
      </c>
      <c r="AA400" s="68" t="s">
        <v>45</v>
      </c>
      <c r="AB400" s="68" t="s">
        <v>37</v>
      </c>
      <c r="AC400" s="2"/>
      <c r="AD400" s="2">
        <v>1</v>
      </c>
      <c r="AE400" s="2">
        <v>0</v>
      </c>
      <c r="AF400" s="68">
        <v>30</v>
      </c>
      <c r="AG400" s="68">
        <v>300</v>
      </c>
      <c r="AH400" s="57">
        <f t="shared" si="589"/>
        <v>0</v>
      </c>
      <c r="AI400" s="70"/>
      <c r="AJ400" s="70"/>
      <c r="AK400" s="62" t="e">
        <f t="shared" si="590"/>
        <v>#DIV/0!</v>
      </c>
      <c r="AL400" s="102"/>
      <c r="AM400" s="103"/>
      <c r="AN400" s="104"/>
      <c r="AO400" s="105"/>
      <c r="AP400" s="106"/>
    </row>
    <row r="401" spans="1:42" x14ac:dyDescent="0.25">
      <c r="A401" s="68">
        <v>100</v>
      </c>
      <c r="C401" s="2" t="s">
        <v>48</v>
      </c>
      <c r="D401" s="68">
        <v>0</v>
      </c>
      <c r="E401" s="68" t="s">
        <v>49</v>
      </c>
      <c r="F401" s="68" t="s">
        <v>50</v>
      </c>
      <c r="N401" s="2"/>
      <c r="S401" s="2"/>
      <c r="T401" s="2"/>
      <c r="AC401" s="2"/>
      <c r="AD401" s="2"/>
      <c r="AE401" s="2"/>
      <c r="AH401" s="58">
        <f t="shared" ref="AH401" si="594">AO398*AP398</f>
        <v>0.78125</v>
      </c>
      <c r="AI401" s="71"/>
      <c r="AJ401" s="71"/>
      <c r="AK401" s="63"/>
    </row>
    <row r="402" spans="1:42" x14ac:dyDescent="0.25">
      <c r="A402" s="68">
        <v>101.1</v>
      </c>
      <c r="B402" s="68" t="s">
        <v>446</v>
      </c>
      <c r="C402" s="2">
        <v>0</v>
      </c>
      <c r="D402" s="68">
        <v>0</v>
      </c>
      <c r="E402" s="68">
        <v>0</v>
      </c>
      <c r="G402" s="68">
        <v>0</v>
      </c>
      <c r="H402" s="68">
        <v>0</v>
      </c>
      <c r="I402" s="68">
        <v>0</v>
      </c>
      <c r="J402" s="68">
        <v>0</v>
      </c>
      <c r="K402" s="68">
        <v>0</v>
      </c>
      <c r="L402" s="68">
        <v>0</v>
      </c>
      <c r="M402" s="68">
        <v>0</v>
      </c>
      <c r="N402" s="2">
        <v>0</v>
      </c>
      <c r="O402" s="68" t="s">
        <v>35</v>
      </c>
      <c r="P402" s="68" t="s">
        <v>447</v>
      </c>
      <c r="Q402" s="68" t="s">
        <v>37</v>
      </c>
      <c r="R402" s="68" t="s">
        <v>38</v>
      </c>
      <c r="S402" s="2">
        <v>0.1</v>
      </c>
      <c r="T402" s="2">
        <v>10</v>
      </c>
      <c r="U402" s="68" t="s">
        <v>39</v>
      </c>
      <c r="V402" s="68" t="s">
        <v>40</v>
      </c>
      <c r="W402" s="68" t="s">
        <v>41</v>
      </c>
      <c r="X402" s="68" t="s">
        <v>42</v>
      </c>
      <c r="Y402" s="68" t="s">
        <v>43</v>
      </c>
      <c r="Z402" s="68" t="s">
        <v>44</v>
      </c>
      <c r="AA402" s="68" t="s">
        <v>45</v>
      </c>
      <c r="AB402" s="68" t="s">
        <v>37</v>
      </c>
      <c r="AC402" s="2"/>
      <c r="AD402" s="2">
        <v>1</v>
      </c>
      <c r="AE402" s="2">
        <v>0</v>
      </c>
      <c r="AF402" s="68">
        <v>30</v>
      </c>
      <c r="AG402" s="68">
        <v>300</v>
      </c>
      <c r="AH402" s="57">
        <f t="shared" ref="AH402:AH404" si="595">D402*10</f>
        <v>0</v>
      </c>
      <c r="AI402" s="69">
        <v>0</v>
      </c>
      <c r="AJ402" s="69">
        <v>6.6</v>
      </c>
      <c r="AK402" s="62" t="e">
        <f t="shared" ref="AK402:AK404" si="596">AH402/AH$3</f>
        <v>#DIV/0!</v>
      </c>
      <c r="AL402" s="102">
        <f t="shared" ref="AL402" si="597">IF(COUNTBLANK(AI402:AI404)=3,"",IF(COUNTBLANK(AI402:AI404)=2,IF(AI402=0,0.5/AJ402,AI402/AJ402),(AI402/AJ402+AI403/AJ403+IF(AJ404&gt;0,AI404/AJ404,0))/COUNTIF(AI402:AJ404,"&gt;0")))</f>
        <v>7.575757575757576E-2</v>
      </c>
      <c r="AM402" s="103" t="e">
        <f t="shared" ref="AM402" si="598">IF(ISNUMBER(AN402),AN402,1/AN402)</f>
        <v>#DIV/0!</v>
      </c>
      <c r="AN402" s="104"/>
      <c r="AO402" s="105">
        <f t="shared" ref="AO402" si="599">IF(COUNTIF(AL402:AL402,"&gt;0"),AL402,IF(ISERROR(AM402),IF(D405&gt;0,D405,0.5),AM402))</f>
        <v>7.575757575757576E-2</v>
      </c>
      <c r="AP402" s="106">
        <v>10</v>
      </c>
    </row>
    <row r="403" spans="1:42" x14ac:dyDescent="0.25">
      <c r="A403" s="68">
        <v>101.2</v>
      </c>
      <c r="B403" s="68" t="s">
        <v>446</v>
      </c>
      <c r="C403" s="2">
        <v>0</v>
      </c>
      <c r="D403" s="68">
        <v>0</v>
      </c>
      <c r="E403" s="68">
        <v>0</v>
      </c>
      <c r="G403" s="68">
        <v>0</v>
      </c>
      <c r="H403" s="68">
        <v>0</v>
      </c>
      <c r="I403" s="68">
        <v>0</v>
      </c>
      <c r="J403" s="68">
        <v>0</v>
      </c>
      <c r="K403" s="68">
        <v>0</v>
      </c>
      <c r="L403" s="68">
        <v>0</v>
      </c>
      <c r="M403" s="68">
        <v>0</v>
      </c>
      <c r="N403" s="2">
        <v>0</v>
      </c>
      <c r="O403" s="68" t="s">
        <v>35</v>
      </c>
      <c r="P403" s="68" t="s">
        <v>448</v>
      </c>
      <c r="Q403" s="68" t="s">
        <v>37</v>
      </c>
      <c r="R403" s="68" t="s">
        <v>38</v>
      </c>
      <c r="S403" s="2">
        <v>0.1</v>
      </c>
      <c r="T403" s="2">
        <v>10</v>
      </c>
      <c r="U403" s="68" t="s">
        <v>39</v>
      </c>
      <c r="V403" s="68" t="s">
        <v>40</v>
      </c>
      <c r="W403" s="68" t="s">
        <v>41</v>
      </c>
      <c r="X403" s="68" t="s">
        <v>42</v>
      </c>
      <c r="Y403" s="68" t="s">
        <v>43</v>
      </c>
      <c r="Z403" s="68" t="s">
        <v>44</v>
      </c>
      <c r="AA403" s="68" t="s">
        <v>45</v>
      </c>
      <c r="AB403" s="68" t="s">
        <v>37</v>
      </c>
      <c r="AC403" s="2"/>
      <c r="AD403" s="2">
        <v>1</v>
      </c>
      <c r="AE403" s="2">
        <v>0</v>
      </c>
      <c r="AF403" s="68">
        <v>30</v>
      </c>
      <c r="AG403" s="68">
        <v>300</v>
      </c>
      <c r="AH403" s="57">
        <f t="shared" si="595"/>
        <v>0</v>
      </c>
      <c r="AI403" s="70"/>
      <c r="AJ403" s="70"/>
      <c r="AK403" s="62" t="e">
        <f t="shared" si="596"/>
        <v>#DIV/0!</v>
      </c>
      <c r="AL403" s="102"/>
      <c r="AM403" s="103"/>
      <c r="AN403" s="104"/>
      <c r="AO403" s="105"/>
      <c r="AP403" s="106"/>
    </row>
    <row r="404" spans="1:42" x14ac:dyDescent="0.25">
      <c r="A404" s="68">
        <v>101.3</v>
      </c>
      <c r="B404" s="68" t="s">
        <v>446</v>
      </c>
      <c r="C404" s="2">
        <v>0</v>
      </c>
      <c r="D404" s="68">
        <v>0</v>
      </c>
      <c r="E404" s="68">
        <v>0</v>
      </c>
      <c r="G404" s="68">
        <v>0</v>
      </c>
      <c r="H404" s="68">
        <v>0</v>
      </c>
      <c r="I404" s="68">
        <v>0</v>
      </c>
      <c r="J404" s="68">
        <v>0</v>
      </c>
      <c r="K404" s="68">
        <v>0</v>
      </c>
      <c r="L404" s="68">
        <v>0</v>
      </c>
      <c r="M404" s="68">
        <v>0</v>
      </c>
      <c r="N404" s="2">
        <v>0</v>
      </c>
      <c r="O404" s="68" t="s">
        <v>35</v>
      </c>
      <c r="P404" s="68" t="s">
        <v>449</v>
      </c>
      <c r="Q404" s="68" t="s">
        <v>37</v>
      </c>
      <c r="R404" s="68" t="s">
        <v>38</v>
      </c>
      <c r="S404" s="2">
        <v>0.1</v>
      </c>
      <c r="T404" s="2">
        <v>10</v>
      </c>
      <c r="U404" s="68" t="s">
        <v>39</v>
      </c>
      <c r="V404" s="68" t="s">
        <v>40</v>
      </c>
      <c r="W404" s="68" t="s">
        <v>41</v>
      </c>
      <c r="X404" s="68" t="s">
        <v>42</v>
      </c>
      <c r="Y404" s="68" t="s">
        <v>43</v>
      </c>
      <c r="Z404" s="68" t="s">
        <v>44</v>
      </c>
      <c r="AA404" s="68" t="s">
        <v>45</v>
      </c>
      <c r="AB404" s="68" t="s">
        <v>37</v>
      </c>
      <c r="AC404" s="2"/>
      <c r="AD404" s="2">
        <v>1</v>
      </c>
      <c r="AE404" s="2">
        <v>0</v>
      </c>
      <c r="AF404" s="68">
        <v>30</v>
      </c>
      <c r="AG404" s="68">
        <v>300</v>
      </c>
      <c r="AH404" s="57">
        <f t="shared" si="595"/>
        <v>0</v>
      </c>
      <c r="AI404" s="70"/>
      <c r="AJ404" s="70"/>
      <c r="AK404" s="62" t="e">
        <f t="shared" si="596"/>
        <v>#DIV/0!</v>
      </c>
      <c r="AL404" s="102"/>
      <c r="AM404" s="103"/>
      <c r="AN404" s="104"/>
      <c r="AO404" s="105"/>
      <c r="AP404" s="106"/>
    </row>
    <row r="405" spans="1:42" x14ac:dyDescent="0.25">
      <c r="A405" s="68">
        <v>101</v>
      </c>
      <c r="C405" s="2" t="s">
        <v>48</v>
      </c>
      <c r="D405" s="68">
        <v>0</v>
      </c>
      <c r="E405" s="68" t="s">
        <v>49</v>
      </c>
      <c r="F405" s="68" t="s">
        <v>50</v>
      </c>
      <c r="N405" s="2"/>
      <c r="S405" s="2"/>
      <c r="T405" s="2"/>
      <c r="AC405" s="2"/>
      <c r="AD405" s="2"/>
      <c r="AE405" s="2"/>
      <c r="AH405" s="58">
        <f t="shared" ref="AH405" si="600">AO402*AP402</f>
        <v>0.75757575757575757</v>
      </c>
      <c r="AI405" s="71"/>
      <c r="AJ405" s="71"/>
      <c r="AK405" s="63"/>
    </row>
    <row r="406" spans="1:42" x14ac:dyDescent="0.25">
      <c r="A406" s="68">
        <v>102.1</v>
      </c>
      <c r="B406" s="68" t="s">
        <v>450</v>
      </c>
      <c r="C406" s="2">
        <v>0</v>
      </c>
      <c r="D406" s="68">
        <v>0</v>
      </c>
      <c r="E406" s="68">
        <v>0</v>
      </c>
      <c r="G406" s="68">
        <v>0</v>
      </c>
      <c r="H406" s="68">
        <v>0</v>
      </c>
      <c r="I406" s="68">
        <v>0</v>
      </c>
      <c r="J406" s="68">
        <v>0</v>
      </c>
      <c r="K406" s="68">
        <v>0</v>
      </c>
      <c r="L406" s="68">
        <v>0</v>
      </c>
      <c r="M406" s="68">
        <v>0</v>
      </c>
      <c r="N406" s="2">
        <v>0</v>
      </c>
      <c r="O406" s="68" t="s">
        <v>35</v>
      </c>
      <c r="P406" s="68" t="s">
        <v>451</v>
      </c>
      <c r="Q406" s="68" t="s">
        <v>37</v>
      </c>
      <c r="R406" s="68" t="s">
        <v>38</v>
      </c>
      <c r="S406" s="2">
        <v>0.1</v>
      </c>
      <c r="T406" s="2">
        <v>10</v>
      </c>
      <c r="U406" s="68" t="s">
        <v>39</v>
      </c>
      <c r="V406" s="68" t="s">
        <v>40</v>
      </c>
      <c r="W406" s="68" t="s">
        <v>41</v>
      </c>
      <c r="X406" s="68" t="s">
        <v>42</v>
      </c>
      <c r="Y406" s="68" t="s">
        <v>43</v>
      </c>
      <c r="Z406" s="68" t="s">
        <v>44</v>
      </c>
      <c r="AA406" s="68" t="s">
        <v>45</v>
      </c>
      <c r="AB406" s="68" t="s">
        <v>37</v>
      </c>
      <c r="AC406" s="2"/>
      <c r="AD406" s="2">
        <v>1</v>
      </c>
      <c r="AE406" s="2">
        <v>0</v>
      </c>
      <c r="AF406" s="68">
        <v>30</v>
      </c>
      <c r="AG406" s="68">
        <v>300</v>
      </c>
      <c r="AH406" s="57">
        <f t="shared" ref="AH406:AH408" si="601">D406*10</f>
        <v>0</v>
      </c>
      <c r="AI406" s="69">
        <v>0</v>
      </c>
      <c r="AJ406" s="69">
        <v>6.5</v>
      </c>
      <c r="AK406" s="62" t="e">
        <f t="shared" ref="AK406:AK408" si="602">AH406/AH$3</f>
        <v>#DIV/0!</v>
      </c>
      <c r="AL406" s="102">
        <f t="shared" ref="AL406" si="603">IF(COUNTBLANK(AI406:AI408)=3,"",IF(COUNTBLANK(AI406:AI408)=2,IF(AI406=0,0.5/AJ406,AI406/AJ406),(AI406/AJ406+AI407/AJ407+IF(AJ408&gt;0,AI408/AJ408,0))/COUNTIF(AI406:AJ408,"&gt;0")))</f>
        <v>7.6923076923076927E-2</v>
      </c>
      <c r="AM406" s="103" t="e">
        <f t="shared" ref="AM406" si="604">IF(ISNUMBER(AN406),AN406,1/AN406)</f>
        <v>#DIV/0!</v>
      </c>
      <c r="AN406" s="104"/>
      <c r="AO406" s="105">
        <f t="shared" ref="AO406" si="605">IF(COUNTIF(AL406:AL406,"&gt;0"),AL406,IF(ISERROR(AM406),IF(D409&gt;0,D409,0.5),AM406))</f>
        <v>7.6923076923076927E-2</v>
      </c>
      <c r="AP406" s="106">
        <v>10</v>
      </c>
    </row>
    <row r="407" spans="1:42" x14ac:dyDescent="0.25">
      <c r="A407" s="68">
        <v>102.2</v>
      </c>
      <c r="B407" s="68" t="s">
        <v>450</v>
      </c>
      <c r="C407" s="2">
        <v>0</v>
      </c>
      <c r="D407" s="68">
        <v>0</v>
      </c>
      <c r="E407" s="68">
        <v>0</v>
      </c>
      <c r="G407" s="68">
        <v>0</v>
      </c>
      <c r="H407" s="68">
        <v>0</v>
      </c>
      <c r="I407" s="68">
        <v>0</v>
      </c>
      <c r="J407" s="68">
        <v>0</v>
      </c>
      <c r="K407" s="68">
        <v>0</v>
      </c>
      <c r="L407" s="68">
        <v>0</v>
      </c>
      <c r="M407" s="68">
        <v>0</v>
      </c>
      <c r="N407" s="2">
        <v>0</v>
      </c>
      <c r="O407" s="68" t="s">
        <v>35</v>
      </c>
      <c r="P407" s="68" t="s">
        <v>452</v>
      </c>
      <c r="Q407" s="68" t="s">
        <v>37</v>
      </c>
      <c r="R407" s="68" t="s">
        <v>38</v>
      </c>
      <c r="S407" s="2">
        <v>0.1</v>
      </c>
      <c r="T407" s="2">
        <v>10</v>
      </c>
      <c r="U407" s="68" t="s">
        <v>39</v>
      </c>
      <c r="V407" s="68" t="s">
        <v>40</v>
      </c>
      <c r="W407" s="68" t="s">
        <v>41</v>
      </c>
      <c r="X407" s="68" t="s">
        <v>42</v>
      </c>
      <c r="Y407" s="68" t="s">
        <v>43</v>
      </c>
      <c r="Z407" s="68" t="s">
        <v>44</v>
      </c>
      <c r="AA407" s="68" t="s">
        <v>45</v>
      </c>
      <c r="AB407" s="68" t="s">
        <v>37</v>
      </c>
      <c r="AC407" s="2"/>
      <c r="AD407" s="2">
        <v>1</v>
      </c>
      <c r="AE407" s="2">
        <v>0</v>
      </c>
      <c r="AF407" s="68">
        <v>30</v>
      </c>
      <c r="AG407" s="68">
        <v>300</v>
      </c>
      <c r="AH407" s="57">
        <f t="shared" si="601"/>
        <v>0</v>
      </c>
      <c r="AI407" s="70"/>
      <c r="AJ407" s="70"/>
      <c r="AK407" s="62" t="e">
        <f t="shared" si="602"/>
        <v>#DIV/0!</v>
      </c>
      <c r="AL407" s="102"/>
      <c r="AM407" s="103"/>
      <c r="AN407" s="104"/>
      <c r="AO407" s="105"/>
      <c r="AP407" s="106"/>
    </row>
    <row r="408" spans="1:42" x14ac:dyDescent="0.25">
      <c r="A408" s="68">
        <v>102.3</v>
      </c>
      <c r="B408" s="68" t="s">
        <v>450</v>
      </c>
      <c r="C408" s="2">
        <v>0</v>
      </c>
      <c r="D408" s="68">
        <v>0</v>
      </c>
      <c r="E408" s="68">
        <v>0</v>
      </c>
      <c r="G408" s="68">
        <v>0</v>
      </c>
      <c r="H408" s="68">
        <v>0</v>
      </c>
      <c r="I408" s="68">
        <v>0</v>
      </c>
      <c r="J408" s="68">
        <v>0</v>
      </c>
      <c r="K408" s="68">
        <v>0</v>
      </c>
      <c r="L408" s="68">
        <v>0</v>
      </c>
      <c r="M408" s="68">
        <v>0</v>
      </c>
      <c r="N408" s="2">
        <v>0</v>
      </c>
      <c r="O408" s="68" t="s">
        <v>35</v>
      </c>
      <c r="P408" s="68" t="s">
        <v>453</v>
      </c>
      <c r="Q408" s="68" t="s">
        <v>37</v>
      </c>
      <c r="R408" s="68" t="s">
        <v>38</v>
      </c>
      <c r="S408" s="2">
        <v>0.1</v>
      </c>
      <c r="T408" s="2">
        <v>10</v>
      </c>
      <c r="U408" s="68" t="s">
        <v>39</v>
      </c>
      <c r="V408" s="68" t="s">
        <v>40</v>
      </c>
      <c r="W408" s="68" t="s">
        <v>41</v>
      </c>
      <c r="X408" s="68" t="s">
        <v>42</v>
      </c>
      <c r="Y408" s="68" t="s">
        <v>43</v>
      </c>
      <c r="Z408" s="68" t="s">
        <v>44</v>
      </c>
      <c r="AA408" s="68" t="s">
        <v>45</v>
      </c>
      <c r="AB408" s="68" t="s">
        <v>37</v>
      </c>
      <c r="AC408" s="2"/>
      <c r="AD408" s="2">
        <v>1</v>
      </c>
      <c r="AE408" s="2">
        <v>0</v>
      </c>
      <c r="AF408" s="68">
        <v>30</v>
      </c>
      <c r="AG408" s="68">
        <v>300</v>
      </c>
      <c r="AH408" s="57">
        <f t="shared" si="601"/>
        <v>0</v>
      </c>
      <c r="AI408" s="70"/>
      <c r="AJ408" s="70"/>
      <c r="AK408" s="62" t="e">
        <f t="shared" si="602"/>
        <v>#DIV/0!</v>
      </c>
      <c r="AL408" s="102"/>
      <c r="AM408" s="103"/>
      <c r="AN408" s="104"/>
      <c r="AO408" s="105"/>
      <c r="AP408" s="106"/>
    </row>
    <row r="409" spans="1:42" x14ac:dyDescent="0.25">
      <c r="A409" s="68">
        <v>102</v>
      </c>
      <c r="C409" s="2" t="s">
        <v>48</v>
      </c>
      <c r="D409" s="68">
        <v>0</v>
      </c>
      <c r="E409" s="68" t="s">
        <v>49</v>
      </c>
      <c r="F409" s="68" t="s">
        <v>50</v>
      </c>
      <c r="N409" s="2"/>
      <c r="S409" s="2"/>
      <c r="T409" s="2"/>
      <c r="AC409" s="2"/>
      <c r="AD409" s="2"/>
      <c r="AE409" s="2"/>
      <c r="AH409" s="58">
        <f t="shared" ref="AH409" si="606">AO406*AP406</f>
        <v>0.76923076923076927</v>
      </c>
      <c r="AI409" s="71"/>
      <c r="AJ409" s="71"/>
      <c r="AK409" s="63"/>
    </row>
    <row r="410" spans="1:42" x14ac:dyDescent="0.25">
      <c r="A410" s="68">
        <v>103.1</v>
      </c>
      <c r="B410" s="68" t="s">
        <v>454</v>
      </c>
      <c r="C410" s="2">
        <v>0</v>
      </c>
      <c r="D410" s="68">
        <v>0</v>
      </c>
      <c r="E410" s="68">
        <v>0</v>
      </c>
      <c r="G410" s="68">
        <v>0</v>
      </c>
      <c r="H410" s="68">
        <v>0</v>
      </c>
      <c r="I410" s="68">
        <v>0</v>
      </c>
      <c r="J410" s="68">
        <v>0</v>
      </c>
      <c r="K410" s="68">
        <v>0</v>
      </c>
      <c r="L410" s="68">
        <v>0</v>
      </c>
      <c r="M410" s="68">
        <v>0</v>
      </c>
      <c r="N410" s="2">
        <v>0</v>
      </c>
      <c r="O410" s="68" t="s">
        <v>35</v>
      </c>
      <c r="P410" s="68" t="s">
        <v>455</v>
      </c>
      <c r="Q410" s="68" t="s">
        <v>37</v>
      </c>
      <c r="R410" s="68" t="s">
        <v>38</v>
      </c>
      <c r="S410" s="2">
        <v>0.1</v>
      </c>
      <c r="T410" s="2">
        <v>10</v>
      </c>
      <c r="U410" s="68" t="s">
        <v>39</v>
      </c>
      <c r="V410" s="68" t="s">
        <v>40</v>
      </c>
      <c r="W410" s="68" t="s">
        <v>41</v>
      </c>
      <c r="X410" s="68" t="s">
        <v>42</v>
      </c>
      <c r="Y410" s="68" t="s">
        <v>43</v>
      </c>
      <c r="Z410" s="68" t="s">
        <v>44</v>
      </c>
      <c r="AA410" s="68" t="s">
        <v>45</v>
      </c>
      <c r="AB410" s="68" t="s">
        <v>37</v>
      </c>
      <c r="AC410" s="2"/>
      <c r="AD410" s="2">
        <v>1</v>
      </c>
      <c r="AE410" s="2">
        <v>0</v>
      </c>
      <c r="AF410" s="68">
        <v>30</v>
      </c>
      <c r="AG410" s="68">
        <v>300</v>
      </c>
      <c r="AH410" s="57">
        <f t="shared" ref="AH410:AH412" si="607">D410*10</f>
        <v>0</v>
      </c>
      <c r="AI410" s="69">
        <v>0</v>
      </c>
      <c r="AJ410" s="69">
        <v>6.5</v>
      </c>
      <c r="AK410" s="62" t="e">
        <f t="shared" ref="AK410:AK412" si="608">AH410/AH$3</f>
        <v>#DIV/0!</v>
      </c>
      <c r="AL410" s="102">
        <f t="shared" ref="AL410" si="609">IF(COUNTBLANK(AI410:AI412)=3,"",IF(COUNTBLANK(AI410:AI412)=2,IF(AI410=0,0.5/AJ410,AI410/AJ410),(AI410/AJ410+AI411/AJ411+IF(AJ412&gt;0,AI412/AJ412,0))/COUNTIF(AI410:AJ412,"&gt;0")))</f>
        <v>7.6923076923076927E-2</v>
      </c>
      <c r="AM410" s="103" t="e">
        <f t="shared" ref="AM410" si="610">IF(ISNUMBER(AN410),AN410,1/AN410)</f>
        <v>#DIV/0!</v>
      </c>
      <c r="AN410" s="104"/>
      <c r="AO410" s="105">
        <f t="shared" ref="AO410" si="611">IF(COUNTIF(AL410:AL410,"&gt;0"),AL410,IF(ISERROR(AM410),IF(D413&gt;0,D413,0.5),AM410))</f>
        <v>7.6923076923076927E-2</v>
      </c>
      <c r="AP410" s="106">
        <v>10</v>
      </c>
    </row>
    <row r="411" spans="1:42" x14ac:dyDescent="0.25">
      <c r="A411" s="68">
        <v>103.2</v>
      </c>
      <c r="B411" s="68" t="s">
        <v>454</v>
      </c>
      <c r="C411" s="2">
        <v>0</v>
      </c>
      <c r="D411" s="68">
        <v>0</v>
      </c>
      <c r="E411" s="68">
        <v>0</v>
      </c>
      <c r="G411" s="68">
        <v>0</v>
      </c>
      <c r="H411" s="68">
        <v>0</v>
      </c>
      <c r="I411" s="68">
        <v>0</v>
      </c>
      <c r="J411" s="68">
        <v>0</v>
      </c>
      <c r="K411" s="68">
        <v>0</v>
      </c>
      <c r="L411" s="68">
        <v>0</v>
      </c>
      <c r="M411" s="68">
        <v>0</v>
      </c>
      <c r="N411" s="2">
        <v>0</v>
      </c>
      <c r="O411" s="68" t="s">
        <v>35</v>
      </c>
      <c r="P411" s="68" t="s">
        <v>456</v>
      </c>
      <c r="Q411" s="68" t="s">
        <v>37</v>
      </c>
      <c r="R411" s="68" t="s">
        <v>38</v>
      </c>
      <c r="S411" s="2">
        <v>0.1</v>
      </c>
      <c r="T411" s="2">
        <v>10</v>
      </c>
      <c r="U411" s="68" t="s">
        <v>39</v>
      </c>
      <c r="V411" s="68" t="s">
        <v>40</v>
      </c>
      <c r="W411" s="68" t="s">
        <v>41</v>
      </c>
      <c r="X411" s="68" t="s">
        <v>42</v>
      </c>
      <c r="Y411" s="68" t="s">
        <v>43</v>
      </c>
      <c r="Z411" s="68" t="s">
        <v>44</v>
      </c>
      <c r="AA411" s="68" t="s">
        <v>45</v>
      </c>
      <c r="AB411" s="68" t="s">
        <v>37</v>
      </c>
      <c r="AC411" s="2"/>
      <c r="AD411" s="2">
        <v>1</v>
      </c>
      <c r="AE411" s="2">
        <v>0</v>
      </c>
      <c r="AF411" s="68">
        <v>30</v>
      </c>
      <c r="AG411" s="68">
        <v>300</v>
      </c>
      <c r="AH411" s="57">
        <f t="shared" si="607"/>
        <v>0</v>
      </c>
      <c r="AI411" s="70"/>
      <c r="AJ411" s="70"/>
      <c r="AK411" s="62" t="e">
        <f t="shared" si="608"/>
        <v>#DIV/0!</v>
      </c>
      <c r="AL411" s="102"/>
      <c r="AM411" s="103"/>
      <c r="AN411" s="104"/>
      <c r="AO411" s="105"/>
      <c r="AP411" s="106"/>
    </row>
    <row r="412" spans="1:42" x14ac:dyDescent="0.25">
      <c r="A412" s="68">
        <v>103.3</v>
      </c>
      <c r="B412" s="68" t="s">
        <v>454</v>
      </c>
      <c r="C412" s="2">
        <v>0</v>
      </c>
      <c r="D412" s="68">
        <v>0</v>
      </c>
      <c r="E412" s="68">
        <v>0</v>
      </c>
      <c r="G412" s="68">
        <v>0</v>
      </c>
      <c r="H412" s="68">
        <v>0</v>
      </c>
      <c r="I412" s="68">
        <v>0</v>
      </c>
      <c r="J412" s="68">
        <v>0</v>
      </c>
      <c r="K412" s="68">
        <v>0</v>
      </c>
      <c r="L412" s="68">
        <v>0</v>
      </c>
      <c r="M412" s="68">
        <v>0</v>
      </c>
      <c r="N412" s="2">
        <v>0</v>
      </c>
      <c r="O412" s="68" t="s">
        <v>35</v>
      </c>
      <c r="P412" s="68" t="s">
        <v>457</v>
      </c>
      <c r="Q412" s="68" t="s">
        <v>37</v>
      </c>
      <c r="R412" s="68" t="s">
        <v>38</v>
      </c>
      <c r="S412" s="2">
        <v>0.1</v>
      </c>
      <c r="T412" s="2">
        <v>10</v>
      </c>
      <c r="U412" s="68" t="s">
        <v>39</v>
      </c>
      <c r="V412" s="68" t="s">
        <v>40</v>
      </c>
      <c r="W412" s="68" t="s">
        <v>41</v>
      </c>
      <c r="X412" s="68" t="s">
        <v>42</v>
      </c>
      <c r="Y412" s="68" t="s">
        <v>43</v>
      </c>
      <c r="Z412" s="68" t="s">
        <v>44</v>
      </c>
      <c r="AA412" s="68" t="s">
        <v>45</v>
      </c>
      <c r="AB412" s="68" t="s">
        <v>37</v>
      </c>
      <c r="AC412" s="2"/>
      <c r="AD412" s="2">
        <v>1</v>
      </c>
      <c r="AE412" s="2">
        <v>0</v>
      </c>
      <c r="AF412" s="68">
        <v>30</v>
      </c>
      <c r="AG412" s="68">
        <v>300</v>
      </c>
      <c r="AH412" s="57">
        <f t="shared" si="607"/>
        <v>0</v>
      </c>
      <c r="AI412" s="70"/>
      <c r="AJ412" s="70"/>
      <c r="AK412" s="62" t="e">
        <f t="shared" si="608"/>
        <v>#DIV/0!</v>
      </c>
      <c r="AL412" s="102"/>
      <c r="AM412" s="103"/>
      <c r="AN412" s="104"/>
      <c r="AO412" s="105"/>
      <c r="AP412" s="106"/>
    </row>
    <row r="413" spans="1:42" x14ac:dyDescent="0.25">
      <c r="A413" s="68">
        <v>103</v>
      </c>
      <c r="C413" s="2" t="s">
        <v>48</v>
      </c>
      <c r="D413" s="68">
        <v>0</v>
      </c>
      <c r="E413" s="68" t="s">
        <v>49</v>
      </c>
      <c r="F413" s="68" t="s">
        <v>50</v>
      </c>
      <c r="N413" s="2"/>
      <c r="S413" s="2"/>
      <c r="T413" s="2"/>
      <c r="AC413" s="2"/>
      <c r="AD413" s="2"/>
      <c r="AE413" s="2"/>
      <c r="AH413" s="58">
        <f t="shared" ref="AH413" si="612">AO410*AP410</f>
        <v>0.76923076923076927</v>
      </c>
      <c r="AI413" s="71"/>
      <c r="AJ413" s="71"/>
      <c r="AK413" s="63"/>
    </row>
    <row r="414" spans="1:42" x14ac:dyDescent="0.25">
      <c r="A414" s="68">
        <v>104.1</v>
      </c>
      <c r="B414" s="68" t="s">
        <v>458</v>
      </c>
      <c r="C414" s="2">
        <v>0</v>
      </c>
      <c r="D414" s="68">
        <v>0</v>
      </c>
      <c r="E414" s="68">
        <v>0</v>
      </c>
      <c r="G414" s="68">
        <v>0</v>
      </c>
      <c r="H414" s="68">
        <v>0</v>
      </c>
      <c r="I414" s="68">
        <v>0</v>
      </c>
      <c r="J414" s="68">
        <v>0</v>
      </c>
      <c r="K414" s="68">
        <v>0</v>
      </c>
      <c r="L414" s="68">
        <v>0</v>
      </c>
      <c r="M414" s="68">
        <v>0</v>
      </c>
      <c r="N414" s="2">
        <v>0</v>
      </c>
      <c r="O414" s="68" t="s">
        <v>35</v>
      </c>
      <c r="P414" s="68" t="s">
        <v>459</v>
      </c>
      <c r="Q414" s="68" t="s">
        <v>37</v>
      </c>
      <c r="R414" s="68" t="s">
        <v>38</v>
      </c>
      <c r="S414" s="2">
        <v>0.1</v>
      </c>
      <c r="T414" s="2">
        <v>10</v>
      </c>
      <c r="U414" s="68" t="s">
        <v>39</v>
      </c>
      <c r="V414" s="68" t="s">
        <v>40</v>
      </c>
      <c r="W414" s="68" t="s">
        <v>41</v>
      </c>
      <c r="X414" s="68" t="s">
        <v>42</v>
      </c>
      <c r="Y414" s="68" t="s">
        <v>43</v>
      </c>
      <c r="Z414" s="68" t="s">
        <v>44</v>
      </c>
      <c r="AA414" s="68" t="s">
        <v>45</v>
      </c>
      <c r="AB414" s="68" t="s">
        <v>37</v>
      </c>
      <c r="AC414" s="2"/>
      <c r="AD414" s="2">
        <v>1</v>
      </c>
      <c r="AE414" s="2">
        <v>0</v>
      </c>
      <c r="AF414" s="68">
        <v>30</v>
      </c>
      <c r="AG414" s="68">
        <v>300</v>
      </c>
      <c r="AH414" s="57">
        <f t="shared" ref="AH414:AH416" si="613">D414*10</f>
        <v>0</v>
      </c>
      <c r="AI414" s="69">
        <v>0</v>
      </c>
      <c r="AJ414" s="69">
        <v>6.6</v>
      </c>
      <c r="AK414" s="62" t="e">
        <f t="shared" ref="AK414:AK416" si="614">AH414/AH$3</f>
        <v>#DIV/0!</v>
      </c>
      <c r="AL414" s="102">
        <f t="shared" ref="AL414" si="615">IF(COUNTBLANK(AI414:AI416)=3,"",IF(COUNTBLANK(AI414:AI416)=2,IF(AI414=0,0.5/AJ414,AI414/AJ414),(AI414/AJ414+AI415/AJ415+IF(AJ416&gt;0,AI416/AJ416,0))/COUNTIF(AI414:AJ416,"&gt;0")))</f>
        <v>7.575757575757576E-2</v>
      </c>
      <c r="AM414" s="103" t="e">
        <f t="shared" ref="AM414" si="616">IF(ISNUMBER(AN414),AN414,1/AN414)</f>
        <v>#DIV/0!</v>
      </c>
      <c r="AN414" s="104"/>
      <c r="AO414" s="105">
        <f t="shared" ref="AO414" si="617">IF(COUNTIF(AL414:AL414,"&gt;0"),AL414,IF(ISERROR(AM414),IF(D417&gt;0,D417,0.5),AM414))</f>
        <v>7.575757575757576E-2</v>
      </c>
      <c r="AP414" s="106">
        <v>10</v>
      </c>
    </row>
    <row r="415" spans="1:42" x14ac:dyDescent="0.25">
      <c r="A415" s="68">
        <v>104.2</v>
      </c>
      <c r="B415" s="68" t="s">
        <v>458</v>
      </c>
      <c r="C415" s="2">
        <v>0</v>
      </c>
      <c r="D415" s="68">
        <v>0</v>
      </c>
      <c r="E415" s="68">
        <v>0</v>
      </c>
      <c r="G415" s="68">
        <v>0</v>
      </c>
      <c r="H415" s="68">
        <v>0</v>
      </c>
      <c r="I415" s="68">
        <v>0</v>
      </c>
      <c r="J415" s="68">
        <v>0</v>
      </c>
      <c r="K415" s="68">
        <v>0</v>
      </c>
      <c r="L415" s="68">
        <v>0</v>
      </c>
      <c r="M415" s="68">
        <v>0</v>
      </c>
      <c r="N415" s="2">
        <v>0</v>
      </c>
      <c r="O415" s="68" t="s">
        <v>35</v>
      </c>
      <c r="P415" s="68" t="s">
        <v>460</v>
      </c>
      <c r="Q415" s="68" t="s">
        <v>37</v>
      </c>
      <c r="R415" s="68" t="s">
        <v>38</v>
      </c>
      <c r="S415" s="2">
        <v>0.1</v>
      </c>
      <c r="T415" s="2">
        <v>10</v>
      </c>
      <c r="U415" s="68" t="s">
        <v>39</v>
      </c>
      <c r="V415" s="68" t="s">
        <v>40</v>
      </c>
      <c r="W415" s="68" t="s">
        <v>41</v>
      </c>
      <c r="X415" s="68" t="s">
        <v>42</v>
      </c>
      <c r="Y415" s="68" t="s">
        <v>43</v>
      </c>
      <c r="Z415" s="68" t="s">
        <v>44</v>
      </c>
      <c r="AA415" s="68" t="s">
        <v>45</v>
      </c>
      <c r="AB415" s="68" t="s">
        <v>37</v>
      </c>
      <c r="AC415" s="2"/>
      <c r="AD415" s="2">
        <v>1</v>
      </c>
      <c r="AE415" s="2">
        <v>0</v>
      </c>
      <c r="AF415" s="68">
        <v>30</v>
      </c>
      <c r="AG415" s="68">
        <v>300</v>
      </c>
      <c r="AH415" s="57">
        <f t="shared" si="613"/>
        <v>0</v>
      </c>
      <c r="AI415" s="70"/>
      <c r="AJ415" s="70"/>
      <c r="AK415" s="62" t="e">
        <f t="shared" si="614"/>
        <v>#DIV/0!</v>
      </c>
      <c r="AL415" s="102"/>
      <c r="AM415" s="103"/>
      <c r="AN415" s="104"/>
      <c r="AO415" s="105"/>
      <c r="AP415" s="106"/>
    </row>
    <row r="416" spans="1:42" x14ac:dyDescent="0.25">
      <c r="A416" s="68">
        <v>104.3</v>
      </c>
      <c r="B416" s="68" t="s">
        <v>458</v>
      </c>
      <c r="C416" s="2">
        <v>0</v>
      </c>
      <c r="D416" s="68">
        <v>0</v>
      </c>
      <c r="E416" s="68">
        <v>0</v>
      </c>
      <c r="G416" s="68">
        <v>0</v>
      </c>
      <c r="H416" s="68">
        <v>0</v>
      </c>
      <c r="I416" s="68">
        <v>0</v>
      </c>
      <c r="J416" s="68">
        <v>0</v>
      </c>
      <c r="K416" s="68">
        <v>0</v>
      </c>
      <c r="L416" s="68">
        <v>0</v>
      </c>
      <c r="M416" s="68">
        <v>0</v>
      </c>
      <c r="N416" s="2">
        <v>0</v>
      </c>
      <c r="O416" s="68" t="s">
        <v>35</v>
      </c>
      <c r="P416" s="68" t="s">
        <v>461</v>
      </c>
      <c r="Q416" s="68" t="s">
        <v>37</v>
      </c>
      <c r="R416" s="68" t="s">
        <v>38</v>
      </c>
      <c r="S416" s="2">
        <v>0.1</v>
      </c>
      <c r="T416" s="2">
        <v>10</v>
      </c>
      <c r="U416" s="68" t="s">
        <v>39</v>
      </c>
      <c r="V416" s="68" t="s">
        <v>40</v>
      </c>
      <c r="W416" s="68" t="s">
        <v>41</v>
      </c>
      <c r="X416" s="68" t="s">
        <v>42</v>
      </c>
      <c r="Y416" s="68" t="s">
        <v>43</v>
      </c>
      <c r="Z416" s="68" t="s">
        <v>44</v>
      </c>
      <c r="AA416" s="68" t="s">
        <v>45</v>
      </c>
      <c r="AB416" s="68" t="s">
        <v>37</v>
      </c>
      <c r="AC416" s="2"/>
      <c r="AD416" s="2">
        <v>1</v>
      </c>
      <c r="AE416" s="2">
        <v>0</v>
      </c>
      <c r="AF416" s="68">
        <v>30</v>
      </c>
      <c r="AG416" s="68">
        <v>300</v>
      </c>
      <c r="AH416" s="57">
        <f t="shared" si="613"/>
        <v>0</v>
      </c>
      <c r="AI416" s="70"/>
      <c r="AJ416" s="70"/>
      <c r="AK416" s="62" t="e">
        <f t="shared" si="614"/>
        <v>#DIV/0!</v>
      </c>
      <c r="AL416" s="102"/>
      <c r="AM416" s="103"/>
      <c r="AN416" s="104"/>
      <c r="AO416" s="105"/>
      <c r="AP416" s="106"/>
    </row>
    <row r="417" spans="1:42" x14ac:dyDescent="0.25">
      <c r="A417" s="68">
        <v>104</v>
      </c>
      <c r="C417" s="2" t="s">
        <v>48</v>
      </c>
      <c r="D417" s="68">
        <v>0</v>
      </c>
      <c r="E417" s="68" t="s">
        <v>49</v>
      </c>
      <c r="F417" s="68" t="s">
        <v>50</v>
      </c>
      <c r="N417" s="2"/>
      <c r="S417" s="2"/>
      <c r="T417" s="2"/>
      <c r="AC417" s="2"/>
      <c r="AD417" s="2"/>
      <c r="AE417" s="2"/>
      <c r="AH417" s="58">
        <f t="shared" ref="AH417" si="618">AO414*AP414</f>
        <v>0.75757575757575757</v>
      </c>
      <c r="AI417" s="71"/>
      <c r="AJ417" s="71"/>
      <c r="AK417" s="63"/>
    </row>
    <row r="418" spans="1:42" x14ac:dyDescent="0.25">
      <c r="A418" s="68">
        <v>105.1</v>
      </c>
      <c r="B418" s="68" t="s">
        <v>462</v>
      </c>
      <c r="C418" s="2">
        <v>0</v>
      </c>
      <c r="D418" s="68">
        <v>0</v>
      </c>
      <c r="E418" s="68">
        <v>0</v>
      </c>
      <c r="G418" s="68">
        <v>0</v>
      </c>
      <c r="H418" s="68">
        <v>0</v>
      </c>
      <c r="I418" s="68">
        <v>0</v>
      </c>
      <c r="J418" s="68">
        <v>0</v>
      </c>
      <c r="K418" s="68">
        <v>0</v>
      </c>
      <c r="L418" s="68">
        <v>0</v>
      </c>
      <c r="M418" s="68">
        <v>0</v>
      </c>
      <c r="N418" s="2">
        <v>0</v>
      </c>
      <c r="O418" s="68" t="s">
        <v>35</v>
      </c>
      <c r="P418" s="68" t="s">
        <v>463</v>
      </c>
      <c r="Q418" s="68" t="s">
        <v>37</v>
      </c>
      <c r="R418" s="68" t="s">
        <v>38</v>
      </c>
      <c r="S418" s="2">
        <v>0.1</v>
      </c>
      <c r="T418" s="2">
        <v>10</v>
      </c>
      <c r="U418" s="68" t="s">
        <v>39</v>
      </c>
      <c r="V418" s="68" t="s">
        <v>40</v>
      </c>
      <c r="W418" s="68" t="s">
        <v>41</v>
      </c>
      <c r="X418" s="68" t="s">
        <v>42</v>
      </c>
      <c r="Y418" s="68" t="s">
        <v>43</v>
      </c>
      <c r="Z418" s="68" t="s">
        <v>44</v>
      </c>
      <c r="AA418" s="68" t="s">
        <v>45</v>
      </c>
      <c r="AB418" s="68" t="s">
        <v>37</v>
      </c>
      <c r="AC418" s="2"/>
      <c r="AD418" s="2">
        <v>1</v>
      </c>
      <c r="AE418" s="2">
        <v>0</v>
      </c>
      <c r="AF418" s="68">
        <v>30</v>
      </c>
      <c r="AG418" s="68">
        <v>300</v>
      </c>
      <c r="AH418" s="57">
        <f t="shared" ref="AH418:AH420" si="619">D418*10</f>
        <v>0</v>
      </c>
      <c r="AI418" s="69">
        <v>0</v>
      </c>
      <c r="AJ418" s="69">
        <v>6.6</v>
      </c>
      <c r="AK418" s="62" t="e">
        <f t="shared" ref="AK418:AK420" si="620">AH418/AH$3</f>
        <v>#DIV/0!</v>
      </c>
      <c r="AL418" s="102">
        <f t="shared" ref="AL418" si="621">IF(COUNTBLANK(AI418:AI420)=3,"",IF(COUNTBLANK(AI418:AI420)=2,IF(AI418=0,0.5/AJ418,AI418/AJ418),(AI418/AJ418+AI419/AJ419+IF(AJ420&gt;0,AI420/AJ420,0))/COUNTIF(AI418:AJ420,"&gt;0")))</f>
        <v>7.575757575757576E-2</v>
      </c>
      <c r="AM418" s="103" t="e">
        <f t="shared" ref="AM418" si="622">IF(ISNUMBER(AN418),AN418,1/AN418)</f>
        <v>#DIV/0!</v>
      </c>
      <c r="AN418" s="104"/>
      <c r="AO418" s="105">
        <f t="shared" ref="AO418" si="623">IF(COUNTIF(AL418:AL418,"&gt;0"),AL418,IF(ISERROR(AM418),IF(D421&gt;0,D421,0.5),AM418))</f>
        <v>7.575757575757576E-2</v>
      </c>
      <c r="AP418" s="106">
        <v>10</v>
      </c>
    </row>
    <row r="419" spans="1:42" x14ac:dyDescent="0.25">
      <c r="A419" s="68">
        <v>105.2</v>
      </c>
      <c r="B419" s="68" t="s">
        <v>462</v>
      </c>
      <c r="C419" s="2">
        <v>0</v>
      </c>
      <c r="D419" s="68">
        <v>0</v>
      </c>
      <c r="E419" s="68">
        <v>0</v>
      </c>
      <c r="G419" s="68">
        <v>0</v>
      </c>
      <c r="H419" s="68">
        <v>0</v>
      </c>
      <c r="I419" s="68">
        <v>0</v>
      </c>
      <c r="J419" s="68">
        <v>0</v>
      </c>
      <c r="K419" s="68">
        <v>0</v>
      </c>
      <c r="L419" s="68">
        <v>0</v>
      </c>
      <c r="M419" s="68">
        <v>0</v>
      </c>
      <c r="N419" s="2">
        <v>0</v>
      </c>
      <c r="O419" s="68" t="s">
        <v>35</v>
      </c>
      <c r="P419" s="68" t="s">
        <v>464</v>
      </c>
      <c r="Q419" s="68" t="s">
        <v>37</v>
      </c>
      <c r="R419" s="68" t="s">
        <v>38</v>
      </c>
      <c r="S419" s="2">
        <v>0.1</v>
      </c>
      <c r="T419" s="2">
        <v>10</v>
      </c>
      <c r="U419" s="68" t="s">
        <v>39</v>
      </c>
      <c r="V419" s="68" t="s">
        <v>40</v>
      </c>
      <c r="W419" s="68" t="s">
        <v>41</v>
      </c>
      <c r="X419" s="68" t="s">
        <v>42</v>
      </c>
      <c r="Y419" s="68" t="s">
        <v>43</v>
      </c>
      <c r="Z419" s="68" t="s">
        <v>44</v>
      </c>
      <c r="AA419" s="68" t="s">
        <v>45</v>
      </c>
      <c r="AB419" s="68" t="s">
        <v>37</v>
      </c>
      <c r="AC419" s="2"/>
      <c r="AD419" s="2">
        <v>1</v>
      </c>
      <c r="AE419" s="2">
        <v>0</v>
      </c>
      <c r="AF419" s="68">
        <v>30</v>
      </c>
      <c r="AG419" s="68">
        <v>300</v>
      </c>
      <c r="AH419" s="57">
        <f t="shared" si="619"/>
        <v>0</v>
      </c>
      <c r="AI419" s="70"/>
      <c r="AJ419" s="70"/>
      <c r="AK419" s="62" t="e">
        <f t="shared" si="620"/>
        <v>#DIV/0!</v>
      </c>
      <c r="AL419" s="102"/>
      <c r="AM419" s="103"/>
      <c r="AN419" s="104"/>
      <c r="AO419" s="105"/>
      <c r="AP419" s="106"/>
    </row>
    <row r="420" spans="1:42" x14ac:dyDescent="0.25">
      <c r="A420" s="68">
        <v>105.3</v>
      </c>
      <c r="B420" s="68" t="s">
        <v>462</v>
      </c>
      <c r="C420" s="2">
        <v>0</v>
      </c>
      <c r="D420" s="68">
        <v>0</v>
      </c>
      <c r="E420" s="68">
        <v>0</v>
      </c>
      <c r="G420" s="68">
        <v>0</v>
      </c>
      <c r="H420" s="68">
        <v>0</v>
      </c>
      <c r="I420" s="68">
        <v>0</v>
      </c>
      <c r="J420" s="68">
        <v>0</v>
      </c>
      <c r="K420" s="68">
        <v>0</v>
      </c>
      <c r="L420" s="68">
        <v>0</v>
      </c>
      <c r="M420" s="68">
        <v>0</v>
      </c>
      <c r="N420" s="2">
        <v>0</v>
      </c>
      <c r="O420" s="68" t="s">
        <v>35</v>
      </c>
      <c r="P420" s="68" t="s">
        <v>465</v>
      </c>
      <c r="Q420" s="68" t="s">
        <v>37</v>
      </c>
      <c r="R420" s="68" t="s">
        <v>38</v>
      </c>
      <c r="S420" s="2">
        <v>0.1</v>
      </c>
      <c r="T420" s="2">
        <v>10</v>
      </c>
      <c r="U420" s="68" t="s">
        <v>39</v>
      </c>
      <c r="V420" s="68" t="s">
        <v>40</v>
      </c>
      <c r="W420" s="68" t="s">
        <v>41</v>
      </c>
      <c r="X420" s="68" t="s">
        <v>42</v>
      </c>
      <c r="Y420" s="68" t="s">
        <v>43</v>
      </c>
      <c r="Z420" s="68" t="s">
        <v>44</v>
      </c>
      <c r="AA420" s="68" t="s">
        <v>45</v>
      </c>
      <c r="AB420" s="68" t="s">
        <v>37</v>
      </c>
      <c r="AC420" s="2"/>
      <c r="AD420" s="2">
        <v>1</v>
      </c>
      <c r="AE420" s="2">
        <v>0</v>
      </c>
      <c r="AF420" s="68">
        <v>30</v>
      </c>
      <c r="AG420" s="68">
        <v>300</v>
      </c>
      <c r="AH420" s="57">
        <f t="shared" si="619"/>
        <v>0</v>
      </c>
      <c r="AI420" s="70"/>
      <c r="AJ420" s="70"/>
      <c r="AK420" s="62" t="e">
        <f t="shared" si="620"/>
        <v>#DIV/0!</v>
      </c>
      <c r="AL420" s="102"/>
      <c r="AM420" s="103"/>
      <c r="AN420" s="104"/>
      <c r="AO420" s="105"/>
      <c r="AP420" s="106"/>
    </row>
    <row r="421" spans="1:42" x14ac:dyDescent="0.25">
      <c r="A421" s="68">
        <v>105</v>
      </c>
      <c r="C421" s="2" t="s">
        <v>48</v>
      </c>
      <c r="D421" s="68">
        <v>0</v>
      </c>
      <c r="E421" s="68" t="s">
        <v>49</v>
      </c>
      <c r="F421" s="68" t="s">
        <v>50</v>
      </c>
      <c r="N421" s="2"/>
      <c r="S421" s="2"/>
      <c r="T421" s="2"/>
      <c r="AC421" s="2"/>
      <c r="AD421" s="2"/>
      <c r="AE421" s="2"/>
      <c r="AH421" s="58">
        <f t="shared" ref="AH421" si="624">AO418*AP418</f>
        <v>0.75757575757575757</v>
      </c>
      <c r="AI421" s="71"/>
      <c r="AJ421" s="71"/>
      <c r="AK421" s="63"/>
    </row>
    <row r="422" spans="1:42" x14ac:dyDescent="0.25">
      <c r="A422" s="68">
        <v>106.1</v>
      </c>
      <c r="B422" s="68" t="s">
        <v>466</v>
      </c>
      <c r="C422" s="2">
        <v>0</v>
      </c>
      <c r="D422" s="68">
        <v>0</v>
      </c>
      <c r="E422" s="68">
        <v>0</v>
      </c>
      <c r="G422" s="68">
        <v>0</v>
      </c>
      <c r="H422" s="68">
        <v>0</v>
      </c>
      <c r="I422" s="68">
        <v>0</v>
      </c>
      <c r="J422" s="68">
        <v>0</v>
      </c>
      <c r="K422" s="68">
        <v>0</v>
      </c>
      <c r="L422" s="68">
        <v>0</v>
      </c>
      <c r="M422" s="68">
        <v>0</v>
      </c>
      <c r="N422" s="2">
        <v>0</v>
      </c>
      <c r="O422" s="68" t="s">
        <v>35</v>
      </c>
      <c r="P422" s="68" t="s">
        <v>467</v>
      </c>
      <c r="Q422" s="68" t="s">
        <v>37</v>
      </c>
      <c r="R422" s="68" t="s">
        <v>38</v>
      </c>
      <c r="S422" s="2">
        <v>0.1</v>
      </c>
      <c r="T422" s="2">
        <v>10</v>
      </c>
      <c r="U422" s="68" t="s">
        <v>39</v>
      </c>
      <c r="V422" s="68" t="s">
        <v>40</v>
      </c>
      <c r="W422" s="68" t="s">
        <v>41</v>
      </c>
      <c r="X422" s="68" t="s">
        <v>42</v>
      </c>
      <c r="Y422" s="68" t="s">
        <v>43</v>
      </c>
      <c r="Z422" s="68" t="s">
        <v>44</v>
      </c>
      <c r="AA422" s="68" t="s">
        <v>45</v>
      </c>
      <c r="AB422" s="68" t="s">
        <v>37</v>
      </c>
      <c r="AC422" s="2"/>
      <c r="AD422" s="2">
        <v>1</v>
      </c>
      <c r="AE422" s="2">
        <v>0</v>
      </c>
      <c r="AF422" s="68">
        <v>30</v>
      </c>
      <c r="AG422" s="68">
        <v>300</v>
      </c>
      <c r="AH422" s="57">
        <f t="shared" ref="AH422:AH424" si="625">D422*10</f>
        <v>0</v>
      </c>
      <c r="AI422" s="69">
        <v>0</v>
      </c>
      <c r="AJ422" s="69">
        <v>7.3</v>
      </c>
      <c r="AK422" s="62" t="e">
        <f t="shared" ref="AK422:AK424" si="626">AH422/AH$3</f>
        <v>#DIV/0!</v>
      </c>
      <c r="AL422" s="102">
        <f t="shared" ref="AL422" si="627">IF(COUNTBLANK(AI422:AI424)=3,"",IF(COUNTBLANK(AI422:AI424)=2,IF(AI422=0,0.5/AJ422,AI422/AJ422),(AI422/AJ422+AI423/AJ423+IF(AJ424&gt;0,AI424/AJ424,0))/COUNTIF(AI422:AJ424,"&gt;0")))</f>
        <v>6.8493150684931503E-2</v>
      </c>
      <c r="AM422" s="103" t="e">
        <f t="shared" ref="AM422" si="628">IF(ISNUMBER(AN422),AN422,1/AN422)</f>
        <v>#DIV/0!</v>
      </c>
      <c r="AN422" s="104"/>
      <c r="AO422" s="105">
        <f t="shared" ref="AO422" si="629">IF(COUNTIF(AL422:AL422,"&gt;0"),AL422,IF(ISERROR(AM422),IF(D425&gt;0,D425,0.5),AM422))</f>
        <v>6.8493150684931503E-2</v>
      </c>
      <c r="AP422" s="106">
        <v>10</v>
      </c>
    </row>
    <row r="423" spans="1:42" x14ac:dyDescent="0.25">
      <c r="A423" s="68">
        <v>106.2</v>
      </c>
      <c r="B423" s="68" t="s">
        <v>466</v>
      </c>
      <c r="C423" s="2">
        <v>0</v>
      </c>
      <c r="D423" s="68">
        <v>0</v>
      </c>
      <c r="E423" s="68">
        <v>0</v>
      </c>
      <c r="G423" s="68">
        <v>0</v>
      </c>
      <c r="H423" s="68">
        <v>0</v>
      </c>
      <c r="I423" s="68">
        <v>0</v>
      </c>
      <c r="J423" s="68">
        <v>0</v>
      </c>
      <c r="K423" s="68">
        <v>0</v>
      </c>
      <c r="L423" s="68">
        <v>0</v>
      </c>
      <c r="M423" s="68">
        <v>0</v>
      </c>
      <c r="N423" s="2">
        <v>0</v>
      </c>
      <c r="O423" s="68" t="s">
        <v>35</v>
      </c>
      <c r="P423" s="68" t="s">
        <v>468</v>
      </c>
      <c r="Q423" s="68" t="s">
        <v>37</v>
      </c>
      <c r="R423" s="68" t="s">
        <v>38</v>
      </c>
      <c r="S423" s="2">
        <v>0.1</v>
      </c>
      <c r="T423" s="2">
        <v>10</v>
      </c>
      <c r="U423" s="68" t="s">
        <v>39</v>
      </c>
      <c r="V423" s="68" t="s">
        <v>40</v>
      </c>
      <c r="W423" s="68" t="s">
        <v>41</v>
      </c>
      <c r="X423" s="68" t="s">
        <v>42</v>
      </c>
      <c r="Y423" s="68" t="s">
        <v>43</v>
      </c>
      <c r="Z423" s="68" t="s">
        <v>44</v>
      </c>
      <c r="AA423" s="68" t="s">
        <v>45</v>
      </c>
      <c r="AB423" s="68" t="s">
        <v>37</v>
      </c>
      <c r="AC423" s="2"/>
      <c r="AD423" s="2">
        <v>1</v>
      </c>
      <c r="AE423" s="2">
        <v>0</v>
      </c>
      <c r="AF423" s="68">
        <v>30</v>
      </c>
      <c r="AG423" s="68">
        <v>300</v>
      </c>
      <c r="AH423" s="57">
        <f t="shared" si="625"/>
        <v>0</v>
      </c>
      <c r="AI423" s="70"/>
      <c r="AJ423" s="70"/>
      <c r="AK423" s="62" t="e">
        <f t="shared" si="626"/>
        <v>#DIV/0!</v>
      </c>
      <c r="AL423" s="102"/>
      <c r="AM423" s="103"/>
      <c r="AN423" s="104"/>
      <c r="AO423" s="105"/>
      <c r="AP423" s="106"/>
    </row>
    <row r="424" spans="1:42" x14ac:dyDescent="0.25">
      <c r="A424" s="68">
        <v>106.3</v>
      </c>
      <c r="B424" s="68" t="s">
        <v>466</v>
      </c>
      <c r="C424" s="2">
        <v>0</v>
      </c>
      <c r="D424" s="68">
        <v>0</v>
      </c>
      <c r="E424" s="68">
        <v>0</v>
      </c>
      <c r="G424" s="68">
        <v>0</v>
      </c>
      <c r="H424" s="68">
        <v>0</v>
      </c>
      <c r="I424" s="68">
        <v>0</v>
      </c>
      <c r="J424" s="68">
        <v>0</v>
      </c>
      <c r="K424" s="68">
        <v>0</v>
      </c>
      <c r="L424" s="68">
        <v>0</v>
      </c>
      <c r="M424" s="68">
        <v>0</v>
      </c>
      <c r="N424" s="2">
        <v>0</v>
      </c>
      <c r="O424" s="68" t="s">
        <v>35</v>
      </c>
      <c r="P424" s="68" t="s">
        <v>469</v>
      </c>
      <c r="Q424" s="68" t="s">
        <v>37</v>
      </c>
      <c r="R424" s="68" t="s">
        <v>38</v>
      </c>
      <c r="S424" s="2">
        <v>0.1</v>
      </c>
      <c r="T424" s="2">
        <v>10</v>
      </c>
      <c r="U424" s="68" t="s">
        <v>39</v>
      </c>
      <c r="V424" s="68" t="s">
        <v>40</v>
      </c>
      <c r="W424" s="68" t="s">
        <v>41</v>
      </c>
      <c r="X424" s="68" t="s">
        <v>42</v>
      </c>
      <c r="Y424" s="68" t="s">
        <v>43</v>
      </c>
      <c r="Z424" s="68" t="s">
        <v>44</v>
      </c>
      <c r="AA424" s="68" t="s">
        <v>45</v>
      </c>
      <c r="AB424" s="68" t="s">
        <v>37</v>
      </c>
      <c r="AC424" s="2"/>
      <c r="AD424" s="2">
        <v>1</v>
      </c>
      <c r="AE424" s="2">
        <v>0</v>
      </c>
      <c r="AF424" s="68">
        <v>30</v>
      </c>
      <c r="AG424" s="68">
        <v>300</v>
      </c>
      <c r="AH424" s="57">
        <f t="shared" si="625"/>
        <v>0</v>
      </c>
      <c r="AI424" s="70"/>
      <c r="AJ424" s="70"/>
      <c r="AK424" s="62" t="e">
        <f t="shared" si="626"/>
        <v>#DIV/0!</v>
      </c>
      <c r="AL424" s="102"/>
      <c r="AM424" s="103"/>
      <c r="AN424" s="104"/>
      <c r="AO424" s="105"/>
      <c r="AP424" s="106"/>
    </row>
    <row r="425" spans="1:42" x14ac:dyDescent="0.25">
      <c r="A425" s="68">
        <v>106</v>
      </c>
      <c r="C425" s="2" t="s">
        <v>48</v>
      </c>
      <c r="D425" s="68">
        <v>0</v>
      </c>
      <c r="E425" s="68" t="s">
        <v>49</v>
      </c>
      <c r="F425" s="68" t="s">
        <v>50</v>
      </c>
      <c r="N425" s="2"/>
      <c r="S425" s="2"/>
      <c r="T425" s="2"/>
      <c r="AC425" s="2"/>
      <c r="AD425" s="2"/>
      <c r="AE425" s="2"/>
      <c r="AH425" s="58">
        <f t="shared" ref="AH425" si="630">AO422*AP422</f>
        <v>0.68493150684931503</v>
      </c>
      <c r="AI425" s="71"/>
      <c r="AJ425" s="71"/>
      <c r="AK425" s="63"/>
    </row>
    <row r="426" spans="1:42" x14ac:dyDescent="0.25">
      <c r="A426" s="68">
        <v>107.1</v>
      </c>
      <c r="B426" s="68" t="s">
        <v>470</v>
      </c>
      <c r="C426" s="2">
        <v>0</v>
      </c>
      <c r="D426" s="68">
        <v>0</v>
      </c>
      <c r="E426" s="68">
        <v>0</v>
      </c>
      <c r="G426" s="68">
        <v>0</v>
      </c>
      <c r="H426" s="68">
        <v>0</v>
      </c>
      <c r="I426" s="68">
        <v>0</v>
      </c>
      <c r="J426" s="68">
        <v>0</v>
      </c>
      <c r="K426" s="68">
        <v>0</v>
      </c>
      <c r="L426" s="68">
        <v>0</v>
      </c>
      <c r="M426" s="68">
        <v>0</v>
      </c>
      <c r="N426" s="2">
        <v>0</v>
      </c>
      <c r="O426" s="68" t="s">
        <v>35</v>
      </c>
      <c r="P426" s="68" t="s">
        <v>471</v>
      </c>
      <c r="Q426" s="68" t="s">
        <v>37</v>
      </c>
      <c r="R426" s="68" t="s">
        <v>38</v>
      </c>
      <c r="S426" s="2">
        <v>0.1</v>
      </c>
      <c r="T426" s="2">
        <v>10</v>
      </c>
      <c r="U426" s="68" t="s">
        <v>39</v>
      </c>
      <c r="V426" s="68" t="s">
        <v>40</v>
      </c>
      <c r="W426" s="68" t="s">
        <v>41</v>
      </c>
      <c r="X426" s="68" t="s">
        <v>42</v>
      </c>
      <c r="Y426" s="68" t="s">
        <v>43</v>
      </c>
      <c r="Z426" s="68" t="s">
        <v>44</v>
      </c>
      <c r="AA426" s="68" t="s">
        <v>45</v>
      </c>
      <c r="AB426" s="68" t="s">
        <v>37</v>
      </c>
      <c r="AC426" s="2"/>
      <c r="AD426" s="2">
        <v>1</v>
      </c>
      <c r="AE426" s="2">
        <v>0</v>
      </c>
      <c r="AF426" s="68">
        <v>30</v>
      </c>
      <c r="AG426" s="68">
        <v>300</v>
      </c>
      <c r="AH426" s="57">
        <f t="shared" ref="AH426:AH428" si="631">D426*10</f>
        <v>0</v>
      </c>
      <c r="AI426" s="69">
        <v>0</v>
      </c>
      <c r="AJ426" s="69">
        <v>6.9</v>
      </c>
      <c r="AK426" s="62" t="e">
        <f t="shared" ref="AK426:AK428" si="632">AH426/AH$3</f>
        <v>#DIV/0!</v>
      </c>
      <c r="AL426" s="102">
        <f t="shared" ref="AL426" si="633">IF(COUNTBLANK(AI426:AI428)=3,"",IF(COUNTBLANK(AI426:AI428)=2,IF(AI426=0,0.5/AJ426,AI426/AJ426),(AI426/AJ426+AI427/AJ427+IF(AJ428&gt;0,AI428/AJ428,0))/COUNTIF(AI426:AJ428,"&gt;0")))</f>
        <v>7.2463768115942032E-2</v>
      </c>
      <c r="AM426" s="103" t="e">
        <f t="shared" ref="AM426" si="634">IF(ISNUMBER(AN426),AN426,1/AN426)</f>
        <v>#DIV/0!</v>
      </c>
      <c r="AN426" s="104"/>
      <c r="AO426" s="105">
        <f t="shared" ref="AO426" si="635">IF(COUNTIF(AL426:AL426,"&gt;0"),AL426,IF(ISERROR(AM426),IF(D429&gt;0,D429,0.5),AM426))</f>
        <v>7.2463768115942032E-2</v>
      </c>
      <c r="AP426" s="106">
        <v>10</v>
      </c>
    </row>
    <row r="427" spans="1:42" x14ac:dyDescent="0.25">
      <c r="A427" s="68">
        <v>107.2</v>
      </c>
      <c r="B427" s="68" t="s">
        <v>470</v>
      </c>
      <c r="C427" s="2">
        <v>0</v>
      </c>
      <c r="D427" s="68">
        <v>0</v>
      </c>
      <c r="E427" s="68">
        <v>0</v>
      </c>
      <c r="G427" s="68">
        <v>0</v>
      </c>
      <c r="H427" s="68">
        <v>0</v>
      </c>
      <c r="I427" s="68">
        <v>0</v>
      </c>
      <c r="J427" s="68">
        <v>0</v>
      </c>
      <c r="K427" s="68">
        <v>0</v>
      </c>
      <c r="L427" s="68">
        <v>0</v>
      </c>
      <c r="M427" s="68">
        <v>0</v>
      </c>
      <c r="N427" s="2">
        <v>0</v>
      </c>
      <c r="O427" s="68" t="s">
        <v>35</v>
      </c>
      <c r="P427" s="68" t="s">
        <v>472</v>
      </c>
      <c r="Q427" s="68" t="s">
        <v>37</v>
      </c>
      <c r="R427" s="68" t="s">
        <v>38</v>
      </c>
      <c r="S427" s="2">
        <v>0.1</v>
      </c>
      <c r="T427" s="2">
        <v>10</v>
      </c>
      <c r="U427" s="68" t="s">
        <v>39</v>
      </c>
      <c r="V427" s="68" t="s">
        <v>40</v>
      </c>
      <c r="W427" s="68" t="s">
        <v>41</v>
      </c>
      <c r="X427" s="68" t="s">
        <v>42</v>
      </c>
      <c r="Y427" s="68" t="s">
        <v>43</v>
      </c>
      <c r="Z427" s="68" t="s">
        <v>44</v>
      </c>
      <c r="AA427" s="68" t="s">
        <v>45</v>
      </c>
      <c r="AB427" s="68" t="s">
        <v>37</v>
      </c>
      <c r="AC427" s="2"/>
      <c r="AD427" s="2">
        <v>1</v>
      </c>
      <c r="AE427" s="2">
        <v>0</v>
      </c>
      <c r="AF427" s="68">
        <v>30</v>
      </c>
      <c r="AG427" s="68">
        <v>300</v>
      </c>
      <c r="AH427" s="57">
        <f t="shared" si="631"/>
        <v>0</v>
      </c>
      <c r="AI427" s="70"/>
      <c r="AJ427" s="70"/>
      <c r="AK427" s="62" t="e">
        <f t="shared" si="632"/>
        <v>#DIV/0!</v>
      </c>
      <c r="AL427" s="102"/>
      <c r="AM427" s="103"/>
      <c r="AN427" s="104"/>
      <c r="AO427" s="105"/>
      <c r="AP427" s="106"/>
    </row>
    <row r="428" spans="1:42" x14ac:dyDescent="0.25">
      <c r="A428" s="68">
        <v>107.3</v>
      </c>
      <c r="B428" s="68" t="s">
        <v>470</v>
      </c>
      <c r="C428" s="2">
        <v>0</v>
      </c>
      <c r="D428" s="68">
        <v>0</v>
      </c>
      <c r="E428" s="68">
        <v>0</v>
      </c>
      <c r="G428" s="68">
        <v>0</v>
      </c>
      <c r="H428" s="68">
        <v>0</v>
      </c>
      <c r="I428" s="68">
        <v>0</v>
      </c>
      <c r="J428" s="68">
        <v>0</v>
      </c>
      <c r="K428" s="68">
        <v>0</v>
      </c>
      <c r="L428" s="68">
        <v>0</v>
      </c>
      <c r="M428" s="68">
        <v>0</v>
      </c>
      <c r="N428" s="2">
        <v>0</v>
      </c>
      <c r="O428" s="68" t="s">
        <v>35</v>
      </c>
      <c r="P428" s="68" t="s">
        <v>473</v>
      </c>
      <c r="Q428" s="68" t="s">
        <v>37</v>
      </c>
      <c r="R428" s="68" t="s">
        <v>38</v>
      </c>
      <c r="S428" s="2">
        <v>0.1</v>
      </c>
      <c r="T428" s="2">
        <v>10</v>
      </c>
      <c r="U428" s="68" t="s">
        <v>39</v>
      </c>
      <c r="V428" s="68" t="s">
        <v>40</v>
      </c>
      <c r="W428" s="68" t="s">
        <v>41</v>
      </c>
      <c r="X428" s="68" t="s">
        <v>42</v>
      </c>
      <c r="Y428" s="68" t="s">
        <v>43</v>
      </c>
      <c r="Z428" s="68" t="s">
        <v>44</v>
      </c>
      <c r="AA428" s="68" t="s">
        <v>45</v>
      </c>
      <c r="AB428" s="68" t="s">
        <v>37</v>
      </c>
      <c r="AC428" s="2"/>
      <c r="AD428" s="2">
        <v>1</v>
      </c>
      <c r="AE428" s="2">
        <v>0</v>
      </c>
      <c r="AF428" s="68">
        <v>30</v>
      </c>
      <c r="AG428" s="68">
        <v>300</v>
      </c>
      <c r="AH428" s="57">
        <f t="shared" si="631"/>
        <v>0</v>
      </c>
      <c r="AI428" s="70"/>
      <c r="AJ428" s="70"/>
      <c r="AK428" s="62" t="e">
        <f t="shared" si="632"/>
        <v>#DIV/0!</v>
      </c>
      <c r="AL428" s="102"/>
      <c r="AM428" s="103"/>
      <c r="AN428" s="104"/>
      <c r="AO428" s="105"/>
      <c r="AP428" s="106"/>
    </row>
    <row r="429" spans="1:42" x14ac:dyDescent="0.25">
      <c r="A429" s="68">
        <v>107</v>
      </c>
      <c r="C429" s="2" t="s">
        <v>48</v>
      </c>
      <c r="D429" s="68">
        <v>0</v>
      </c>
      <c r="E429" s="68" t="s">
        <v>49</v>
      </c>
      <c r="F429" s="68" t="s">
        <v>50</v>
      </c>
      <c r="N429" s="2"/>
      <c r="S429" s="2"/>
      <c r="T429" s="2"/>
      <c r="AC429" s="2"/>
      <c r="AD429" s="2"/>
      <c r="AE429" s="2"/>
      <c r="AH429" s="58">
        <f t="shared" ref="AH429" si="636">AO426*AP426</f>
        <v>0.72463768115942029</v>
      </c>
      <c r="AI429" s="71"/>
      <c r="AJ429" s="71"/>
      <c r="AK429" s="63"/>
    </row>
    <row r="430" spans="1:42" x14ac:dyDescent="0.25">
      <c r="A430" s="68">
        <v>108.1</v>
      </c>
      <c r="B430" s="68" t="s">
        <v>474</v>
      </c>
      <c r="C430" s="2">
        <v>0</v>
      </c>
      <c r="D430" s="68">
        <v>0</v>
      </c>
      <c r="E430" s="68">
        <v>0</v>
      </c>
      <c r="G430" s="68">
        <v>0</v>
      </c>
      <c r="H430" s="68">
        <v>0</v>
      </c>
      <c r="I430" s="68">
        <v>0</v>
      </c>
      <c r="J430" s="68">
        <v>0</v>
      </c>
      <c r="K430" s="68">
        <v>0</v>
      </c>
      <c r="L430" s="68">
        <v>0</v>
      </c>
      <c r="M430" s="68">
        <v>0</v>
      </c>
      <c r="N430" s="2">
        <v>0</v>
      </c>
      <c r="O430" s="68" t="s">
        <v>35</v>
      </c>
      <c r="P430" s="68" t="s">
        <v>475</v>
      </c>
      <c r="Q430" s="68" t="s">
        <v>37</v>
      </c>
      <c r="R430" s="68" t="s">
        <v>38</v>
      </c>
      <c r="S430" s="2">
        <v>0.1</v>
      </c>
      <c r="T430" s="2">
        <v>10</v>
      </c>
      <c r="U430" s="68" t="s">
        <v>39</v>
      </c>
      <c r="V430" s="68" t="s">
        <v>40</v>
      </c>
      <c r="W430" s="68" t="s">
        <v>41</v>
      </c>
      <c r="X430" s="68" t="s">
        <v>42</v>
      </c>
      <c r="Y430" s="68" t="s">
        <v>43</v>
      </c>
      <c r="Z430" s="68" t="s">
        <v>44</v>
      </c>
      <c r="AA430" s="68" t="s">
        <v>45</v>
      </c>
      <c r="AB430" s="68" t="s">
        <v>37</v>
      </c>
      <c r="AC430" s="2"/>
      <c r="AD430" s="2">
        <v>1</v>
      </c>
      <c r="AE430" s="2">
        <v>0</v>
      </c>
      <c r="AF430" s="68">
        <v>30</v>
      </c>
      <c r="AG430" s="68">
        <v>300</v>
      </c>
      <c r="AH430" s="57">
        <f t="shared" ref="AH430:AH432" si="637">D430*10</f>
        <v>0</v>
      </c>
      <c r="AI430" s="69">
        <v>0</v>
      </c>
      <c r="AJ430" s="69">
        <v>7.2</v>
      </c>
      <c r="AK430" s="62" t="e">
        <f t="shared" ref="AK430:AK432" si="638">AH430/AH$3</f>
        <v>#DIV/0!</v>
      </c>
      <c r="AL430" s="102">
        <f t="shared" ref="AL430" si="639">IF(COUNTBLANK(AI430:AI432)=3,"",IF(COUNTBLANK(AI430:AI432)=2,IF(AI430=0,0.5/AJ430,AI430/AJ430),(AI430/AJ430+AI431/AJ431+IF(AJ432&gt;0,AI432/AJ432,0))/COUNTIF(AI430:AJ432,"&gt;0")))</f>
        <v>6.9444444444444448E-2</v>
      </c>
      <c r="AM430" s="103" t="e">
        <f t="shared" ref="AM430" si="640">IF(ISNUMBER(AN430),AN430,1/AN430)</f>
        <v>#DIV/0!</v>
      </c>
      <c r="AN430" s="104"/>
      <c r="AO430" s="105">
        <f t="shared" ref="AO430" si="641">IF(COUNTIF(AL430:AL430,"&gt;0"),AL430,IF(ISERROR(AM430),IF(D433&gt;0,D433,0.5),AM430))</f>
        <v>6.9444444444444448E-2</v>
      </c>
      <c r="AP430" s="106">
        <v>10</v>
      </c>
    </row>
    <row r="431" spans="1:42" x14ac:dyDescent="0.25">
      <c r="A431" s="68">
        <v>108.2</v>
      </c>
      <c r="B431" s="68" t="s">
        <v>474</v>
      </c>
      <c r="C431" s="2">
        <v>0</v>
      </c>
      <c r="D431" s="68">
        <v>0</v>
      </c>
      <c r="E431" s="68">
        <v>0</v>
      </c>
      <c r="G431" s="68">
        <v>0</v>
      </c>
      <c r="H431" s="68">
        <v>0</v>
      </c>
      <c r="I431" s="68">
        <v>0</v>
      </c>
      <c r="J431" s="68">
        <v>0</v>
      </c>
      <c r="K431" s="68">
        <v>0</v>
      </c>
      <c r="L431" s="68">
        <v>0</v>
      </c>
      <c r="M431" s="68">
        <v>0</v>
      </c>
      <c r="N431" s="2">
        <v>0</v>
      </c>
      <c r="O431" s="68" t="s">
        <v>35</v>
      </c>
      <c r="P431" s="68" t="s">
        <v>476</v>
      </c>
      <c r="Q431" s="68" t="s">
        <v>37</v>
      </c>
      <c r="R431" s="68" t="s">
        <v>38</v>
      </c>
      <c r="S431" s="2">
        <v>0.1</v>
      </c>
      <c r="T431" s="2">
        <v>10</v>
      </c>
      <c r="U431" s="68" t="s">
        <v>39</v>
      </c>
      <c r="V431" s="68" t="s">
        <v>40</v>
      </c>
      <c r="W431" s="68" t="s">
        <v>41</v>
      </c>
      <c r="X431" s="68" t="s">
        <v>42</v>
      </c>
      <c r="Y431" s="68" t="s">
        <v>43</v>
      </c>
      <c r="Z431" s="68" t="s">
        <v>44</v>
      </c>
      <c r="AA431" s="68" t="s">
        <v>45</v>
      </c>
      <c r="AB431" s="68" t="s">
        <v>37</v>
      </c>
      <c r="AC431" s="2"/>
      <c r="AD431" s="2">
        <v>1</v>
      </c>
      <c r="AE431" s="2">
        <v>0</v>
      </c>
      <c r="AF431" s="68">
        <v>30</v>
      </c>
      <c r="AG431" s="68">
        <v>300</v>
      </c>
      <c r="AH431" s="57">
        <f t="shared" si="637"/>
        <v>0</v>
      </c>
      <c r="AI431" s="70"/>
      <c r="AJ431" s="70"/>
      <c r="AK431" s="62" t="e">
        <f t="shared" si="638"/>
        <v>#DIV/0!</v>
      </c>
      <c r="AL431" s="102"/>
      <c r="AM431" s="103"/>
      <c r="AN431" s="104"/>
      <c r="AO431" s="105"/>
      <c r="AP431" s="106"/>
    </row>
    <row r="432" spans="1:42" x14ac:dyDescent="0.25">
      <c r="A432" s="68">
        <v>108.3</v>
      </c>
      <c r="B432" s="68" t="s">
        <v>474</v>
      </c>
      <c r="C432" s="2">
        <v>0</v>
      </c>
      <c r="D432" s="68">
        <v>0</v>
      </c>
      <c r="E432" s="68">
        <v>0</v>
      </c>
      <c r="G432" s="68">
        <v>0</v>
      </c>
      <c r="H432" s="68">
        <v>0</v>
      </c>
      <c r="I432" s="68">
        <v>0</v>
      </c>
      <c r="J432" s="68">
        <v>0</v>
      </c>
      <c r="K432" s="68">
        <v>0</v>
      </c>
      <c r="L432" s="68">
        <v>0</v>
      </c>
      <c r="M432" s="68">
        <v>0</v>
      </c>
      <c r="N432" s="2">
        <v>0</v>
      </c>
      <c r="O432" s="68" t="s">
        <v>35</v>
      </c>
      <c r="P432" s="68" t="s">
        <v>477</v>
      </c>
      <c r="Q432" s="68" t="s">
        <v>37</v>
      </c>
      <c r="R432" s="68" t="s">
        <v>38</v>
      </c>
      <c r="S432" s="2">
        <v>0.1</v>
      </c>
      <c r="T432" s="2">
        <v>10</v>
      </c>
      <c r="U432" s="68" t="s">
        <v>39</v>
      </c>
      <c r="V432" s="68" t="s">
        <v>40</v>
      </c>
      <c r="W432" s="68" t="s">
        <v>41</v>
      </c>
      <c r="X432" s="68" t="s">
        <v>42</v>
      </c>
      <c r="Y432" s="68" t="s">
        <v>43</v>
      </c>
      <c r="Z432" s="68" t="s">
        <v>44</v>
      </c>
      <c r="AA432" s="68" t="s">
        <v>45</v>
      </c>
      <c r="AB432" s="68" t="s">
        <v>37</v>
      </c>
      <c r="AC432" s="2"/>
      <c r="AD432" s="2">
        <v>1</v>
      </c>
      <c r="AE432" s="2">
        <v>0</v>
      </c>
      <c r="AF432" s="68">
        <v>30</v>
      </c>
      <c r="AG432" s="68">
        <v>300</v>
      </c>
      <c r="AH432" s="57">
        <f t="shared" si="637"/>
        <v>0</v>
      </c>
      <c r="AI432" s="70"/>
      <c r="AJ432" s="70"/>
      <c r="AK432" s="62" t="e">
        <f t="shared" si="638"/>
        <v>#DIV/0!</v>
      </c>
      <c r="AL432" s="102"/>
      <c r="AM432" s="103"/>
      <c r="AN432" s="104"/>
      <c r="AO432" s="105"/>
      <c r="AP432" s="106"/>
    </row>
    <row r="433" spans="1:42" x14ac:dyDescent="0.25">
      <c r="A433" s="68">
        <v>108</v>
      </c>
      <c r="C433" s="2" t="s">
        <v>48</v>
      </c>
      <c r="D433" s="68">
        <v>0</v>
      </c>
      <c r="E433" s="68" t="s">
        <v>49</v>
      </c>
      <c r="F433" s="68" t="s">
        <v>50</v>
      </c>
      <c r="N433" s="2"/>
      <c r="S433" s="2"/>
      <c r="T433" s="2"/>
      <c r="AC433" s="2"/>
      <c r="AD433" s="2"/>
      <c r="AE433" s="2"/>
      <c r="AH433" s="58">
        <f t="shared" ref="AH433" si="642">AO430*AP430</f>
        <v>0.69444444444444442</v>
      </c>
      <c r="AI433" s="71"/>
      <c r="AJ433" s="71"/>
      <c r="AK433" s="63"/>
    </row>
    <row r="434" spans="1:42" x14ac:dyDescent="0.25">
      <c r="A434" s="68">
        <v>109.1</v>
      </c>
      <c r="B434" s="68" t="s">
        <v>478</v>
      </c>
      <c r="C434" s="2">
        <v>0</v>
      </c>
      <c r="D434" s="68">
        <v>0</v>
      </c>
      <c r="E434" s="68">
        <v>0</v>
      </c>
      <c r="G434" s="68">
        <v>0</v>
      </c>
      <c r="H434" s="68">
        <v>0</v>
      </c>
      <c r="I434" s="68">
        <v>0</v>
      </c>
      <c r="J434" s="68">
        <v>0</v>
      </c>
      <c r="K434" s="68">
        <v>0</v>
      </c>
      <c r="L434" s="68">
        <v>0</v>
      </c>
      <c r="M434" s="68">
        <v>0</v>
      </c>
      <c r="N434" s="2">
        <v>0</v>
      </c>
      <c r="O434" s="68" t="s">
        <v>35</v>
      </c>
      <c r="P434" s="68" t="s">
        <v>479</v>
      </c>
      <c r="Q434" s="68" t="s">
        <v>37</v>
      </c>
      <c r="R434" s="68" t="s">
        <v>38</v>
      </c>
      <c r="S434" s="2">
        <v>0.1</v>
      </c>
      <c r="T434" s="2">
        <v>10</v>
      </c>
      <c r="U434" s="68" t="s">
        <v>39</v>
      </c>
      <c r="V434" s="68" t="s">
        <v>40</v>
      </c>
      <c r="W434" s="68" t="s">
        <v>41</v>
      </c>
      <c r="X434" s="68" t="s">
        <v>42</v>
      </c>
      <c r="Y434" s="68" t="s">
        <v>43</v>
      </c>
      <c r="Z434" s="68" t="s">
        <v>44</v>
      </c>
      <c r="AA434" s="68" t="s">
        <v>45</v>
      </c>
      <c r="AB434" s="68" t="s">
        <v>37</v>
      </c>
      <c r="AC434" s="2"/>
      <c r="AD434" s="2">
        <v>1</v>
      </c>
      <c r="AE434" s="2">
        <v>0</v>
      </c>
      <c r="AF434" s="68">
        <v>30</v>
      </c>
      <c r="AG434" s="68">
        <v>300</v>
      </c>
      <c r="AH434" s="57">
        <f t="shared" ref="AH434:AH436" si="643">D434*10</f>
        <v>0</v>
      </c>
      <c r="AI434" s="69">
        <v>0</v>
      </c>
      <c r="AJ434" s="69">
        <v>7.3</v>
      </c>
      <c r="AK434" s="62" t="e">
        <f t="shared" ref="AK434:AK436" si="644">AH434/AH$3</f>
        <v>#DIV/0!</v>
      </c>
      <c r="AL434" s="102">
        <f t="shared" ref="AL434" si="645">IF(COUNTBLANK(AI434:AI436)=3,"",IF(COUNTBLANK(AI434:AI436)=2,IF(AI434=0,0.5/AJ434,AI434/AJ434),(AI434/AJ434+AI435/AJ435+IF(AJ436&gt;0,AI436/AJ436,0))/COUNTIF(AI434:AJ436,"&gt;0")))</f>
        <v>6.8493150684931503E-2</v>
      </c>
      <c r="AM434" s="103" t="e">
        <f t="shared" ref="AM434" si="646">IF(ISNUMBER(AN434),AN434,1/AN434)</f>
        <v>#DIV/0!</v>
      </c>
      <c r="AN434" s="104"/>
      <c r="AO434" s="105">
        <f t="shared" ref="AO434" si="647">IF(COUNTIF(AL434:AL434,"&gt;0"),AL434,IF(ISERROR(AM434),IF(D437&gt;0,D437,0.5),AM434))</f>
        <v>6.8493150684931503E-2</v>
      </c>
      <c r="AP434" s="106">
        <v>10</v>
      </c>
    </row>
    <row r="435" spans="1:42" x14ac:dyDescent="0.25">
      <c r="A435" s="68">
        <v>109.2</v>
      </c>
      <c r="B435" s="68" t="s">
        <v>478</v>
      </c>
      <c r="C435" s="2">
        <v>0</v>
      </c>
      <c r="D435" s="68">
        <v>0</v>
      </c>
      <c r="E435" s="68">
        <v>0</v>
      </c>
      <c r="G435" s="68">
        <v>0</v>
      </c>
      <c r="H435" s="68">
        <v>0</v>
      </c>
      <c r="I435" s="68">
        <v>0</v>
      </c>
      <c r="J435" s="68">
        <v>0</v>
      </c>
      <c r="K435" s="68">
        <v>0</v>
      </c>
      <c r="L435" s="68">
        <v>0</v>
      </c>
      <c r="M435" s="68">
        <v>0</v>
      </c>
      <c r="N435" s="2">
        <v>0</v>
      </c>
      <c r="O435" s="68" t="s">
        <v>35</v>
      </c>
      <c r="P435" s="68" t="s">
        <v>480</v>
      </c>
      <c r="Q435" s="68" t="s">
        <v>37</v>
      </c>
      <c r="R435" s="68" t="s">
        <v>38</v>
      </c>
      <c r="S435" s="2">
        <v>0.1</v>
      </c>
      <c r="T435" s="2">
        <v>10</v>
      </c>
      <c r="U435" s="68" t="s">
        <v>39</v>
      </c>
      <c r="V435" s="68" t="s">
        <v>40</v>
      </c>
      <c r="W435" s="68" t="s">
        <v>41</v>
      </c>
      <c r="X435" s="68" t="s">
        <v>42</v>
      </c>
      <c r="Y435" s="68" t="s">
        <v>43</v>
      </c>
      <c r="Z435" s="68" t="s">
        <v>44</v>
      </c>
      <c r="AA435" s="68" t="s">
        <v>45</v>
      </c>
      <c r="AB435" s="68" t="s">
        <v>37</v>
      </c>
      <c r="AC435" s="2"/>
      <c r="AD435" s="2">
        <v>1</v>
      </c>
      <c r="AE435" s="2">
        <v>0</v>
      </c>
      <c r="AF435" s="68">
        <v>30</v>
      </c>
      <c r="AG435" s="68">
        <v>300</v>
      </c>
      <c r="AH435" s="57">
        <f t="shared" si="643"/>
        <v>0</v>
      </c>
      <c r="AI435" s="70"/>
      <c r="AJ435" s="70"/>
      <c r="AK435" s="62" t="e">
        <f t="shared" si="644"/>
        <v>#DIV/0!</v>
      </c>
      <c r="AL435" s="102"/>
      <c r="AM435" s="103"/>
      <c r="AN435" s="104"/>
      <c r="AO435" s="105"/>
      <c r="AP435" s="106"/>
    </row>
    <row r="436" spans="1:42" x14ac:dyDescent="0.25">
      <c r="A436" s="68">
        <v>109.3</v>
      </c>
      <c r="B436" s="68" t="s">
        <v>478</v>
      </c>
      <c r="C436" s="2">
        <v>0</v>
      </c>
      <c r="D436" s="68">
        <v>0</v>
      </c>
      <c r="E436" s="68">
        <v>0</v>
      </c>
      <c r="G436" s="68">
        <v>0</v>
      </c>
      <c r="H436" s="68">
        <v>0</v>
      </c>
      <c r="I436" s="68">
        <v>0</v>
      </c>
      <c r="J436" s="68">
        <v>0</v>
      </c>
      <c r="K436" s="68">
        <v>0</v>
      </c>
      <c r="L436" s="68">
        <v>0</v>
      </c>
      <c r="M436" s="68">
        <v>0</v>
      </c>
      <c r="N436" s="2">
        <v>0</v>
      </c>
      <c r="O436" s="68" t="s">
        <v>35</v>
      </c>
      <c r="P436" s="68" t="s">
        <v>481</v>
      </c>
      <c r="Q436" s="68" t="s">
        <v>37</v>
      </c>
      <c r="R436" s="68" t="s">
        <v>38</v>
      </c>
      <c r="S436" s="2">
        <v>0.1</v>
      </c>
      <c r="T436" s="2">
        <v>10</v>
      </c>
      <c r="U436" s="68" t="s">
        <v>39</v>
      </c>
      <c r="V436" s="68" t="s">
        <v>40</v>
      </c>
      <c r="W436" s="68" t="s">
        <v>41</v>
      </c>
      <c r="X436" s="68" t="s">
        <v>42</v>
      </c>
      <c r="Y436" s="68" t="s">
        <v>43</v>
      </c>
      <c r="Z436" s="68" t="s">
        <v>44</v>
      </c>
      <c r="AA436" s="68" t="s">
        <v>45</v>
      </c>
      <c r="AB436" s="68" t="s">
        <v>37</v>
      </c>
      <c r="AC436" s="2"/>
      <c r="AD436" s="2">
        <v>1</v>
      </c>
      <c r="AE436" s="2">
        <v>0</v>
      </c>
      <c r="AF436" s="68">
        <v>30</v>
      </c>
      <c r="AG436" s="68">
        <v>300</v>
      </c>
      <c r="AH436" s="57">
        <f t="shared" si="643"/>
        <v>0</v>
      </c>
      <c r="AI436" s="70"/>
      <c r="AJ436" s="70"/>
      <c r="AK436" s="62" t="e">
        <f t="shared" si="644"/>
        <v>#DIV/0!</v>
      </c>
      <c r="AL436" s="102"/>
      <c r="AM436" s="103"/>
      <c r="AN436" s="104"/>
      <c r="AO436" s="105"/>
      <c r="AP436" s="106"/>
    </row>
    <row r="437" spans="1:42" x14ac:dyDescent="0.25">
      <c r="A437" s="68">
        <v>109</v>
      </c>
      <c r="C437" s="2" t="s">
        <v>48</v>
      </c>
      <c r="D437" s="68">
        <v>0</v>
      </c>
      <c r="E437" s="68" t="s">
        <v>49</v>
      </c>
      <c r="F437" s="68" t="s">
        <v>50</v>
      </c>
      <c r="N437" s="2"/>
      <c r="S437" s="2"/>
      <c r="T437" s="2"/>
      <c r="AC437" s="2"/>
      <c r="AD437" s="2"/>
      <c r="AE437" s="2"/>
      <c r="AH437" s="58">
        <f t="shared" ref="AH437" si="648">AO434*AP434</f>
        <v>0.68493150684931503</v>
      </c>
      <c r="AI437" s="71"/>
      <c r="AJ437" s="71"/>
      <c r="AK437" s="63"/>
    </row>
    <row r="438" spans="1:42" x14ac:dyDescent="0.25">
      <c r="A438" s="68">
        <v>110.1</v>
      </c>
      <c r="B438" s="68" t="s">
        <v>482</v>
      </c>
      <c r="C438" s="2">
        <v>0</v>
      </c>
      <c r="D438" s="68">
        <v>0</v>
      </c>
      <c r="E438" s="68">
        <v>0</v>
      </c>
      <c r="G438" s="68">
        <v>0</v>
      </c>
      <c r="H438" s="68">
        <v>0</v>
      </c>
      <c r="I438" s="68">
        <v>0</v>
      </c>
      <c r="J438" s="68">
        <v>0</v>
      </c>
      <c r="K438" s="68">
        <v>0</v>
      </c>
      <c r="L438" s="68">
        <v>0</v>
      </c>
      <c r="M438" s="68">
        <v>0</v>
      </c>
      <c r="N438" s="2">
        <v>0</v>
      </c>
      <c r="O438" s="68" t="s">
        <v>35</v>
      </c>
      <c r="P438" s="68" t="s">
        <v>483</v>
      </c>
      <c r="Q438" s="68" t="s">
        <v>37</v>
      </c>
      <c r="R438" s="68" t="s">
        <v>38</v>
      </c>
      <c r="S438" s="2">
        <v>0.1</v>
      </c>
      <c r="T438" s="2">
        <v>10</v>
      </c>
      <c r="U438" s="68" t="s">
        <v>39</v>
      </c>
      <c r="V438" s="68" t="s">
        <v>40</v>
      </c>
      <c r="W438" s="68" t="s">
        <v>41</v>
      </c>
      <c r="X438" s="68" t="s">
        <v>42</v>
      </c>
      <c r="Y438" s="68" t="s">
        <v>43</v>
      </c>
      <c r="Z438" s="68" t="s">
        <v>44</v>
      </c>
      <c r="AA438" s="68" t="s">
        <v>45</v>
      </c>
      <c r="AB438" s="68" t="s">
        <v>37</v>
      </c>
      <c r="AC438" s="2"/>
      <c r="AD438" s="2">
        <v>1</v>
      </c>
      <c r="AE438" s="2">
        <v>0</v>
      </c>
      <c r="AF438" s="68">
        <v>30</v>
      </c>
      <c r="AG438" s="68">
        <v>300</v>
      </c>
      <c r="AH438" s="57">
        <f t="shared" ref="AH438:AH440" si="649">D438*10</f>
        <v>0</v>
      </c>
      <c r="AI438" s="69">
        <v>0</v>
      </c>
      <c r="AJ438" s="69">
        <v>7.1</v>
      </c>
      <c r="AK438" s="62" t="e">
        <f t="shared" ref="AK438:AK440" si="650">AH438/AH$3</f>
        <v>#DIV/0!</v>
      </c>
      <c r="AL438" s="102">
        <f t="shared" ref="AL438" si="651">IF(COUNTBLANK(AI438:AI440)=3,"",IF(COUNTBLANK(AI438:AI440)=2,IF(AI438=0,0.5/AJ438,AI438/AJ438),(AI438/AJ438+AI439/AJ439+IF(AJ440&gt;0,AI440/AJ440,0))/COUNTIF(AI438:AJ440,"&gt;0")))</f>
        <v>7.0422535211267609E-2</v>
      </c>
      <c r="AM438" s="103" t="e">
        <f t="shared" ref="AM438" si="652">IF(ISNUMBER(AN438),AN438,1/AN438)</f>
        <v>#DIV/0!</v>
      </c>
      <c r="AN438" s="104"/>
      <c r="AO438" s="105">
        <f t="shared" ref="AO438" si="653">IF(COUNTIF(AL438:AL438,"&gt;0"),AL438,IF(ISERROR(AM438),IF(D441&gt;0,D441,0.5),AM438))</f>
        <v>7.0422535211267609E-2</v>
      </c>
      <c r="AP438" s="106">
        <v>10</v>
      </c>
    </row>
    <row r="439" spans="1:42" x14ac:dyDescent="0.25">
      <c r="A439" s="68">
        <v>110.2</v>
      </c>
      <c r="B439" s="68" t="s">
        <v>482</v>
      </c>
      <c r="C439" s="2">
        <v>0</v>
      </c>
      <c r="D439" s="68">
        <v>0</v>
      </c>
      <c r="E439" s="68">
        <v>0</v>
      </c>
      <c r="G439" s="68">
        <v>0</v>
      </c>
      <c r="H439" s="68">
        <v>0</v>
      </c>
      <c r="I439" s="68">
        <v>0</v>
      </c>
      <c r="J439" s="68">
        <v>0</v>
      </c>
      <c r="K439" s="68">
        <v>0</v>
      </c>
      <c r="L439" s="68">
        <v>0</v>
      </c>
      <c r="M439" s="68">
        <v>0</v>
      </c>
      <c r="N439" s="2">
        <v>0</v>
      </c>
      <c r="O439" s="68" t="s">
        <v>35</v>
      </c>
      <c r="P439" s="68" t="s">
        <v>484</v>
      </c>
      <c r="Q439" s="68" t="s">
        <v>37</v>
      </c>
      <c r="R439" s="68" t="s">
        <v>38</v>
      </c>
      <c r="S439" s="2">
        <v>0.1</v>
      </c>
      <c r="T439" s="2">
        <v>10</v>
      </c>
      <c r="U439" s="68" t="s">
        <v>39</v>
      </c>
      <c r="V439" s="68" t="s">
        <v>40</v>
      </c>
      <c r="W439" s="68" t="s">
        <v>41</v>
      </c>
      <c r="X439" s="68" t="s">
        <v>42</v>
      </c>
      <c r="Y439" s="68" t="s">
        <v>43</v>
      </c>
      <c r="Z439" s="68" t="s">
        <v>44</v>
      </c>
      <c r="AA439" s="68" t="s">
        <v>45</v>
      </c>
      <c r="AB439" s="68" t="s">
        <v>37</v>
      </c>
      <c r="AC439" s="2"/>
      <c r="AD439" s="2">
        <v>1</v>
      </c>
      <c r="AE439" s="2">
        <v>0</v>
      </c>
      <c r="AF439" s="68">
        <v>30</v>
      </c>
      <c r="AG439" s="68">
        <v>300</v>
      </c>
      <c r="AH439" s="57">
        <f t="shared" si="649"/>
        <v>0</v>
      </c>
      <c r="AI439" s="70"/>
      <c r="AJ439" s="70"/>
      <c r="AK439" s="62" t="e">
        <f t="shared" si="650"/>
        <v>#DIV/0!</v>
      </c>
      <c r="AL439" s="102"/>
      <c r="AM439" s="103"/>
      <c r="AN439" s="104"/>
      <c r="AO439" s="105"/>
      <c r="AP439" s="106"/>
    </row>
    <row r="440" spans="1:42" x14ac:dyDescent="0.25">
      <c r="A440" s="68">
        <v>110.3</v>
      </c>
      <c r="B440" s="68" t="s">
        <v>482</v>
      </c>
      <c r="C440" s="2">
        <v>0</v>
      </c>
      <c r="D440" s="68">
        <v>0</v>
      </c>
      <c r="E440" s="68">
        <v>0</v>
      </c>
      <c r="G440" s="68">
        <v>0</v>
      </c>
      <c r="H440" s="68">
        <v>0</v>
      </c>
      <c r="I440" s="68">
        <v>0</v>
      </c>
      <c r="J440" s="68">
        <v>0</v>
      </c>
      <c r="K440" s="68">
        <v>0</v>
      </c>
      <c r="L440" s="68">
        <v>0</v>
      </c>
      <c r="M440" s="68">
        <v>0</v>
      </c>
      <c r="N440" s="2">
        <v>0</v>
      </c>
      <c r="O440" s="68" t="s">
        <v>35</v>
      </c>
      <c r="P440" s="68" t="s">
        <v>485</v>
      </c>
      <c r="Q440" s="68" t="s">
        <v>37</v>
      </c>
      <c r="R440" s="68" t="s">
        <v>38</v>
      </c>
      <c r="S440" s="2">
        <v>0.1</v>
      </c>
      <c r="T440" s="2">
        <v>10</v>
      </c>
      <c r="U440" s="68" t="s">
        <v>39</v>
      </c>
      <c r="V440" s="68" t="s">
        <v>40</v>
      </c>
      <c r="W440" s="68" t="s">
        <v>41</v>
      </c>
      <c r="X440" s="68" t="s">
        <v>42</v>
      </c>
      <c r="Y440" s="68" t="s">
        <v>43</v>
      </c>
      <c r="Z440" s="68" t="s">
        <v>44</v>
      </c>
      <c r="AA440" s="68" t="s">
        <v>45</v>
      </c>
      <c r="AB440" s="68" t="s">
        <v>37</v>
      </c>
      <c r="AC440" s="2"/>
      <c r="AD440" s="2">
        <v>1</v>
      </c>
      <c r="AE440" s="2">
        <v>0</v>
      </c>
      <c r="AF440" s="68">
        <v>30</v>
      </c>
      <c r="AG440" s="68">
        <v>300</v>
      </c>
      <c r="AH440" s="57">
        <f t="shared" si="649"/>
        <v>0</v>
      </c>
      <c r="AI440" s="70"/>
      <c r="AJ440" s="70"/>
      <c r="AK440" s="62" t="e">
        <f t="shared" si="650"/>
        <v>#DIV/0!</v>
      </c>
      <c r="AL440" s="102"/>
      <c r="AM440" s="103"/>
      <c r="AN440" s="104"/>
      <c r="AO440" s="105"/>
      <c r="AP440" s="106"/>
    </row>
    <row r="441" spans="1:42" x14ac:dyDescent="0.25">
      <c r="A441" s="68">
        <v>110</v>
      </c>
      <c r="C441" s="2" t="s">
        <v>48</v>
      </c>
      <c r="D441" s="68">
        <v>0</v>
      </c>
      <c r="E441" s="68" t="s">
        <v>49</v>
      </c>
      <c r="F441" s="68" t="s">
        <v>50</v>
      </c>
      <c r="N441" s="2"/>
      <c r="S441" s="2"/>
      <c r="T441" s="2"/>
      <c r="AC441" s="2"/>
      <c r="AD441" s="2"/>
      <c r="AE441" s="2"/>
      <c r="AH441" s="58">
        <f t="shared" ref="AH441" si="654">AO438*AP438</f>
        <v>0.70422535211267612</v>
      </c>
      <c r="AI441" s="71"/>
      <c r="AJ441" s="71"/>
      <c r="AK441" s="63"/>
    </row>
    <row r="442" spans="1:42" x14ac:dyDescent="0.25">
      <c r="A442" s="68">
        <v>111.1</v>
      </c>
      <c r="B442" s="68" t="s">
        <v>486</v>
      </c>
      <c r="C442" s="2">
        <v>0</v>
      </c>
      <c r="D442" s="68">
        <v>0</v>
      </c>
      <c r="E442" s="68">
        <v>0</v>
      </c>
      <c r="G442" s="68">
        <v>0</v>
      </c>
      <c r="H442" s="68">
        <v>0</v>
      </c>
      <c r="I442" s="68">
        <v>0</v>
      </c>
      <c r="J442" s="68">
        <v>0</v>
      </c>
      <c r="K442" s="68">
        <v>0</v>
      </c>
      <c r="L442" s="68">
        <v>0</v>
      </c>
      <c r="M442" s="68">
        <v>0</v>
      </c>
      <c r="N442" s="2">
        <v>0</v>
      </c>
      <c r="O442" s="68" t="s">
        <v>35</v>
      </c>
      <c r="P442" s="68" t="s">
        <v>487</v>
      </c>
      <c r="Q442" s="68" t="s">
        <v>37</v>
      </c>
      <c r="R442" s="68" t="s">
        <v>38</v>
      </c>
      <c r="S442" s="2">
        <v>0.1</v>
      </c>
      <c r="T442" s="2">
        <v>10</v>
      </c>
      <c r="U442" s="68" t="s">
        <v>39</v>
      </c>
      <c r="V442" s="68" t="s">
        <v>40</v>
      </c>
      <c r="W442" s="68" t="s">
        <v>41</v>
      </c>
      <c r="X442" s="68" t="s">
        <v>42</v>
      </c>
      <c r="Y442" s="68" t="s">
        <v>43</v>
      </c>
      <c r="Z442" s="68" t="s">
        <v>44</v>
      </c>
      <c r="AA442" s="68" t="s">
        <v>45</v>
      </c>
      <c r="AB442" s="68" t="s">
        <v>37</v>
      </c>
      <c r="AC442" s="2"/>
      <c r="AD442" s="2">
        <v>1</v>
      </c>
      <c r="AE442" s="2">
        <v>0</v>
      </c>
      <c r="AF442" s="68">
        <v>30</v>
      </c>
      <c r="AG442" s="68">
        <v>300</v>
      </c>
      <c r="AH442" s="57">
        <f t="shared" ref="AH442:AH444" si="655">D442*10</f>
        <v>0</v>
      </c>
      <c r="AI442" s="69">
        <v>0</v>
      </c>
      <c r="AJ442" s="69">
        <v>7.1</v>
      </c>
      <c r="AK442" s="62" t="e">
        <f t="shared" ref="AK442:AK444" si="656">AH442/AH$3</f>
        <v>#DIV/0!</v>
      </c>
      <c r="AL442" s="102">
        <f t="shared" ref="AL442" si="657">IF(COUNTBLANK(AI442:AI444)=3,"",IF(COUNTBLANK(AI442:AI444)=2,IF(AI442=0,0.5/AJ442,AI442/AJ442),(AI442/AJ442+AI443/AJ443+IF(AJ444&gt;0,AI444/AJ444,0))/COUNTIF(AI442:AJ444,"&gt;0")))</f>
        <v>7.0422535211267609E-2</v>
      </c>
      <c r="AM442" s="103" t="e">
        <f t="shared" ref="AM442" si="658">IF(ISNUMBER(AN442),AN442,1/AN442)</f>
        <v>#DIV/0!</v>
      </c>
      <c r="AN442" s="104"/>
      <c r="AO442" s="105">
        <f t="shared" ref="AO442" si="659">IF(COUNTIF(AL442:AL442,"&gt;0"),AL442,IF(ISERROR(AM442),IF(D445&gt;0,D445,0.5),AM442))</f>
        <v>7.0422535211267609E-2</v>
      </c>
      <c r="AP442" s="106">
        <v>10</v>
      </c>
    </row>
    <row r="443" spans="1:42" x14ac:dyDescent="0.25">
      <c r="A443" s="68">
        <v>111.2</v>
      </c>
      <c r="B443" s="68" t="s">
        <v>486</v>
      </c>
      <c r="C443" s="2">
        <v>0</v>
      </c>
      <c r="D443" s="68">
        <v>0</v>
      </c>
      <c r="E443" s="68">
        <v>0</v>
      </c>
      <c r="G443" s="68">
        <v>0</v>
      </c>
      <c r="H443" s="68">
        <v>0</v>
      </c>
      <c r="I443" s="68">
        <v>0</v>
      </c>
      <c r="J443" s="68">
        <v>0</v>
      </c>
      <c r="K443" s="68">
        <v>0</v>
      </c>
      <c r="L443" s="68">
        <v>0</v>
      </c>
      <c r="M443" s="68">
        <v>0</v>
      </c>
      <c r="N443" s="2">
        <v>0</v>
      </c>
      <c r="O443" s="68" t="s">
        <v>35</v>
      </c>
      <c r="P443" s="68" t="s">
        <v>488</v>
      </c>
      <c r="Q443" s="68" t="s">
        <v>37</v>
      </c>
      <c r="R443" s="68" t="s">
        <v>38</v>
      </c>
      <c r="S443" s="2">
        <v>0.1</v>
      </c>
      <c r="T443" s="2">
        <v>10</v>
      </c>
      <c r="U443" s="68" t="s">
        <v>39</v>
      </c>
      <c r="V443" s="68" t="s">
        <v>40</v>
      </c>
      <c r="W443" s="68" t="s">
        <v>41</v>
      </c>
      <c r="X443" s="68" t="s">
        <v>42</v>
      </c>
      <c r="Y443" s="68" t="s">
        <v>43</v>
      </c>
      <c r="Z443" s="68" t="s">
        <v>44</v>
      </c>
      <c r="AA443" s="68" t="s">
        <v>45</v>
      </c>
      <c r="AB443" s="68" t="s">
        <v>37</v>
      </c>
      <c r="AC443" s="2"/>
      <c r="AD443" s="2">
        <v>1</v>
      </c>
      <c r="AE443" s="2">
        <v>0</v>
      </c>
      <c r="AF443" s="68">
        <v>30</v>
      </c>
      <c r="AG443" s="68">
        <v>300</v>
      </c>
      <c r="AH443" s="57">
        <f t="shared" si="655"/>
        <v>0</v>
      </c>
      <c r="AI443" s="70"/>
      <c r="AJ443" s="70"/>
      <c r="AK443" s="62" t="e">
        <f t="shared" si="656"/>
        <v>#DIV/0!</v>
      </c>
      <c r="AL443" s="102"/>
      <c r="AM443" s="103"/>
      <c r="AN443" s="104"/>
      <c r="AO443" s="105"/>
      <c r="AP443" s="106"/>
    </row>
    <row r="444" spans="1:42" x14ac:dyDescent="0.25">
      <c r="A444" s="68">
        <v>111.3</v>
      </c>
      <c r="B444" s="68" t="s">
        <v>486</v>
      </c>
      <c r="C444" s="2">
        <v>0</v>
      </c>
      <c r="D444" s="68">
        <v>0</v>
      </c>
      <c r="E444" s="68">
        <v>0</v>
      </c>
      <c r="G444" s="68">
        <v>0</v>
      </c>
      <c r="H444" s="68">
        <v>0</v>
      </c>
      <c r="I444" s="68">
        <v>0</v>
      </c>
      <c r="J444" s="68">
        <v>0</v>
      </c>
      <c r="K444" s="68">
        <v>0</v>
      </c>
      <c r="L444" s="68">
        <v>0</v>
      </c>
      <c r="M444" s="68">
        <v>0</v>
      </c>
      <c r="N444" s="2">
        <v>0</v>
      </c>
      <c r="O444" s="68" t="s">
        <v>35</v>
      </c>
      <c r="P444" s="68" t="s">
        <v>489</v>
      </c>
      <c r="Q444" s="68" t="s">
        <v>37</v>
      </c>
      <c r="R444" s="68" t="s">
        <v>38</v>
      </c>
      <c r="S444" s="2">
        <v>0.1</v>
      </c>
      <c r="T444" s="2">
        <v>10</v>
      </c>
      <c r="U444" s="68" t="s">
        <v>39</v>
      </c>
      <c r="V444" s="68" t="s">
        <v>40</v>
      </c>
      <c r="W444" s="68" t="s">
        <v>41</v>
      </c>
      <c r="X444" s="68" t="s">
        <v>42</v>
      </c>
      <c r="Y444" s="68" t="s">
        <v>43</v>
      </c>
      <c r="Z444" s="68" t="s">
        <v>44</v>
      </c>
      <c r="AA444" s="68" t="s">
        <v>45</v>
      </c>
      <c r="AB444" s="68" t="s">
        <v>37</v>
      </c>
      <c r="AC444" s="2"/>
      <c r="AD444" s="2">
        <v>1</v>
      </c>
      <c r="AE444" s="2">
        <v>0</v>
      </c>
      <c r="AF444" s="68">
        <v>30</v>
      </c>
      <c r="AG444" s="68">
        <v>300</v>
      </c>
      <c r="AH444" s="57">
        <f t="shared" si="655"/>
        <v>0</v>
      </c>
      <c r="AI444" s="70"/>
      <c r="AJ444" s="70"/>
      <c r="AK444" s="62" t="e">
        <f t="shared" si="656"/>
        <v>#DIV/0!</v>
      </c>
      <c r="AL444" s="102"/>
      <c r="AM444" s="103"/>
      <c r="AN444" s="104"/>
      <c r="AO444" s="105"/>
      <c r="AP444" s="106"/>
    </row>
    <row r="445" spans="1:42" x14ac:dyDescent="0.25">
      <c r="A445" s="68">
        <v>111</v>
      </c>
      <c r="C445" s="2" t="s">
        <v>48</v>
      </c>
      <c r="D445" s="68">
        <v>0</v>
      </c>
      <c r="E445" s="68" t="s">
        <v>49</v>
      </c>
      <c r="F445" s="68" t="s">
        <v>50</v>
      </c>
      <c r="N445" s="2"/>
      <c r="S445" s="2"/>
      <c r="T445" s="2"/>
      <c r="AC445" s="2"/>
      <c r="AD445" s="2"/>
      <c r="AE445" s="2"/>
      <c r="AH445" s="58">
        <f t="shared" ref="AH445" si="660">AO442*AP442</f>
        <v>0.70422535211267612</v>
      </c>
      <c r="AI445" s="71"/>
      <c r="AJ445" s="71"/>
      <c r="AK445" s="63"/>
    </row>
    <row r="446" spans="1:42" x14ac:dyDescent="0.25">
      <c r="A446" s="68">
        <v>112.1</v>
      </c>
      <c r="B446" s="68" t="s">
        <v>490</v>
      </c>
      <c r="C446" s="2">
        <v>0</v>
      </c>
      <c r="D446" s="68">
        <v>0</v>
      </c>
      <c r="E446" s="68">
        <v>0</v>
      </c>
      <c r="G446" s="68">
        <v>0</v>
      </c>
      <c r="H446" s="68">
        <v>0</v>
      </c>
      <c r="I446" s="68">
        <v>0</v>
      </c>
      <c r="J446" s="68">
        <v>0</v>
      </c>
      <c r="K446" s="68">
        <v>0</v>
      </c>
      <c r="L446" s="68">
        <v>0</v>
      </c>
      <c r="M446" s="68">
        <v>0</v>
      </c>
      <c r="N446" s="2">
        <v>0</v>
      </c>
      <c r="O446" s="68" t="s">
        <v>35</v>
      </c>
      <c r="P446" s="68" t="s">
        <v>491</v>
      </c>
      <c r="Q446" s="68" t="s">
        <v>37</v>
      </c>
      <c r="R446" s="68" t="s">
        <v>38</v>
      </c>
      <c r="S446" s="2">
        <v>0.1</v>
      </c>
      <c r="T446" s="2">
        <v>10</v>
      </c>
      <c r="U446" s="68" t="s">
        <v>39</v>
      </c>
      <c r="V446" s="68" t="s">
        <v>40</v>
      </c>
      <c r="W446" s="68" t="s">
        <v>41</v>
      </c>
      <c r="X446" s="68" t="s">
        <v>42</v>
      </c>
      <c r="Y446" s="68" t="s">
        <v>43</v>
      </c>
      <c r="Z446" s="68" t="s">
        <v>44</v>
      </c>
      <c r="AA446" s="68" t="s">
        <v>45</v>
      </c>
      <c r="AB446" s="68" t="s">
        <v>37</v>
      </c>
      <c r="AC446" s="2"/>
      <c r="AD446" s="2">
        <v>1</v>
      </c>
      <c r="AE446" s="2">
        <v>0</v>
      </c>
      <c r="AF446" s="68">
        <v>30</v>
      </c>
      <c r="AG446" s="68">
        <v>300</v>
      </c>
      <c r="AH446" s="57">
        <f t="shared" ref="AH446:AH448" si="661">D446*10</f>
        <v>0</v>
      </c>
      <c r="AI446" s="69">
        <v>0</v>
      </c>
      <c r="AJ446" s="69">
        <v>7.1</v>
      </c>
      <c r="AK446" s="62" t="e">
        <f t="shared" ref="AK446:AK448" si="662">AH446/AH$3</f>
        <v>#DIV/0!</v>
      </c>
      <c r="AL446" s="102">
        <f t="shared" ref="AL446" si="663">IF(COUNTBLANK(AI446:AI448)=3,"",IF(COUNTBLANK(AI446:AI448)=2,IF(AI446=0,0.5/AJ446,AI446/AJ446),(AI446/AJ446+AI447/AJ447+IF(AJ448&gt;0,AI448/AJ448,0))/COUNTIF(AI446:AJ448,"&gt;0")))</f>
        <v>7.0422535211267609E-2</v>
      </c>
      <c r="AM446" s="103" t="e">
        <f t="shared" ref="AM446" si="664">IF(ISNUMBER(AN446),AN446,1/AN446)</f>
        <v>#DIV/0!</v>
      </c>
      <c r="AN446" s="104"/>
      <c r="AO446" s="105">
        <f t="shared" ref="AO446" si="665">IF(COUNTIF(AL446:AL446,"&gt;0"),AL446,IF(ISERROR(AM446),IF(D449&gt;0,D449,0.5),AM446))</f>
        <v>7.0422535211267609E-2</v>
      </c>
      <c r="AP446" s="106">
        <v>10</v>
      </c>
    </row>
    <row r="447" spans="1:42" x14ac:dyDescent="0.25">
      <c r="A447" s="68">
        <v>112.2</v>
      </c>
      <c r="B447" s="68" t="s">
        <v>490</v>
      </c>
      <c r="C447" s="2">
        <v>0</v>
      </c>
      <c r="D447" s="68">
        <v>0</v>
      </c>
      <c r="E447" s="68">
        <v>0</v>
      </c>
      <c r="G447" s="68">
        <v>0</v>
      </c>
      <c r="H447" s="68">
        <v>0</v>
      </c>
      <c r="I447" s="68">
        <v>0</v>
      </c>
      <c r="J447" s="68">
        <v>0</v>
      </c>
      <c r="K447" s="68">
        <v>0</v>
      </c>
      <c r="L447" s="68">
        <v>0</v>
      </c>
      <c r="M447" s="68">
        <v>0</v>
      </c>
      <c r="N447" s="2">
        <v>0</v>
      </c>
      <c r="O447" s="68" t="s">
        <v>35</v>
      </c>
      <c r="P447" s="68" t="s">
        <v>492</v>
      </c>
      <c r="Q447" s="68" t="s">
        <v>37</v>
      </c>
      <c r="R447" s="68" t="s">
        <v>38</v>
      </c>
      <c r="S447" s="2">
        <v>0.1</v>
      </c>
      <c r="T447" s="2">
        <v>10</v>
      </c>
      <c r="U447" s="68" t="s">
        <v>39</v>
      </c>
      <c r="V447" s="68" t="s">
        <v>40</v>
      </c>
      <c r="W447" s="68" t="s">
        <v>41</v>
      </c>
      <c r="X447" s="68" t="s">
        <v>42</v>
      </c>
      <c r="Y447" s="68" t="s">
        <v>43</v>
      </c>
      <c r="Z447" s="68" t="s">
        <v>44</v>
      </c>
      <c r="AA447" s="68" t="s">
        <v>45</v>
      </c>
      <c r="AB447" s="68" t="s">
        <v>37</v>
      </c>
      <c r="AC447" s="2"/>
      <c r="AD447" s="2">
        <v>1</v>
      </c>
      <c r="AE447" s="2">
        <v>0</v>
      </c>
      <c r="AF447" s="68">
        <v>30</v>
      </c>
      <c r="AG447" s="68">
        <v>300</v>
      </c>
      <c r="AH447" s="57">
        <f t="shared" si="661"/>
        <v>0</v>
      </c>
      <c r="AI447" s="70"/>
      <c r="AJ447" s="70"/>
      <c r="AK447" s="62" t="e">
        <f t="shared" si="662"/>
        <v>#DIV/0!</v>
      </c>
      <c r="AL447" s="102"/>
      <c r="AM447" s="103"/>
      <c r="AN447" s="104"/>
      <c r="AO447" s="105"/>
      <c r="AP447" s="106"/>
    </row>
    <row r="448" spans="1:42" x14ac:dyDescent="0.25">
      <c r="A448" s="68">
        <v>112.3</v>
      </c>
      <c r="B448" s="68" t="s">
        <v>490</v>
      </c>
      <c r="C448" s="2">
        <v>0</v>
      </c>
      <c r="D448" s="68">
        <v>0</v>
      </c>
      <c r="E448" s="68">
        <v>0</v>
      </c>
      <c r="G448" s="68">
        <v>0</v>
      </c>
      <c r="H448" s="68">
        <v>0</v>
      </c>
      <c r="I448" s="68">
        <v>0</v>
      </c>
      <c r="J448" s="68">
        <v>0</v>
      </c>
      <c r="K448" s="68">
        <v>0</v>
      </c>
      <c r="L448" s="68">
        <v>0</v>
      </c>
      <c r="M448" s="68">
        <v>0</v>
      </c>
      <c r="N448" s="2">
        <v>0</v>
      </c>
      <c r="O448" s="68" t="s">
        <v>35</v>
      </c>
      <c r="P448" s="68" t="s">
        <v>493</v>
      </c>
      <c r="Q448" s="68" t="s">
        <v>37</v>
      </c>
      <c r="R448" s="68" t="s">
        <v>38</v>
      </c>
      <c r="S448" s="2">
        <v>0.1</v>
      </c>
      <c r="T448" s="2">
        <v>10</v>
      </c>
      <c r="U448" s="68" t="s">
        <v>39</v>
      </c>
      <c r="V448" s="68" t="s">
        <v>40</v>
      </c>
      <c r="W448" s="68" t="s">
        <v>41</v>
      </c>
      <c r="X448" s="68" t="s">
        <v>42</v>
      </c>
      <c r="Y448" s="68" t="s">
        <v>43</v>
      </c>
      <c r="Z448" s="68" t="s">
        <v>44</v>
      </c>
      <c r="AA448" s="68" t="s">
        <v>45</v>
      </c>
      <c r="AB448" s="68" t="s">
        <v>37</v>
      </c>
      <c r="AC448" s="2"/>
      <c r="AD448" s="2">
        <v>1</v>
      </c>
      <c r="AE448" s="2">
        <v>0</v>
      </c>
      <c r="AF448" s="68">
        <v>30</v>
      </c>
      <c r="AG448" s="68">
        <v>300</v>
      </c>
      <c r="AH448" s="57">
        <f t="shared" si="661"/>
        <v>0</v>
      </c>
      <c r="AI448" s="70"/>
      <c r="AJ448" s="70"/>
      <c r="AK448" s="62" t="e">
        <f t="shared" si="662"/>
        <v>#DIV/0!</v>
      </c>
      <c r="AL448" s="102"/>
      <c r="AM448" s="103"/>
      <c r="AN448" s="104"/>
      <c r="AO448" s="105"/>
      <c r="AP448" s="106"/>
    </row>
    <row r="449" spans="1:42" x14ac:dyDescent="0.25">
      <c r="A449" s="68">
        <v>112</v>
      </c>
      <c r="C449" s="2" t="s">
        <v>48</v>
      </c>
      <c r="D449" s="68">
        <v>0</v>
      </c>
      <c r="E449" s="68" t="s">
        <v>49</v>
      </c>
      <c r="F449" s="68" t="s">
        <v>50</v>
      </c>
      <c r="N449" s="2"/>
      <c r="S449" s="2"/>
      <c r="T449" s="2"/>
      <c r="AC449" s="2"/>
      <c r="AD449" s="2"/>
      <c r="AE449" s="2"/>
      <c r="AH449" s="58">
        <f t="shared" ref="AH449" si="666">AO446*AP446</f>
        <v>0.70422535211267612</v>
      </c>
      <c r="AI449" s="71"/>
      <c r="AJ449" s="71"/>
      <c r="AK449" s="63"/>
    </row>
    <row r="450" spans="1:42" x14ac:dyDescent="0.25">
      <c r="A450" s="68">
        <v>113.1</v>
      </c>
      <c r="B450" s="68" t="s">
        <v>494</v>
      </c>
      <c r="C450" s="2">
        <v>0</v>
      </c>
      <c r="D450" s="68">
        <v>0</v>
      </c>
      <c r="E450" s="68">
        <v>0</v>
      </c>
      <c r="G450" s="68">
        <v>0</v>
      </c>
      <c r="H450" s="68">
        <v>0</v>
      </c>
      <c r="I450" s="68">
        <v>0</v>
      </c>
      <c r="J450" s="68">
        <v>0</v>
      </c>
      <c r="K450" s="68">
        <v>0</v>
      </c>
      <c r="L450" s="68">
        <v>0</v>
      </c>
      <c r="M450" s="68">
        <v>0</v>
      </c>
      <c r="N450" s="2">
        <v>0</v>
      </c>
      <c r="O450" s="68" t="s">
        <v>35</v>
      </c>
      <c r="P450" s="68" t="s">
        <v>495</v>
      </c>
      <c r="Q450" s="68" t="s">
        <v>37</v>
      </c>
      <c r="R450" s="68" t="s">
        <v>38</v>
      </c>
      <c r="S450" s="2">
        <v>0.1</v>
      </c>
      <c r="T450" s="2">
        <v>10</v>
      </c>
      <c r="U450" s="68" t="s">
        <v>39</v>
      </c>
      <c r="V450" s="68" t="s">
        <v>40</v>
      </c>
      <c r="W450" s="68" t="s">
        <v>41</v>
      </c>
      <c r="X450" s="68" t="s">
        <v>42</v>
      </c>
      <c r="Y450" s="68" t="s">
        <v>43</v>
      </c>
      <c r="Z450" s="68" t="s">
        <v>44</v>
      </c>
      <c r="AA450" s="68" t="s">
        <v>45</v>
      </c>
      <c r="AB450" s="68" t="s">
        <v>37</v>
      </c>
      <c r="AC450" s="2"/>
      <c r="AD450" s="2">
        <v>1</v>
      </c>
      <c r="AE450" s="2">
        <v>0</v>
      </c>
      <c r="AF450" s="68">
        <v>30</v>
      </c>
      <c r="AG450" s="68">
        <v>300</v>
      </c>
      <c r="AH450" s="57">
        <f t="shared" ref="AH450:AH452" si="667">D450*10</f>
        <v>0</v>
      </c>
      <c r="AI450" s="69">
        <v>0</v>
      </c>
      <c r="AJ450" s="69">
        <v>7.2</v>
      </c>
      <c r="AK450" s="62" t="e">
        <f t="shared" ref="AK450:AK452" si="668">AH450/AH$3</f>
        <v>#DIV/0!</v>
      </c>
      <c r="AL450" s="102">
        <f t="shared" ref="AL450" si="669">IF(COUNTBLANK(AI450:AI452)=3,"",IF(COUNTBLANK(AI450:AI452)=2,IF(AI450=0,0.5/AJ450,AI450/AJ450),(AI450/AJ450+AI451/AJ451+IF(AJ452&gt;0,AI452/AJ452,0))/COUNTIF(AI450:AJ452,"&gt;0")))</f>
        <v>6.9444444444444448E-2</v>
      </c>
      <c r="AM450" s="103" t="e">
        <f t="shared" ref="AM450" si="670">IF(ISNUMBER(AN450),AN450,1/AN450)</f>
        <v>#DIV/0!</v>
      </c>
      <c r="AN450" s="104"/>
      <c r="AO450" s="105">
        <f t="shared" ref="AO450" si="671">IF(COUNTIF(AL450:AL450,"&gt;0"),AL450,IF(ISERROR(AM450),IF(D453&gt;0,D453,0.5),AM450))</f>
        <v>6.9444444444444448E-2</v>
      </c>
      <c r="AP450" s="106">
        <v>10</v>
      </c>
    </row>
    <row r="451" spans="1:42" x14ac:dyDescent="0.25">
      <c r="A451" s="68">
        <v>113.2</v>
      </c>
      <c r="B451" s="68" t="s">
        <v>494</v>
      </c>
      <c r="C451" s="2">
        <v>0</v>
      </c>
      <c r="D451" s="68">
        <v>0</v>
      </c>
      <c r="E451" s="68">
        <v>0</v>
      </c>
      <c r="G451" s="68">
        <v>0</v>
      </c>
      <c r="H451" s="68">
        <v>0</v>
      </c>
      <c r="I451" s="68">
        <v>0</v>
      </c>
      <c r="J451" s="68">
        <v>0</v>
      </c>
      <c r="K451" s="68">
        <v>0</v>
      </c>
      <c r="L451" s="68">
        <v>0</v>
      </c>
      <c r="M451" s="68">
        <v>0</v>
      </c>
      <c r="N451" s="2">
        <v>0</v>
      </c>
      <c r="O451" s="68" t="s">
        <v>35</v>
      </c>
      <c r="P451" s="68" t="s">
        <v>496</v>
      </c>
      <c r="Q451" s="68" t="s">
        <v>37</v>
      </c>
      <c r="R451" s="68" t="s">
        <v>38</v>
      </c>
      <c r="S451" s="2">
        <v>0.1</v>
      </c>
      <c r="T451" s="2">
        <v>10</v>
      </c>
      <c r="U451" s="68" t="s">
        <v>39</v>
      </c>
      <c r="V451" s="68" t="s">
        <v>40</v>
      </c>
      <c r="W451" s="68" t="s">
        <v>41</v>
      </c>
      <c r="X451" s="68" t="s">
        <v>42</v>
      </c>
      <c r="Y451" s="68" t="s">
        <v>43</v>
      </c>
      <c r="Z451" s="68" t="s">
        <v>44</v>
      </c>
      <c r="AA451" s="68" t="s">
        <v>45</v>
      </c>
      <c r="AB451" s="68" t="s">
        <v>37</v>
      </c>
      <c r="AC451" s="2"/>
      <c r="AD451" s="2">
        <v>1</v>
      </c>
      <c r="AE451" s="2">
        <v>0</v>
      </c>
      <c r="AF451" s="68">
        <v>30</v>
      </c>
      <c r="AG451" s="68">
        <v>300</v>
      </c>
      <c r="AH451" s="57">
        <f t="shared" si="667"/>
        <v>0</v>
      </c>
      <c r="AI451" s="70"/>
      <c r="AJ451" s="70"/>
      <c r="AK451" s="62" t="e">
        <f t="shared" si="668"/>
        <v>#DIV/0!</v>
      </c>
      <c r="AL451" s="102"/>
      <c r="AM451" s="103"/>
      <c r="AN451" s="104"/>
      <c r="AO451" s="105"/>
      <c r="AP451" s="106"/>
    </row>
    <row r="452" spans="1:42" x14ac:dyDescent="0.25">
      <c r="A452" s="68">
        <v>113.3</v>
      </c>
      <c r="B452" s="68" t="s">
        <v>494</v>
      </c>
      <c r="C452" s="2">
        <v>0</v>
      </c>
      <c r="D452" s="68">
        <v>0</v>
      </c>
      <c r="E452" s="68">
        <v>0</v>
      </c>
      <c r="G452" s="68">
        <v>0</v>
      </c>
      <c r="H452" s="68">
        <v>0</v>
      </c>
      <c r="I452" s="68">
        <v>0</v>
      </c>
      <c r="J452" s="68">
        <v>0</v>
      </c>
      <c r="K452" s="68">
        <v>0</v>
      </c>
      <c r="L452" s="68">
        <v>0</v>
      </c>
      <c r="M452" s="68">
        <v>0</v>
      </c>
      <c r="N452" s="2">
        <v>0</v>
      </c>
      <c r="O452" s="68" t="s">
        <v>35</v>
      </c>
      <c r="P452" s="68" t="s">
        <v>497</v>
      </c>
      <c r="Q452" s="68" t="s">
        <v>37</v>
      </c>
      <c r="R452" s="68" t="s">
        <v>38</v>
      </c>
      <c r="S452" s="2">
        <v>0.1</v>
      </c>
      <c r="T452" s="2">
        <v>10</v>
      </c>
      <c r="U452" s="68" t="s">
        <v>39</v>
      </c>
      <c r="V452" s="68" t="s">
        <v>40</v>
      </c>
      <c r="W452" s="68" t="s">
        <v>41</v>
      </c>
      <c r="X452" s="68" t="s">
        <v>42</v>
      </c>
      <c r="Y452" s="68" t="s">
        <v>43</v>
      </c>
      <c r="Z452" s="68" t="s">
        <v>44</v>
      </c>
      <c r="AA452" s="68" t="s">
        <v>45</v>
      </c>
      <c r="AB452" s="68" t="s">
        <v>37</v>
      </c>
      <c r="AC452" s="2"/>
      <c r="AD452" s="2">
        <v>1</v>
      </c>
      <c r="AE452" s="2">
        <v>0</v>
      </c>
      <c r="AF452" s="68">
        <v>30</v>
      </c>
      <c r="AG452" s="68">
        <v>300</v>
      </c>
      <c r="AH452" s="57">
        <f t="shared" si="667"/>
        <v>0</v>
      </c>
      <c r="AI452" s="70"/>
      <c r="AJ452" s="70"/>
      <c r="AK452" s="62" t="e">
        <f t="shared" si="668"/>
        <v>#DIV/0!</v>
      </c>
      <c r="AL452" s="102"/>
      <c r="AM452" s="103"/>
      <c r="AN452" s="104"/>
      <c r="AO452" s="105"/>
      <c r="AP452" s="106"/>
    </row>
    <row r="453" spans="1:42" x14ac:dyDescent="0.25">
      <c r="A453" s="68">
        <v>113</v>
      </c>
      <c r="C453" s="2" t="s">
        <v>48</v>
      </c>
      <c r="D453" s="68">
        <v>0</v>
      </c>
      <c r="E453" s="68" t="s">
        <v>49</v>
      </c>
      <c r="F453" s="68" t="s">
        <v>50</v>
      </c>
      <c r="N453" s="2"/>
      <c r="S453" s="2"/>
      <c r="T453" s="2"/>
      <c r="AC453" s="2"/>
      <c r="AD453" s="2"/>
      <c r="AE453" s="2"/>
      <c r="AH453" s="58">
        <f t="shared" ref="AH453" si="672">AO450*AP450</f>
        <v>0.69444444444444442</v>
      </c>
      <c r="AI453" s="71"/>
      <c r="AJ453" s="71"/>
      <c r="AK453" s="63"/>
    </row>
    <row r="454" spans="1:42" x14ac:dyDescent="0.25">
      <c r="A454" s="68">
        <v>114.1</v>
      </c>
      <c r="B454" s="68" t="s">
        <v>498</v>
      </c>
      <c r="C454" s="2">
        <v>0</v>
      </c>
      <c r="D454" s="68">
        <v>0</v>
      </c>
      <c r="E454" s="68">
        <v>0</v>
      </c>
      <c r="G454" s="68">
        <v>0</v>
      </c>
      <c r="H454" s="68">
        <v>0</v>
      </c>
      <c r="I454" s="68">
        <v>0</v>
      </c>
      <c r="J454" s="68">
        <v>0</v>
      </c>
      <c r="K454" s="68">
        <v>0</v>
      </c>
      <c r="L454" s="68">
        <v>0</v>
      </c>
      <c r="M454" s="68">
        <v>0</v>
      </c>
      <c r="N454" s="2">
        <v>0</v>
      </c>
      <c r="O454" s="68" t="s">
        <v>35</v>
      </c>
      <c r="P454" s="68" t="s">
        <v>499</v>
      </c>
      <c r="Q454" s="68" t="s">
        <v>37</v>
      </c>
      <c r="R454" s="68" t="s">
        <v>38</v>
      </c>
      <c r="S454" s="2">
        <v>0.1</v>
      </c>
      <c r="T454" s="2">
        <v>10</v>
      </c>
      <c r="U454" s="68" t="s">
        <v>39</v>
      </c>
      <c r="V454" s="68" t="s">
        <v>40</v>
      </c>
      <c r="W454" s="68" t="s">
        <v>41</v>
      </c>
      <c r="X454" s="68" t="s">
        <v>42</v>
      </c>
      <c r="Y454" s="68" t="s">
        <v>43</v>
      </c>
      <c r="Z454" s="68" t="s">
        <v>44</v>
      </c>
      <c r="AA454" s="68" t="s">
        <v>45</v>
      </c>
      <c r="AB454" s="68" t="s">
        <v>37</v>
      </c>
      <c r="AC454" s="2"/>
      <c r="AD454" s="2">
        <v>1</v>
      </c>
      <c r="AE454" s="2">
        <v>0</v>
      </c>
      <c r="AF454" s="68">
        <v>30</v>
      </c>
      <c r="AG454" s="68">
        <v>300</v>
      </c>
      <c r="AH454" s="57">
        <f t="shared" ref="AH454:AH456" si="673">D454*10</f>
        <v>0</v>
      </c>
      <c r="AI454" s="69">
        <v>0</v>
      </c>
      <c r="AJ454" s="69">
        <v>7</v>
      </c>
      <c r="AK454" s="62" t="e">
        <f t="shared" ref="AK454:AK456" si="674">AH454/AH$3</f>
        <v>#DIV/0!</v>
      </c>
      <c r="AL454" s="102">
        <f t="shared" ref="AL454" si="675">IF(COUNTBLANK(AI454:AI456)=3,"",IF(COUNTBLANK(AI454:AI456)=2,IF(AI454=0,0.5/AJ454,AI454/AJ454),(AI454/AJ454+AI455/AJ455+IF(AJ456&gt;0,AI456/AJ456,0))/COUNTIF(AI454:AJ456,"&gt;0")))</f>
        <v>7.1428571428571425E-2</v>
      </c>
      <c r="AM454" s="103" t="e">
        <f t="shared" ref="AM454" si="676">IF(ISNUMBER(AN454),AN454,1/AN454)</f>
        <v>#DIV/0!</v>
      </c>
      <c r="AN454" s="104"/>
      <c r="AO454" s="105">
        <f t="shared" ref="AO454" si="677">IF(COUNTIF(AL454:AL454,"&gt;0"),AL454,IF(ISERROR(AM454),IF(D457&gt;0,D457,0.5),AM454))</f>
        <v>7.1428571428571425E-2</v>
      </c>
      <c r="AP454" s="106">
        <v>10</v>
      </c>
    </row>
    <row r="455" spans="1:42" x14ac:dyDescent="0.25">
      <c r="A455" s="68">
        <v>114.2</v>
      </c>
      <c r="B455" s="68" t="s">
        <v>498</v>
      </c>
      <c r="C455" s="2">
        <v>0</v>
      </c>
      <c r="D455" s="68">
        <v>0</v>
      </c>
      <c r="E455" s="68">
        <v>0</v>
      </c>
      <c r="G455" s="68">
        <v>0</v>
      </c>
      <c r="H455" s="68">
        <v>0</v>
      </c>
      <c r="I455" s="68">
        <v>0</v>
      </c>
      <c r="J455" s="68">
        <v>0</v>
      </c>
      <c r="K455" s="68">
        <v>0</v>
      </c>
      <c r="L455" s="68">
        <v>0</v>
      </c>
      <c r="M455" s="68">
        <v>0</v>
      </c>
      <c r="N455" s="2">
        <v>0</v>
      </c>
      <c r="O455" s="68" t="s">
        <v>35</v>
      </c>
      <c r="P455" s="68" t="s">
        <v>500</v>
      </c>
      <c r="Q455" s="68" t="s">
        <v>37</v>
      </c>
      <c r="R455" s="68" t="s">
        <v>38</v>
      </c>
      <c r="S455" s="2">
        <v>0.1</v>
      </c>
      <c r="T455" s="2">
        <v>10</v>
      </c>
      <c r="U455" s="68" t="s">
        <v>39</v>
      </c>
      <c r="V455" s="68" t="s">
        <v>40</v>
      </c>
      <c r="W455" s="68" t="s">
        <v>41</v>
      </c>
      <c r="X455" s="68" t="s">
        <v>42</v>
      </c>
      <c r="Y455" s="68" t="s">
        <v>43</v>
      </c>
      <c r="Z455" s="68" t="s">
        <v>44</v>
      </c>
      <c r="AA455" s="68" t="s">
        <v>45</v>
      </c>
      <c r="AB455" s="68" t="s">
        <v>37</v>
      </c>
      <c r="AC455" s="2"/>
      <c r="AD455" s="2">
        <v>1</v>
      </c>
      <c r="AE455" s="2">
        <v>0</v>
      </c>
      <c r="AF455" s="68">
        <v>30</v>
      </c>
      <c r="AG455" s="68">
        <v>300</v>
      </c>
      <c r="AH455" s="57">
        <f t="shared" si="673"/>
        <v>0</v>
      </c>
      <c r="AI455" s="70"/>
      <c r="AJ455" s="70"/>
      <c r="AK455" s="62" t="e">
        <f t="shared" si="674"/>
        <v>#DIV/0!</v>
      </c>
      <c r="AL455" s="102"/>
      <c r="AM455" s="103"/>
      <c r="AN455" s="104"/>
      <c r="AO455" s="105"/>
      <c r="AP455" s="106"/>
    </row>
    <row r="456" spans="1:42" x14ac:dyDescent="0.25">
      <c r="A456" s="68">
        <v>114.3</v>
      </c>
      <c r="B456" s="68" t="s">
        <v>498</v>
      </c>
      <c r="C456" s="2">
        <v>0</v>
      </c>
      <c r="D456" s="68">
        <v>0</v>
      </c>
      <c r="E456" s="68">
        <v>0</v>
      </c>
      <c r="G456" s="68">
        <v>0</v>
      </c>
      <c r="H456" s="68">
        <v>0</v>
      </c>
      <c r="I456" s="68">
        <v>0</v>
      </c>
      <c r="J456" s="68">
        <v>0</v>
      </c>
      <c r="K456" s="68">
        <v>0</v>
      </c>
      <c r="L456" s="68">
        <v>0</v>
      </c>
      <c r="M456" s="68">
        <v>0</v>
      </c>
      <c r="N456" s="2">
        <v>0</v>
      </c>
      <c r="O456" s="68" t="s">
        <v>35</v>
      </c>
      <c r="P456" s="68" t="s">
        <v>501</v>
      </c>
      <c r="Q456" s="68" t="s">
        <v>37</v>
      </c>
      <c r="R456" s="68" t="s">
        <v>38</v>
      </c>
      <c r="S456" s="2">
        <v>0.1</v>
      </c>
      <c r="T456" s="2">
        <v>10</v>
      </c>
      <c r="U456" s="68" t="s">
        <v>39</v>
      </c>
      <c r="V456" s="68" t="s">
        <v>40</v>
      </c>
      <c r="W456" s="68" t="s">
        <v>41</v>
      </c>
      <c r="X456" s="68" t="s">
        <v>42</v>
      </c>
      <c r="Y456" s="68" t="s">
        <v>43</v>
      </c>
      <c r="Z456" s="68" t="s">
        <v>44</v>
      </c>
      <c r="AA456" s="68" t="s">
        <v>45</v>
      </c>
      <c r="AB456" s="68" t="s">
        <v>37</v>
      </c>
      <c r="AC456" s="2"/>
      <c r="AD456" s="2">
        <v>1</v>
      </c>
      <c r="AE456" s="2">
        <v>0</v>
      </c>
      <c r="AF456" s="68">
        <v>30</v>
      </c>
      <c r="AG456" s="68">
        <v>300</v>
      </c>
      <c r="AH456" s="57">
        <f t="shared" si="673"/>
        <v>0</v>
      </c>
      <c r="AI456" s="70"/>
      <c r="AJ456" s="70"/>
      <c r="AK456" s="62" t="e">
        <f t="shared" si="674"/>
        <v>#DIV/0!</v>
      </c>
      <c r="AL456" s="102"/>
      <c r="AM456" s="103"/>
      <c r="AN456" s="104"/>
      <c r="AO456" s="105"/>
      <c r="AP456" s="106"/>
    </row>
    <row r="457" spans="1:42" x14ac:dyDescent="0.25">
      <c r="A457" s="68">
        <v>114</v>
      </c>
      <c r="C457" s="2" t="s">
        <v>48</v>
      </c>
      <c r="D457" s="68">
        <v>0</v>
      </c>
      <c r="E457" s="68" t="s">
        <v>49</v>
      </c>
      <c r="F457" s="68" t="s">
        <v>50</v>
      </c>
      <c r="N457" s="2"/>
      <c r="S457" s="2"/>
      <c r="T457" s="2"/>
      <c r="AC457" s="2"/>
      <c r="AD457" s="2"/>
      <c r="AE457" s="2"/>
      <c r="AH457" s="58">
        <f t="shared" ref="AH457" si="678">AO454*AP454</f>
        <v>0.71428571428571419</v>
      </c>
      <c r="AI457" s="71"/>
      <c r="AJ457" s="71"/>
      <c r="AK457" s="63"/>
    </row>
    <row r="458" spans="1:42" x14ac:dyDescent="0.25">
      <c r="A458" s="68">
        <v>115.1</v>
      </c>
      <c r="B458" s="68" t="s">
        <v>502</v>
      </c>
      <c r="C458" s="2">
        <v>0</v>
      </c>
      <c r="D458" s="68">
        <v>0</v>
      </c>
      <c r="E458" s="68">
        <v>0</v>
      </c>
      <c r="G458" s="68">
        <v>0</v>
      </c>
      <c r="H458" s="68">
        <v>0</v>
      </c>
      <c r="I458" s="68">
        <v>0</v>
      </c>
      <c r="J458" s="68">
        <v>0</v>
      </c>
      <c r="K458" s="68">
        <v>0</v>
      </c>
      <c r="L458" s="68">
        <v>0</v>
      </c>
      <c r="M458" s="68">
        <v>0</v>
      </c>
      <c r="N458" s="2">
        <v>0</v>
      </c>
      <c r="O458" s="68" t="s">
        <v>35</v>
      </c>
      <c r="P458" s="68" t="s">
        <v>503</v>
      </c>
      <c r="Q458" s="68" t="s">
        <v>37</v>
      </c>
      <c r="R458" s="68" t="s">
        <v>38</v>
      </c>
      <c r="S458" s="2">
        <v>0.1</v>
      </c>
      <c r="T458" s="2">
        <v>10</v>
      </c>
      <c r="U458" s="68" t="s">
        <v>39</v>
      </c>
      <c r="V458" s="68" t="s">
        <v>40</v>
      </c>
      <c r="W458" s="68" t="s">
        <v>41</v>
      </c>
      <c r="X458" s="68" t="s">
        <v>42</v>
      </c>
      <c r="Y458" s="68" t="s">
        <v>43</v>
      </c>
      <c r="Z458" s="68" t="s">
        <v>44</v>
      </c>
      <c r="AA458" s="68" t="s">
        <v>45</v>
      </c>
      <c r="AB458" s="68" t="s">
        <v>37</v>
      </c>
      <c r="AC458" s="2"/>
      <c r="AD458" s="2">
        <v>1</v>
      </c>
      <c r="AE458" s="2">
        <v>0</v>
      </c>
      <c r="AF458" s="68">
        <v>30</v>
      </c>
      <c r="AG458" s="68">
        <v>300</v>
      </c>
      <c r="AH458" s="57">
        <f t="shared" ref="AH458:AH460" si="679">D458*10</f>
        <v>0</v>
      </c>
      <c r="AI458" s="69">
        <v>0</v>
      </c>
      <c r="AJ458" s="69">
        <v>7.1</v>
      </c>
      <c r="AK458" s="62" t="e">
        <f t="shared" ref="AK458:AK460" si="680">AH458/AH$3</f>
        <v>#DIV/0!</v>
      </c>
      <c r="AL458" s="102">
        <f t="shared" ref="AL458" si="681">IF(COUNTBLANK(AI458:AI460)=3,"",IF(COUNTBLANK(AI458:AI460)=2,IF(AI458=0,0.5/AJ458,AI458/AJ458),(AI458/AJ458+AI459/AJ459+IF(AJ460&gt;0,AI460/AJ460,0))/COUNTIF(AI458:AJ460,"&gt;0")))</f>
        <v>7.0422535211267609E-2</v>
      </c>
      <c r="AM458" s="103" t="e">
        <f t="shared" ref="AM458" si="682">IF(ISNUMBER(AN458),AN458,1/AN458)</f>
        <v>#DIV/0!</v>
      </c>
      <c r="AN458" s="104"/>
      <c r="AO458" s="105">
        <f t="shared" ref="AO458" si="683">IF(COUNTIF(AL458:AL458,"&gt;0"),AL458,IF(ISERROR(AM458),IF(D461&gt;0,D461,0.5),AM458))</f>
        <v>7.0422535211267609E-2</v>
      </c>
      <c r="AP458" s="106">
        <v>10</v>
      </c>
    </row>
    <row r="459" spans="1:42" x14ac:dyDescent="0.25">
      <c r="A459" s="68">
        <v>115.2</v>
      </c>
      <c r="B459" s="68" t="s">
        <v>502</v>
      </c>
      <c r="C459" s="2">
        <v>0</v>
      </c>
      <c r="D459" s="68">
        <v>0</v>
      </c>
      <c r="E459" s="68">
        <v>0</v>
      </c>
      <c r="G459" s="68">
        <v>0</v>
      </c>
      <c r="H459" s="68">
        <v>0</v>
      </c>
      <c r="I459" s="68">
        <v>0</v>
      </c>
      <c r="J459" s="68">
        <v>0</v>
      </c>
      <c r="K459" s="68">
        <v>0</v>
      </c>
      <c r="L459" s="68">
        <v>0</v>
      </c>
      <c r="M459" s="68">
        <v>0</v>
      </c>
      <c r="N459" s="2">
        <v>0</v>
      </c>
      <c r="O459" s="68" t="s">
        <v>35</v>
      </c>
      <c r="P459" s="68" t="s">
        <v>504</v>
      </c>
      <c r="Q459" s="68" t="s">
        <v>37</v>
      </c>
      <c r="R459" s="68" t="s">
        <v>38</v>
      </c>
      <c r="S459" s="2">
        <v>0.1</v>
      </c>
      <c r="T459" s="2">
        <v>10</v>
      </c>
      <c r="U459" s="68" t="s">
        <v>39</v>
      </c>
      <c r="V459" s="68" t="s">
        <v>40</v>
      </c>
      <c r="W459" s="68" t="s">
        <v>41</v>
      </c>
      <c r="X459" s="68" t="s">
        <v>42</v>
      </c>
      <c r="Y459" s="68" t="s">
        <v>43</v>
      </c>
      <c r="Z459" s="68" t="s">
        <v>44</v>
      </c>
      <c r="AA459" s="68" t="s">
        <v>45</v>
      </c>
      <c r="AB459" s="68" t="s">
        <v>37</v>
      </c>
      <c r="AC459" s="2"/>
      <c r="AD459" s="2">
        <v>1</v>
      </c>
      <c r="AE459" s="2">
        <v>0</v>
      </c>
      <c r="AF459" s="68">
        <v>30</v>
      </c>
      <c r="AG459" s="68">
        <v>300</v>
      </c>
      <c r="AH459" s="57">
        <f t="shared" si="679"/>
        <v>0</v>
      </c>
      <c r="AI459" s="70"/>
      <c r="AJ459" s="70"/>
      <c r="AK459" s="62" t="e">
        <f t="shared" si="680"/>
        <v>#DIV/0!</v>
      </c>
      <c r="AL459" s="102"/>
      <c r="AM459" s="103"/>
      <c r="AN459" s="104"/>
      <c r="AO459" s="105"/>
      <c r="AP459" s="106"/>
    </row>
    <row r="460" spans="1:42" x14ac:dyDescent="0.25">
      <c r="A460" s="68">
        <v>115.3</v>
      </c>
      <c r="B460" s="68" t="s">
        <v>502</v>
      </c>
      <c r="C460" s="2">
        <v>0</v>
      </c>
      <c r="D460" s="68">
        <v>0</v>
      </c>
      <c r="E460" s="68">
        <v>0</v>
      </c>
      <c r="G460" s="68">
        <v>0</v>
      </c>
      <c r="H460" s="68">
        <v>0</v>
      </c>
      <c r="I460" s="68">
        <v>0</v>
      </c>
      <c r="J460" s="68">
        <v>0</v>
      </c>
      <c r="K460" s="68">
        <v>0</v>
      </c>
      <c r="L460" s="68">
        <v>0</v>
      </c>
      <c r="M460" s="68">
        <v>0</v>
      </c>
      <c r="N460" s="2">
        <v>0</v>
      </c>
      <c r="O460" s="68" t="s">
        <v>35</v>
      </c>
      <c r="P460" s="68" t="s">
        <v>505</v>
      </c>
      <c r="Q460" s="68" t="s">
        <v>37</v>
      </c>
      <c r="R460" s="68" t="s">
        <v>38</v>
      </c>
      <c r="S460" s="2">
        <v>0.1</v>
      </c>
      <c r="T460" s="2">
        <v>10</v>
      </c>
      <c r="U460" s="68" t="s">
        <v>39</v>
      </c>
      <c r="V460" s="68" t="s">
        <v>40</v>
      </c>
      <c r="W460" s="68" t="s">
        <v>41</v>
      </c>
      <c r="X460" s="68" t="s">
        <v>42</v>
      </c>
      <c r="Y460" s="68" t="s">
        <v>43</v>
      </c>
      <c r="Z460" s="68" t="s">
        <v>44</v>
      </c>
      <c r="AA460" s="68" t="s">
        <v>45</v>
      </c>
      <c r="AB460" s="68" t="s">
        <v>37</v>
      </c>
      <c r="AC460" s="2"/>
      <c r="AD460" s="2">
        <v>1</v>
      </c>
      <c r="AE460" s="2">
        <v>0</v>
      </c>
      <c r="AF460" s="68">
        <v>30</v>
      </c>
      <c r="AG460" s="68">
        <v>300</v>
      </c>
      <c r="AH460" s="57">
        <f t="shared" si="679"/>
        <v>0</v>
      </c>
      <c r="AI460" s="70"/>
      <c r="AJ460" s="70"/>
      <c r="AK460" s="62" t="e">
        <f t="shared" si="680"/>
        <v>#DIV/0!</v>
      </c>
      <c r="AL460" s="102"/>
      <c r="AM460" s="103"/>
      <c r="AN460" s="104"/>
      <c r="AO460" s="105"/>
      <c r="AP460" s="106"/>
    </row>
    <row r="461" spans="1:42" x14ac:dyDescent="0.25">
      <c r="A461" s="68">
        <v>115</v>
      </c>
      <c r="C461" s="2" t="s">
        <v>48</v>
      </c>
      <c r="D461" s="68">
        <v>0</v>
      </c>
      <c r="E461" s="68" t="s">
        <v>49</v>
      </c>
      <c r="F461" s="68" t="s">
        <v>50</v>
      </c>
      <c r="N461" s="2"/>
      <c r="S461" s="2"/>
      <c r="T461" s="2"/>
      <c r="AC461" s="2"/>
      <c r="AD461" s="2"/>
      <c r="AE461" s="2"/>
      <c r="AH461" s="58">
        <f t="shared" ref="AH461" si="684">AO458*AP458</f>
        <v>0.70422535211267612</v>
      </c>
      <c r="AI461" s="71"/>
      <c r="AJ461" s="71"/>
      <c r="AK461" s="63"/>
    </row>
    <row r="462" spans="1:42" x14ac:dyDescent="0.25">
      <c r="A462" s="68">
        <v>116.1</v>
      </c>
      <c r="B462" s="68" t="s">
        <v>506</v>
      </c>
      <c r="C462" s="2">
        <v>0</v>
      </c>
      <c r="D462" s="68">
        <v>0</v>
      </c>
      <c r="E462" s="68">
        <v>0</v>
      </c>
      <c r="G462" s="68">
        <v>0</v>
      </c>
      <c r="H462" s="68">
        <v>0</v>
      </c>
      <c r="I462" s="68">
        <v>0</v>
      </c>
      <c r="J462" s="68">
        <v>0</v>
      </c>
      <c r="K462" s="68">
        <v>0</v>
      </c>
      <c r="L462" s="68">
        <v>0</v>
      </c>
      <c r="M462" s="68">
        <v>0</v>
      </c>
      <c r="N462" s="2">
        <v>0</v>
      </c>
      <c r="O462" s="68" t="s">
        <v>35</v>
      </c>
      <c r="P462" s="68" t="s">
        <v>507</v>
      </c>
      <c r="Q462" s="68" t="s">
        <v>37</v>
      </c>
      <c r="R462" s="68" t="s">
        <v>38</v>
      </c>
      <c r="S462" s="2">
        <v>0.1</v>
      </c>
      <c r="T462" s="2">
        <v>10</v>
      </c>
      <c r="U462" s="68" t="s">
        <v>39</v>
      </c>
      <c r="V462" s="68" t="s">
        <v>40</v>
      </c>
      <c r="W462" s="68" t="s">
        <v>41</v>
      </c>
      <c r="X462" s="68" t="s">
        <v>42</v>
      </c>
      <c r="Y462" s="68" t="s">
        <v>43</v>
      </c>
      <c r="Z462" s="68" t="s">
        <v>44</v>
      </c>
      <c r="AA462" s="68" t="s">
        <v>45</v>
      </c>
      <c r="AB462" s="68" t="s">
        <v>37</v>
      </c>
      <c r="AC462" s="2"/>
      <c r="AD462" s="2">
        <v>1</v>
      </c>
      <c r="AE462" s="2">
        <v>0</v>
      </c>
      <c r="AF462" s="68">
        <v>30</v>
      </c>
      <c r="AG462" s="68">
        <v>300</v>
      </c>
      <c r="AH462" s="57">
        <f t="shared" ref="AH462:AH464" si="685">D462*10</f>
        <v>0</v>
      </c>
      <c r="AI462" s="69">
        <v>0</v>
      </c>
      <c r="AJ462" s="69">
        <v>7.7</v>
      </c>
      <c r="AK462" s="62" t="e">
        <f t="shared" ref="AK462:AK464" si="686">AH462/AH$3</f>
        <v>#DIV/0!</v>
      </c>
      <c r="AL462" s="102">
        <f t="shared" ref="AL462" si="687">IF(COUNTBLANK(AI462:AI464)=3,"",IF(COUNTBLANK(AI462:AI464)=2,IF(AI462=0,0.5/AJ462,AI462/AJ462),(AI462/AJ462+AI463/AJ463+IF(AJ464&gt;0,AI464/AJ464,0))/COUNTIF(AI462:AJ464,"&gt;0")))</f>
        <v>6.4935064935064929E-2</v>
      </c>
      <c r="AM462" s="103" t="e">
        <f t="shared" ref="AM462" si="688">IF(ISNUMBER(AN462),AN462,1/AN462)</f>
        <v>#DIV/0!</v>
      </c>
      <c r="AN462" s="104"/>
      <c r="AO462" s="105">
        <f t="shared" ref="AO462" si="689">IF(COUNTIF(AL462:AL462,"&gt;0"),AL462,IF(ISERROR(AM462),IF(D465&gt;0,D465,0.5),AM462))</f>
        <v>6.4935064935064929E-2</v>
      </c>
      <c r="AP462" s="106">
        <v>10</v>
      </c>
    </row>
    <row r="463" spans="1:42" x14ac:dyDescent="0.25">
      <c r="A463" s="68">
        <v>116.2</v>
      </c>
      <c r="B463" s="68" t="s">
        <v>506</v>
      </c>
      <c r="C463" s="2">
        <v>0</v>
      </c>
      <c r="D463" s="68">
        <v>0</v>
      </c>
      <c r="E463" s="68">
        <v>0</v>
      </c>
      <c r="G463" s="68">
        <v>0</v>
      </c>
      <c r="H463" s="68">
        <v>0</v>
      </c>
      <c r="I463" s="68">
        <v>0</v>
      </c>
      <c r="J463" s="68">
        <v>0</v>
      </c>
      <c r="K463" s="68">
        <v>0</v>
      </c>
      <c r="L463" s="68">
        <v>0</v>
      </c>
      <c r="M463" s="68">
        <v>0</v>
      </c>
      <c r="N463" s="2">
        <v>0</v>
      </c>
      <c r="O463" s="68" t="s">
        <v>35</v>
      </c>
      <c r="P463" s="68" t="s">
        <v>508</v>
      </c>
      <c r="Q463" s="68" t="s">
        <v>37</v>
      </c>
      <c r="R463" s="68" t="s">
        <v>38</v>
      </c>
      <c r="S463" s="2">
        <v>0.1</v>
      </c>
      <c r="T463" s="2">
        <v>10</v>
      </c>
      <c r="U463" s="68" t="s">
        <v>39</v>
      </c>
      <c r="V463" s="68" t="s">
        <v>40</v>
      </c>
      <c r="W463" s="68" t="s">
        <v>41</v>
      </c>
      <c r="X463" s="68" t="s">
        <v>42</v>
      </c>
      <c r="Y463" s="68" t="s">
        <v>43</v>
      </c>
      <c r="Z463" s="68" t="s">
        <v>44</v>
      </c>
      <c r="AA463" s="68" t="s">
        <v>45</v>
      </c>
      <c r="AB463" s="68" t="s">
        <v>37</v>
      </c>
      <c r="AC463" s="2"/>
      <c r="AD463" s="2">
        <v>1</v>
      </c>
      <c r="AE463" s="2">
        <v>0</v>
      </c>
      <c r="AF463" s="68">
        <v>30</v>
      </c>
      <c r="AG463" s="68">
        <v>300</v>
      </c>
      <c r="AH463" s="57">
        <f t="shared" si="685"/>
        <v>0</v>
      </c>
      <c r="AI463" s="70"/>
      <c r="AJ463" s="70"/>
      <c r="AK463" s="62" t="e">
        <f t="shared" si="686"/>
        <v>#DIV/0!</v>
      </c>
      <c r="AL463" s="102"/>
      <c r="AM463" s="103"/>
      <c r="AN463" s="104"/>
      <c r="AO463" s="105"/>
      <c r="AP463" s="106"/>
    </row>
    <row r="464" spans="1:42" x14ac:dyDescent="0.25">
      <c r="A464" s="68">
        <v>116.3</v>
      </c>
      <c r="B464" s="68" t="s">
        <v>506</v>
      </c>
      <c r="C464" s="2">
        <v>0</v>
      </c>
      <c r="D464" s="68">
        <v>0</v>
      </c>
      <c r="E464" s="68">
        <v>0</v>
      </c>
      <c r="G464" s="68">
        <v>0</v>
      </c>
      <c r="H464" s="68">
        <v>0</v>
      </c>
      <c r="I464" s="68">
        <v>0</v>
      </c>
      <c r="J464" s="68">
        <v>0</v>
      </c>
      <c r="K464" s="68">
        <v>0</v>
      </c>
      <c r="L464" s="68">
        <v>0</v>
      </c>
      <c r="M464" s="68">
        <v>0</v>
      </c>
      <c r="N464" s="2">
        <v>0</v>
      </c>
      <c r="O464" s="68" t="s">
        <v>35</v>
      </c>
      <c r="P464" s="68" t="s">
        <v>509</v>
      </c>
      <c r="Q464" s="68" t="s">
        <v>37</v>
      </c>
      <c r="R464" s="68" t="s">
        <v>38</v>
      </c>
      <c r="S464" s="2">
        <v>0.1</v>
      </c>
      <c r="T464" s="2">
        <v>10</v>
      </c>
      <c r="U464" s="68" t="s">
        <v>39</v>
      </c>
      <c r="V464" s="68" t="s">
        <v>40</v>
      </c>
      <c r="W464" s="68" t="s">
        <v>41</v>
      </c>
      <c r="X464" s="68" t="s">
        <v>42</v>
      </c>
      <c r="Y464" s="68" t="s">
        <v>43</v>
      </c>
      <c r="Z464" s="68" t="s">
        <v>44</v>
      </c>
      <c r="AA464" s="68" t="s">
        <v>45</v>
      </c>
      <c r="AB464" s="68" t="s">
        <v>37</v>
      </c>
      <c r="AC464" s="2"/>
      <c r="AD464" s="2">
        <v>1</v>
      </c>
      <c r="AE464" s="2">
        <v>0</v>
      </c>
      <c r="AF464" s="68">
        <v>30</v>
      </c>
      <c r="AG464" s="68">
        <v>300</v>
      </c>
      <c r="AH464" s="57">
        <f t="shared" si="685"/>
        <v>0</v>
      </c>
      <c r="AI464" s="70"/>
      <c r="AJ464" s="70"/>
      <c r="AK464" s="62" t="e">
        <f t="shared" si="686"/>
        <v>#DIV/0!</v>
      </c>
      <c r="AL464" s="102"/>
      <c r="AM464" s="103"/>
      <c r="AN464" s="104"/>
      <c r="AO464" s="105"/>
      <c r="AP464" s="106"/>
    </row>
    <row r="465" spans="1:42" x14ac:dyDescent="0.25">
      <c r="A465" s="68">
        <v>116</v>
      </c>
      <c r="C465" s="2" t="s">
        <v>48</v>
      </c>
      <c r="D465" s="68">
        <v>0</v>
      </c>
      <c r="E465" s="68" t="s">
        <v>49</v>
      </c>
      <c r="F465" s="68" t="s">
        <v>50</v>
      </c>
      <c r="N465" s="2"/>
      <c r="S465" s="2"/>
      <c r="T465" s="2"/>
      <c r="AC465" s="2"/>
      <c r="AD465" s="2"/>
      <c r="AE465" s="2"/>
      <c r="AH465" s="58">
        <f t="shared" ref="AH465" si="690">AO462*AP462</f>
        <v>0.64935064935064934</v>
      </c>
      <c r="AI465" s="71"/>
      <c r="AJ465" s="71"/>
      <c r="AK465" s="63"/>
    </row>
    <row r="466" spans="1:42" x14ac:dyDescent="0.25">
      <c r="A466" s="68">
        <v>117.1</v>
      </c>
      <c r="B466" s="68" t="s">
        <v>510</v>
      </c>
      <c r="C466" s="2">
        <v>0</v>
      </c>
      <c r="D466" s="68">
        <v>0</v>
      </c>
      <c r="E466" s="68">
        <v>0</v>
      </c>
      <c r="G466" s="68">
        <v>0</v>
      </c>
      <c r="H466" s="68">
        <v>0</v>
      </c>
      <c r="I466" s="68">
        <v>0</v>
      </c>
      <c r="J466" s="68">
        <v>0</v>
      </c>
      <c r="K466" s="68">
        <v>0</v>
      </c>
      <c r="L466" s="68">
        <v>0</v>
      </c>
      <c r="M466" s="68">
        <v>0</v>
      </c>
      <c r="N466" s="2">
        <v>0</v>
      </c>
      <c r="O466" s="68" t="s">
        <v>35</v>
      </c>
      <c r="P466" s="68" t="s">
        <v>511</v>
      </c>
      <c r="Q466" s="68" t="s">
        <v>37</v>
      </c>
      <c r="R466" s="68" t="s">
        <v>38</v>
      </c>
      <c r="S466" s="2">
        <v>0.1</v>
      </c>
      <c r="T466" s="2">
        <v>10</v>
      </c>
      <c r="U466" s="68" t="s">
        <v>39</v>
      </c>
      <c r="V466" s="68" t="s">
        <v>40</v>
      </c>
      <c r="W466" s="68" t="s">
        <v>41</v>
      </c>
      <c r="X466" s="68" t="s">
        <v>42</v>
      </c>
      <c r="Y466" s="68" t="s">
        <v>43</v>
      </c>
      <c r="Z466" s="68" t="s">
        <v>44</v>
      </c>
      <c r="AA466" s="68" t="s">
        <v>45</v>
      </c>
      <c r="AB466" s="68" t="s">
        <v>37</v>
      </c>
      <c r="AC466" s="2"/>
      <c r="AD466" s="2">
        <v>1</v>
      </c>
      <c r="AE466" s="2">
        <v>0</v>
      </c>
      <c r="AF466" s="68">
        <v>30</v>
      </c>
      <c r="AG466" s="68">
        <v>300</v>
      </c>
      <c r="AH466" s="57">
        <f t="shared" ref="AH466:AH468" si="691">D466*10</f>
        <v>0</v>
      </c>
      <c r="AI466" s="69">
        <v>0</v>
      </c>
      <c r="AJ466" s="69">
        <v>7.4</v>
      </c>
      <c r="AK466" s="62" t="e">
        <f t="shared" ref="AK466:AK468" si="692">AH466/AH$3</f>
        <v>#DIV/0!</v>
      </c>
      <c r="AL466" s="102">
        <f t="shared" ref="AL466" si="693">IF(COUNTBLANK(AI466:AI468)=3,"",IF(COUNTBLANK(AI466:AI468)=2,IF(AI466=0,0.5/AJ466,AI466/AJ466),(AI466/AJ466+AI467/AJ467+IF(AJ468&gt;0,AI468/AJ468,0))/COUNTIF(AI466:AJ468,"&gt;0")))</f>
        <v>6.7567567567567557E-2</v>
      </c>
      <c r="AM466" s="103" t="e">
        <f t="shared" ref="AM466" si="694">IF(ISNUMBER(AN466),AN466,1/AN466)</f>
        <v>#DIV/0!</v>
      </c>
      <c r="AN466" s="104"/>
      <c r="AO466" s="105">
        <f t="shared" ref="AO466" si="695">IF(COUNTIF(AL466:AL466,"&gt;0"),AL466,IF(ISERROR(AM466),IF(D469&gt;0,D469,0.5),AM466))</f>
        <v>6.7567567567567557E-2</v>
      </c>
      <c r="AP466" s="106">
        <v>10</v>
      </c>
    </row>
    <row r="467" spans="1:42" x14ac:dyDescent="0.25">
      <c r="A467" s="68">
        <v>117.2</v>
      </c>
      <c r="B467" s="68" t="s">
        <v>510</v>
      </c>
      <c r="C467" s="2">
        <v>0</v>
      </c>
      <c r="D467" s="68">
        <v>0</v>
      </c>
      <c r="E467" s="68">
        <v>0</v>
      </c>
      <c r="G467" s="68">
        <v>0</v>
      </c>
      <c r="H467" s="68">
        <v>0</v>
      </c>
      <c r="I467" s="68">
        <v>0</v>
      </c>
      <c r="J467" s="68">
        <v>0</v>
      </c>
      <c r="K467" s="68">
        <v>0</v>
      </c>
      <c r="L467" s="68">
        <v>0</v>
      </c>
      <c r="M467" s="68">
        <v>0</v>
      </c>
      <c r="N467" s="2">
        <v>0</v>
      </c>
      <c r="O467" s="68" t="s">
        <v>35</v>
      </c>
      <c r="P467" s="68" t="s">
        <v>512</v>
      </c>
      <c r="Q467" s="68" t="s">
        <v>37</v>
      </c>
      <c r="R467" s="68" t="s">
        <v>38</v>
      </c>
      <c r="S467" s="2">
        <v>0.1</v>
      </c>
      <c r="T467" s="2">
        <v>10</v>
      </c>
      <c r="U467" s="68" t="s">
        <v>39</v>
      </c>
      <c r="V467" s="68" t="s">
        <v>40</v>
      </c>
      <c r="W467" s="68" t="s">
        <v>41</v>
      </c>
      <c r="X467" s="68" t="s">
        <v>42</v>
      </c>
      <c r="Y467" s="68" t="s">
        <v>43</v>
      </c>
      <c r="Z467" s="68" t="s">
        <v>44</v>
      </c>
      <c r="AA467" s="68" t="s">
        <v>45</v>
      </c>
      <c r="AB467" s="68" t="s">
        <v>37</v>
      </c>
      <c r="AC467" s="2"/>
      <c r="AD467" s="2">
        <v>1</v>
      </c>
      <c r="AE467" s="2">
        <v>0</v>
      </c>
      <c r="AF467" s="68">
        <v>30</v>
      </c>
      <c r="AG467" s="68">
        <v>300</v>
      </c>
      <c r="AH467" s="57">
        <f t="shared" si="691"/>
        <v>0</v>
      </c>
      <c r="AI467" s="70"/>
      <c r="AJ467" s="70"/>
      <c r="AK467" s="62" t="e">
        <f t="shared" si="692"/>
        <v>#DIV/0!</v>
      </c>
      <c r="AL467" s="102"/>
      <c r="AM467" s="103"/>
      <c r="AN467" s="104"/>
      <c r="AO467" s="105"/>
      <c r="AP467" s="106"/>
    </row>
    <row r="468" spans="1:42" x14ac:dyDescent="0.25">
      <c r="A468" s="68">
        <v>117.3</v>
      </c>
      <c r="B468" s="68" t="s">
        <v>510</v>
      </c>
      <c r="C468" s="2">
        <v>0</v>
      </c>
      <c r="D468" s="68">
        <v>0</v>
      </c>
      <c r="E468" s="68">
        <v>0</v>
      </c>
      <c r="G468" s="68">
        <v>0</v>
      </c>
      <c r="H468" s="68">
        <v>0</v>
      </c>
      <c r="I468" s="68">
        <v>0</v>
      </c>
      <c r="J468" s="68">
        <v>0</v>
      </c>
      <c r="K468" s="68">
        <v>0</v>
      </c>
      <c r="L468" s="68">
        <v>0</v>
      </c>
      <c r="M468" s="68">
        <v>0</v>
      </c>
      <c r="N468" s="2">
        <v>0</v>
      </c>
      <c r="O468" s="68" t="s">
        <v>35</v>
      </c>
      <c r="P468" s="68" t="s">
        <v>513</v>
      </c>
      <c r="Q468" s="68" t="s">
        <v>37</v>
      </c>
      <c r="R468" s="68" t="s">
        <v>38</v>
      </c>
      <c r="S468" s="2">
        <v>0.1</v>
      </c>
      <c r="T468" s="2">
        <v>10</v>
      </c>
      <c r="U468" s="68" t="s">
        <v>39</v>
      </c>
      <c r="V468" s="68" t="s">
        <v>40</v>
      </c>
      <c r="W468" s="68" t="s">
        <v>41</v>
      </c>
      <c r="X468" s="68" t="s">
        <v>42</v>
      </c>
      <c r="Y468" s="68" t="s">
        <v>43</v>
      </c>
      <c r="Z468" s="68" t="s">
        <v>44</v>
      </c>
      <c r="AA468" s="68" t="s">
        <v>45</v>
      </c>
      <c r="AB468" s="68" t="s">
        <v>37</v>
      </c>
      <c r="AC468" s="2"/>
      <c r="AD468" s="2">
        <v>1</v>
      </c>
      <c r="AE468" s="2">
        <v>0</v>
      </c>
      <c r="AF468" s="68">
        <v>30</v>
      </c>
      <c r="AG468" s="68">
        <v>300</v>
      </c>
      <c r="AH468" s="57">
        <f t="shared" si="691"/>
        <v>0</v>
      </c>
      <c r="AI468" s="70"/>
      <c r="AJ468" s="70"/>
      <c r="AK468" s="62" t="e">
        <f t="shared" si="692"/>
        <v>#DIV/0!</v>
      </c>
      <c r="AL468" s="102"/>
      <c r="AM468" s="103"/>
      <c r="AN468" s="104"/>
      <c r="AO468" s="105"/>
      <c r="AP468" s="106"/>
    </row>
    <row r="469" spans="1:42" x14ac:dyDescent="0.25">
      <c r="A469" s="68">
        <v>117</v>
      </c>
      <c r="C469" s="2" t="s">
        <v>48</v>
      </c>
      <c r="D469" s="68">
        <v>0</v>
      </c>
      <c r="E469" s="68" t="s">
        <v>49</v>
      </c>
      <c r="F469" s="68" t="s">
        <v>50</v>
      </c>
      <c r="N469" s="2"/>
      <c r="S469" s="2"/>
      <c r="T469" s="2"/>
      <c r="AC469" s="2"/>
      <c r="AD469" s="2"/>
      <c r="AE469" s="2"/>
      <c r="AH469" s="58">
        <f t="shared" ref="AH469" si="696">AO466*AP466</f>
        <v>0.67567567567567555</v>
      </c>
      <c r="AI469" s="71"/>
      <c r="AJ469" s="71"/>
      <c r="AK469" s="63"/>
    </row>
    <row r="470" spans="1:42" x14ac:dyDescent="0.25">
      <c r="A470" s="68">
        <v>118.1</v>
      </c>
      <c r="B470" s="68" t="s">
        <v>514</v>
      </c>
      <c r="C470" s="2">
        <v>0</v>
      </c>
      <c r="D470" s="68">
        <v>0</v>
      </c>
      <c r="E470" s="68">
        <v>0</v>
      </c>
      <c r="G470" s="68">
        <v>0</v>
      </c>
      <c r="H470" s="68">
        <v>0</v>
      </c>
      <c r="I470" s="68">
        <v>0</v>
      </c>
      <c r="J470" s="68">
        <v>0</v>
      </c>
      <c r="K470" s="68">
        <v>0</v>
      </c>
      <c r="L470" s="68">
        <v>0</v>
      </c>
      <c r="M470" s="68">
        <v>0</v>
      </c>
      <c r="N470" s="2">
        <v>0</v>
      </c>
      <c r="O470" s="68" t="s">
        <v>35</v>
      </c>
      <c r="P470" s="68" t="s">
        <v>515</v>
      </c>
      <c r="Q470" s="68" t="s">
        <v>37</v>
      </c>
      <c r="R470" s="68" t="s">
        <v>38</v>
      </c>
      <c r="S470" s="2">
        <v>0.1</v>
      </c>
      <c r="T470" s="2">
        <v>10</v>
      </c>
      <c r="U470" s="68" t="s">
        <v>39</v>
      </c>
      <c r="V470" s="68" t="s">
        <v>40</v>
      </c>
      <c r="W470" s="68" t="s">
        <v>41</v>
      </c>
      <c r="X470" s="68" t="s">
        <v>42</v>
      </c>
      <c r="Y470" s="68" t="s">
        <v>43</v>
      </c>
      <c r="Z470" s="68" t="s">
        <v>44</v>
      </c>
      <c r="AA470" s="68" t="s">
        <v>45</v>
      </c>
      <c r="AB470" s="68" t="s">
        <v>37</v>
      </c>
      <c r="AC470" s="2"/>
      <c r="AD470" s="2">
        <v>1</v>
      </c>
      <c r="AE470" s="2">
        <v>0</v>
      </c>
      <c r="AF470" s="68">
        <v>30</v>
      </c>
      <c r="AG470" s="68">
        <v>300</v>
      </c>
      <c r="AH470" s="57">
        <f t="shared" ref="AH470:AH472" si="697">D470*10</f>
        <v>0</v>
      </c>
      <c r="AI470" s="69">
        <v>0</v>
      </c>
      <c r="AJ470" s="69">
        <v>7</v>
      </c>
      <c r="AK470" s="62" t="e">
        <f t="shared" ref="AK470:AK472" si="698">AH470/AH$3</f>
        <v>#DIV/0!</v>
      </c>
      <c r="AL470" s="102">
        <f t="shared" ref="AL470" si="699">IF(COUNTBLANK(AI470:AI472)=3,"",IF(COUNTBLANK(AI470:AI472)=2,IF(AI470=0,0.5/AJ470,AI470/AJ470),(AI470/AJ470+AI471/AJ471+IF(AJ472&gt;0,AI472/AJ472,0))/COUNTIF(AI470:AJ472,"&gt;0")))</f>
        <v>7.1428571428571425E-2</v>
      </c>
      <c r="AM470" s="103" t="e">
        <f t="shared" ref="AM470" si="700">IF(ISNUMBER(AN470),AN470,1/AN470)</f>
        <v>#DIV/0!</v>
      </c>
      <c r="AN470" s="104"/>
      <c r="AO470" s="105">
        <f t="shared" ref="AO470" si="701">IF(COUNTIF(AL470:AL470,"&gt;0"),AL470,IF(ISERROR(AM470),IF(D473&gt;0,D473,0.5),AM470))</f>
        <v>7.1428571428571425E-2</v>
      </c>
      <c r="AP470" s="106">
        <v>10</v>
      </c>
    </row>
    <row r="471" spans="1:42" x14ac:dyDescent="0.25">
      <c r="A471" s="68">
        <v>118.2</v>
      </c>
      <c r="B471" s="68" t="s">
        <v>514</v>
      </c>
      <c r="C471" s="2">
        <v>0</v>
      </c>
      <c r="D471" s="68">
        <v>0</v>
      </c>
      <c r="E471" s="68">
        <v>0</v>
      </c>
      <c r="G471" s="68">
        <v>0</v>
      </c>
      <c r="H471" s="68">
        <v>0</v>
      </c>
      <c r="I471" s="68">
        <v>0</v>
      </c>
      <c r="J471" s="68">
        <v>0</v>
      </c>
      <c r="K471" s="68">
        <v>0</v>
      </c>
      <c r="L471" s="68">
        <v>0</v>
      </c>
      <c r="M471" s="68">
        <v>0</v>
      </c>
      <c r="N471" s="2">
        <v>0</v>
      </c>
      <c r="O471" s="68" t="s">
        <v>35</v>
      </c>
      <c r="P471" s="68" t="s">
        <v>516</v>
      </c>
      <c r="Q471" s="68" t="s">
        <v>37</v>
      </c>
      <c r="R471" s="68" t="s">
        <v>38</v>
      </c>
      <c r="S471" s="2">
        <v>0.1</v>
      </c>
      <c r="T471" s="2">
        <v>10</v>
      </c>
      <c r="U471" s="68" t="s">
        <v>39</v>
      </c>
      <c r="V471" s="68" t="s">
        <v>40</v>
      </c>
      <c r="W471" s="68" t="s">
        <v>41</v>
      </c>
      <c r="X471" s="68" t="s">
        <v>42</v>
      </c>
      <c r="Y471" s="68" t="s">
        <v>43</v>
      </c>
      <c r="Z471" s="68" t="s">
        <v>44</v>
      </c>
      <c r="AA471" s="68" t="s">
        <v>45</v>
      </c>
      <c r="AB471" s="68" t="s">
        <v>37</v>
      </c>
      <c r="AC471" s="2"/>
      <c r="AD471" s="2">
        <v>1</v>
      </c>
      <c r="AE471" s="2">
        <v>0</v>
      </c>
      <c r="AF471" s="68">
        <v>30</v>
      </c>
      <c r="AG471" s="68">
        <v>300</v>
      </c>
      <c r="AH471" s="57">
        <f t="shared" si="697"/>
        <v>0</v>
      </c>
      <c r="AI471" s="70"/>
      <c r="AJ471" s="70"/>
      <c r="AK471" s="62" t="e">
        <f t="shared" si="698"/>
        <v>#DIV/0!</v>
      </c>
      <c r="AL471" s="102"/>
      <c r="AM471" s="103"/>
      <c r="AN471" s="104"/>
      <c r="AO471" s="105"/>
      <c r="AP471" s="106"/>
    </row>
    <row r="472" spans="1:42" x14ac:dyDescent="0.25">
      <c r="A472" s="68">
        <v>118.3</v>
      </c>
      <c r="B472" s="68" t="s">
        <v>514</v>
      </c>
      <c r="C472" s="2">
        <v>0</v>
      </c>
      <c r="D472" s="68">
        <v>0</v>
      </c>
      <c r="E472" s="68">
        <v>0</v>
      </c>
      <c r="G472" s="68">
        <v>0</v>
      </c>
      <c r="H472" s="68">
        <v>0</v>
      </c>
      <c r="I472" s="68">
        <v>0</v>
      </c>
      <c r="J472" s="68">
        <v>0</v>
      </c>
      <c r="K472" s="68">
        <v>0</v>
      </c>
      <c r="L472" s="68">
        <v>0</v>
      </c>
      <c r="M472" s="68">
        <v>0</v>
      </c>
      <c r="N472" s="2">
        <v>0</v>
      </c>
      <c r="O472" s="68" t="s">
        <v>35</v>
      </c>
      <c r="P472" s="68" t="s">
        <v>517</v>
      </c>
      <c r="Q472" s="68" t="s">
        <v>37</v>
      </c>
      <c r="R472" s="68" t="s">
        <v>38</v>
      </c>
      <c r="S472" s="2">
        <v>0.1</v>
      </c>
      <c r="T472" s="2">
        <v>10</v>
      </c>
      <c r="U472" s="68" t="s">
        <v>39</v>
      </c>
      <c r="V472" s="68" t="s">
        <v>40</v>
      </c>
      <c r="W472" s="68" t="s">
        <v>41</v>
      </c>
      <c r="X472" s="68" t="s">
        <v>42</v>
      </c>
      <c r="Y472" s="68" t="s">
        <v>43</v>
      </c>
      <c r="Z472" s="68" t="s">
        <v>44</v>
      </c>
      <c r="AA472" s="68" t="s">
        <v>45</v>
      </c>
      <c r="AB472" s="68" t="s">
        <v>37</v>
      </c>
      <c r="AC472" s="2"/>
      <c r="AD472" s="2">
        <v>1</v>
      </c>
      <c r="AE472" s="2">
        <v>0</v>
      </c>
      <c r="AF472" s="68">
        <v>30</v>
      </c>
      <c r="AG472" s="68">
        <v>300</v>
      </c>
      <c r="AH472" s="57">
        <f t="shared" si="697"/>
        <v>0</v>
      </c>
      <c r="AI472" s="70"/>
      <c r="AJ472" s="70"/>
      <c r="AK472" s="62" t="e">
        <f t="shared" si="698"/>
        <v>#DIV/0!</v>
      </c>
      <c r="AL472" s="102"/>
      <c r="AM472" s="103"/>
      <c r="AN472" s="104"/>
      <c r="AO472" s="105"/>
      <c r="AP472" s="106"/>
    </row>
    <row r="473" spans="1:42" x14ac:dyDescent="0.25">
      <c r="A473" s="68">
        <v>118</v>
      </c>
      <c r="C473" s="2" t="s">
        <v>48</v>
      </c>
      <c r="D473" s="68">
        <v>0</v>
      </c>
      <c r="E473" s="68" t="s">
        <v>49</v>
      </c>
      <c r="F473" s="68" t="s">
        <v>50</v>
      </c>
      <c r="N473" s="2"/>
      <c r="S473" s="2"/>
      <c r="T473" s="2"/>
      <c r="AC473" s="2"/>
      <c r="AD473" s="2"/>
      <c r="AE473" s="2"/>
      <c r="AH473" s="58">
        <f t="shared" ref="AH473" si="702">AO470*AP470</f>
        <v>0.71428571428571419</v>
      </c>
      <c r="AI473" s="71"/>
      <c r="AJ473" s="71"/>
      <c r="AK473" s="63"/>
    </row>
    <row r="474" spans="1:42" x14ac:dyDescent="0.25">
      <c r="A474" s="68">
        <v>119.1</v>
      </c>
      <c r="B474" s="68" t="s">
        <v>518</v>
      </c>
      <c r="C474" s="2">
        <v>0</v>
      </c>
      <c r="D474" s="68">
        <v>0</v>
      </c>
      <c r="E474" s="68">
        <v>0</v>
      </c>
      <c r="G474" s="68">
        <v>0</v>
      </c>
      <c r="H474" s="68">
        <v>0</v>
      </c>
      <c r="I474" s="68">
        <v>0</v>
      </c>
      <c r="J474" s="68">
        <v>0</v>
      </c>
      <c r="K474" s="68">
        <v>0</v>
      </c>
      <c r="L474" s="68">
        <v>0</v>
      </c>
      <c r="M474" s="68">
        <v>0</v>
      </c>
      <c r="N474" s="2">
        <v>0</v>
      </c>
      <c r="O474" s="68" t="s">
        <v>35</v>
      </c>
      <c r="P474" s="68" t="s">
        <v>519</v>
      </c>
      <c r="Q474" s="68" t="s">
        <v>37</v>
      </c>
      <c r="R474" s="68" t="s">
        <v>38</v>
      </c>
      <c r="S474" s="2">
        <v>0.1</v>
      </c>
      <c r="T474" s="2">
        <v>10</v>
      </c>
      <c r="U474" s="68" t="s">
        <v>39</v>
      </c>
      <c r="V474" s="68" t="s">
        <v>40</v>
      </c>
      <c r="W474" s="68" t="s">
        <v>41</v>
      </c>
      <c r="X474" s="68" t="s">
        <v>42</v>
      </c>
      <c r="Y474" s="68" t="s">
        <v>43</v>
      </c>
      <c r="Z474" s="68" t="s">
        <v>44</v>
      </c>
      <c r="AA474" s="68" t="s">
        <v>45</v>
      </c>
      <c r="AB474" s="68" t="s">
        <v>37</v>
      </c>
      <c r="AC474" s="2"/>
      <c r="AD474" s="2">
        <v>1</v>
      </c>
      <c r="AE474" s="2">
        <v>0</v>
      </c>
      <c r="AF474" s="68">
        <v>30</v>
      </c>
      <c r="AG474" s="68">
        <v>300</v>
      </c>
      <c r="AH474" s="57">
        <f t="shared" ref="AH474:AH476" si="703">D474*10</f>
        <v>0</v>
      </c>
      <c r="AI474" s="69">
        <v>0</v>
      </c>
      <c r="AJ474" s="69">
        <v>7.4</v>
      </c>
      <c r="AK474" s="62" t="e">
        <f t="shared" ref="AK474:AK476" si="704">AH474/AH$3</f>
        <v>#DIV/0!</v>
      </c>
      <c r="AL474" s="102">
        <f t="shared" ref="AL474" si="705">IF(COUNTBLANK(AI474:AI476)=3,"",IF(COUNTBLANK(AI474:AI476)=2,IF(AI474=0,0.5/AJ474,AI474/AJ474),(AI474/AJ474+AI475/AJ475+IF(AJ476&gt;0,AI476/AJ476,0))/COUNTIF(AI474:AJ476,"&gt;0")))</f>
        <v>6.7567567567567557E-2</v>
      </c>
      <c r="AM474" s="103" t="e">
        <f t="shared" ref="AM474" si="706">IF(ISNUMBER(AN474),AN474,1/AN474)</f>
        <v>#DIV/0!</v>
      </c>
      <c r="AN474" s="104"/>
      <c r="AO474" s="105">
        <f t="shared" ref="AO474" si="707">IF(COUNTIF(AL474:AL474,"&gt;0"),AL474,IF(ISERROR(AM474),IF(D477&gt;0,D477,0.5),AM474))</f>
        <v>6.7567567567567557E-2</v>
      </c>
      <c r="AP474" s="106">
        <v>10</v>
      </c>
    </row>
    <row r="475" spans="1:42" ht="18.75" customHeight="1" x14ac:dyDescent="0.25">
      <c r="A475" s="68">
        <v>119.2</v>
      </c>
      <c r="B475" s="68" t="s">
        <v>518</v>
      </c>
      <c r="C475" s="2">
        <v>0</v>
      </c>
      <c r="D475" s="68">
        <v>0</v>
      </c>
      <c r="E475" s="68">
        <v>0</v>
      </c>
      <c r="G475" s="68">
        <v>0</v>
      </c>
      <c r="H475" s="68">
        <v>0</v>
      </c>
      <c r="I475" s="68">
        <v>0</v>
      </c>
      <c r="J475" s="68">
        <v>0</v>
      </c>
      <c r="K475" s="68">
        <v>0</v>
      </c>
      <c r="L475" s="68">
        <v>0</v>
      </c>
      <c r="M475" s="68">
        <v>0</v>
      </c>
      <c r="N475" s="2">
        <v>0</v>
      </c>
      <c r="O475" s="68" t="s">
        <v>35</v>
      </c>
      <c r="P475" s="68" t="s">
        <v>520</v>
      </c>
      <c r="Q475" s="68" t="s">
        <v>37</v>
      </c>
      <c r="R475" s="68" t="s">
        <v>38</v>
      </c>
      <c r="S475" s="2">
        <v>0.1</v>
      </c>
      <c r="T475" s="2">
        <v>10</v>
      </c>
      <c r="U475" s="68" t="s">
        <v>39</v>
      </c>
      <c r="V475" s="68" t="s">
        <v>40</v>
      </c>
      <c r="W475" s="68" t="s">
        <v>41</v>
      </c>
      <c r="X475" s="68" t="s">
        <v>42</v>
      </c>
      <c r="Y475" s="68" t="s">
        <v>43</v>
      </c>
      <c r="Z475" s="68" t="s">
        <v>44</v>
      </c>
      <c r="AA475" s="68" t="s">
        <v>45</v>
      </c>
      <c r="AB475" s="68" t="s">
        <v>37</v>
      </c>
      <c r="AC475" s="2"/>
      <c r="AD475" s="2">
        <v>1</v>
      </c>
      <c r="AE475" s="2">
        <v>0</v>
      </c>
      <c r="AF475" s="68">
        <v>30</v>
      </c>
      <c r="AG475" s="68">
        <v>300</v>
      </c>
      <c r="AH475" s="57">
        <f t="shared" si="703"/>
        <v>0</v>
      </c>
      <c r="AI475" s="70"/>
      <c r="AJ475" s="70"/>
      <c r="AK475" s="62" t="e">
        <f t="shared" si="704"/>
        <v>#DIV/0!</v>
      </c>
      <c r="AL475" s="102"/>
      <c r="AM475" s="103"/>
      <c r="AN475" s="104"/>
      <c r="AO475" s="105"/>
      <c r="AP475" s="106"/>
    </row>
    <row r="476" spans="1:42" ht="18.75" customHeight="1" x14ac:dyDescent="0.25">
      <c r="A476" s="68">
        <v>119.3</v>
      </c>
      <c r="B476" s="68" t="s">
        <v>518</v>
      </c>
      <c r="C476" s="2">
        <v>0</v>
      </c>
      <c r="D476" s="68">
        <v>0</v>
      </c>
      <c r="E476" s="68">
        <v>0</v>
      </c>
      <c r="G476" s="68">
        <v>0</v>
      </c>
      <c r="H476" s="68">
        <v>0</v>
      </c>
      <c r="I476" s="68">
        <v>0</v>
      </c>
      <c r="J476" s="68">
        <v>0</v>
      </c>
      <c r="K476" s="68">
        <v>0</v>
      </c>
      <c r="L476" s="68">
        <v>0</v>
      </c>
      <c r="M476" s="68">
        <v>0</v>
      </c>
      <c r="N476" s="2">
        <v>0</v>
      </c>
      <c r="O476" s="68" t="s">
        <v>35</v>
      </c>
      <c r="P476" s="68" t="s">
        <v>521</v>
      </c>
      <c r="Q476" s="68" t="s">
        <v>37</v>
      </c>
      <c r="R476" s="68" t="s">
        <v>38</v>
      </c>
      <c r="S476" s="2">
        <v>0.1</v>
      </c>
      <c r="T476" s="2">
        <v>10</v>
      </c>
      <c r="U476" s="68" t="s">
        <v>39</v>
      </c>
      <c r="V476" s="68" t="s">
        <v>40</v>
      </c>
      <c r="W476" s="68" t="s">
        <v>41</v>
      </c>
      <c r="X476" s="68" t="s">
        <v>42</v>
      </c>
      <c r="Y476" s="68" t="s">
        <v>43</v>
      </c>
      <c r="Z476" s="68" t="s">
        <v>44</v>
      </c>
      <c r="AA476" s="68" t="s">
        <v>45</v>
      </c>
      <c r="AB476" s="68" t="s">
        <v>37</v>
      </c>
      <c r="AC476" s="2"/>
      <c r="AD476" s="2">
        <v>1</v>
      </c>
      <c r="AE476" s="2">
        <v>0</v>
      </c>
      <c r="AF476" s="68">
        <v>30</v>
      </c>
      <c r="AG476" s="68">
        <v>300</v>
      </c>
      <c r="AH476" s="57">
        <f t="shared" si="703"/>
        <v>0</v>
      </c>
      <c r="AI476" s="70"/>
      <c r="AJ476" s="70"/>
      <c r="AK476" s="62" t="e">
        <f t="shared" si="704"/>
        <v>#DIV/0!</v>
      </c>
      <c r="AL476" s="102"/>
      <c r="AM476" s="103"/>
      <c r="AN476" s="104"/>
      <c r="AO476" s="105"/>
      <c r="AP476" s="106"/>
    </row>
    <row r="477" spans="1:42" ht="20.100000000000001" customHeight="1" x14ac:dyDescent="0.25">
      <c r="A477" s="68">
        <v>119</v>
      </c>
      <c r="C477" s="2" t="s">
        <v>48</v>
      </c>
      <c r="D477" s="68">
        <v>0</v>
      </c>
      <c r="E477" s="68" t="s">
        <v>49</v>
      </c>
      <c r="F477" s="68" t="s">
        <v>50</v>
      </c>
      <c r="N477" s="2"/>
      <c r="S477" s="2"/>
      <c r="T477" s="2"/>
      <c r="AC477" s="2"/>
      <c r="AD477" s="2"/>
      <c r="AE477" s="2"/>
      <c r="AH477" s="58">
        <f t="shared" ref="AH477" si="708">AO474*AP474</f>
        <v>0.67567567567567555</v>
      </c>
      <c r="AI477" s="71"/>
      <c r="AJ477" s="71"/>
      <c r="AK477" s="63"/>
    </row>
    <row r="478" spans="1:42" x14ac:dyDescent="0.25">
      <c r="A478" s="68">
        <v>120.1</v>
      </c>
      <c r="B478" s="68" t="s">
        <v>522</v>
      </c>
      <c r="C478" s="2">
        <v>0</v>
      </c>
      <c r="D478" s="68">
        <v>0</v>
      </c>
      <c r="E478" s="68">
        <v>0</v>
      </c>
      <c r="G478" s="68">
        <v>0</v>
      </c>
      <c r="H478" s="68">
        <v>0</v>
      </c>
      <c r="I478" s="68">
        <v>0</v>
      </c>
      <c r="J478" s="68">
        <v>0</v>
      </c>
      <c r="K478" s="68">
        <v>0</v>
      </c>
      <c r="L478" s="68">
        <v>0</v>
      </c>
      <c r="M478" s="68">
        <v>0</v>
      </c>
      <c r="N478" s="2">
        <v>0</v>
      </c>
      <c r="O478" s="68" t="s">
        <v>35</v>
      </c>
      <c r="P478" s="68" t="s">
        <v>523</v>
      </c>
      <c r="Q478" s="68" t="s">
        <v>37</v>
      </c>
      <c r="R478" s="68" t="s">
        <v>38</v>
      </c>
      <c r="S478" s="2">
        <v>0.1</v>
      </c>
      <c r="T478" s="2">
        <v>10</v>
      </c>
      <c r="U478" s="68" t="s">
        <v>39</v>
      </c>
      <c r="V478" s="68" t="s">
        <v>40</v>
      </c>
      <c r="W478" s="68" t="s">
        <v>41</v>
      </c>
      <c r="X478" s="68" t="s">
        <v>42</v>
      </c>
      <c r="Y478" s="68" t="s">
        <v>43</v>
      </c>
      <c r="Z478" s="68" t="s">
        <v>44</v>
      </c>
      <c r="AA478" s="68" t="s">
        <v>45</v>
      </c>
      <c r="AB478" s="68" t="s">
        <v>37</v>
      </c>
      <c r="AC478" s="2"/>
      <c r="AD478" s="2">
        <v>1</v>
      </c>
      <c r="AE478" s="2">
        <v>0</v>
      </c>
      <c r="AF478" s="68">
        <v>30</v>
      </c>
      <c r="AG478" s="68">
        <v>300</v>
      </c>
      <c r="AH478" s="57">
        <f t="shared" ref="AH478:AH480" si="709">D478*10</f>
        <v>0</v>
      </c>
      <c r="AI478" s="69">
        <v>0</v>
      </c>
      <c r="AJ478" s="69">
        <v>7.3</v>
      </c>
      <c r="AK478" s="62" t="e">
        <f t="shared" ref="AK478:AK480" si="710">AH478/AH$3</f>
        <v>#DIV/0!</v>
      </c>
      <c r="AL478" s="102">
        <f t="shared" ref="AL478" si="711">IF(COUNTBLANK(AI478:AI480)=3,"",IF(COUNTBLANK(AI478:AI480)=2,IF(AI478=0,0.5/AJ478,AI478/AJ478),(AI478/AJ478+AI479/AJ479+IF(AJ480&gt;0,AI480/AJ480,0))/COUNTIF(AI478:AJ480,"&gt;0")))</f>
        <v>6.8493150684931503E-2</v>
      </c>
      <c r="AM478" s="103" t="e">
        <f t="shared" ref="AM478" si="712">IF(ISNUMBER(AN478),AN478,1/AN478)</f>
        <v>#DIV/0!</v>
      </c>
      <c r="AN478" s="104"/>
      <c r="AO478" s="105">
        <f t="shared" ref="AO478" si="713">IF(COUNTIF(AL478:AL478,"&gt;0"),AL478,IF(ISERROR(AM478),IF(D481&gt;0,D481,0.5),AM478))</f>
        <v>6.8493150684931503E-2</v>
      </c>
      <c r="AP478" s="106">
        <v>10</v>
      </c>
    </row>
    <row r="479" spans="1:42" x14ac:dyDescent="0.25">
      <c r="A479" s="68">
        <v>120.2</v>
      </c>
      <c r="B479" s="68" t="s">
        <v>522</v>
      </c>
      <c r="C479" s="2">
        <v>0</v>
      </c>
      <c r="D479" s="68">
        <v>0</v>
      </c>
      <c r="E479" s="68">
        <v>0</v>
      </c>
      <c r="G479" s="68">
        <v>0</v>
      </c>
      <c r="H479" s="68">
        <v>0</v>
      </c>
      <c r="I479" s="68">
        <v>0</v>
      </c>
      <c r="J479" s="68">
        <v>0</v>
      </c>
      <c r="K479" s="68">
        <v>0</v>
      </c>
      <c r="L479" s="68">
        <v>0</v>
      </c>
      <c r="M479" s="68">
        <v>0</v>
      </c>
      <c r="N479" s="2">
        <v>0</v>
      </c>
      <c r="O479" s="68" t="s">
        <v>35</v>
      </c>
      <c r="P479" s="68" t="s">
        <v>524</v>
      </c>
      <c r="Q479" s="68" t="s">
        <v>37</v>
      </c>
      <c r="R479" s="68" t="s">
        <v>38</v>
      </c>
      <c r="S479" s="2">
        <v>0.1</v>
      </c>
      <c r="T479" s="2">
        <v>10</v>
      </c>
      <c r="U479" s="68" t="s">
        <v>39</v>
      </c>
      <c r="V479" s="68" t="s">
        <v>40</v>
      </c>
      <c r="W479" s="68" t="s">
        <v>41</v>
      </c>
      <c r="X479" s="68" t="s">
        <v>42</v>
      </c>
      <c r="Y479" s="68" t="s">
        <v>43</v>
      </c>
      <c r="Z479" s="68" t="s">
        <v>44</v>
      </c>
      <c r="AA479" s="68" t="s">
        <v>45</v>
      </c>
      <c r="AB479" s="68" t="s">
        <v>37</v>
      </c>
      <c r="AC479" s="2"/>
      <c r="AD479" s="2">
        <v>1</v>
      </c>
      <c r="AE479" s="2">
        <v>0</v>
      </c>
      <c r="AF479" s="68">
        <v>30</v>
      </c>
      <c r="AG479" s="68">
        <v>300</v>
      </c>
      <c r="AH479" s="57">
        <f t="shared" si="709"/>
        <v>0</v>
      </c>
      <c r="AI479" s="70"/>
      <c r="AJ479" s="70"/>
      <c r="AK479" s="62" t="e">
        <f t="shared" si="710"/>
        <v>#DIV/0!</v>
      </c>
      <c r="AL479" s="102"/>
      <c r="AM479" s="103"/>
      <c r="AN479" s="104"/>
      <c r="AO479" s="105"/>
      <c r="AP479" s="106"/>
    </row>
    <row r="480" spans="1:42" x14ac:dyDescent="0.25">
      <c r="A480" s="68">
        <v>120.3</v>
      </c>
      <c r="B480" s="68" t="s">
        <v>522</v>
      </c>
      <c r="C480" s="2">
        <v>0</v>
      </c>
      <c r="D480" s="68">
        <v>0</v>
      </c>
      <c r="E480" s="68">
        <v>0</v>
      </c>
      <c r="G480" s="68">
        <v>0</v>
      </c>
      <c r="H480" s="68">
        <v>0</v>
      </c>
      <c r="I480" s="68">
        <v>0</v>
      </c>
      <c r="J480" s="68">
        <v>0</v>
      </c>
      <c r="K480" s="68">
        <v>0</v>
      </c>
      <c r="L480" s="68">
        <v>0</v>
      </c>
      <c r="M480" s="68">
        <v>0</v>
      </c>
      <c r="N480" s="2">
        <v>0</v>
      </c>
      <c r="O480" s="68" t="s">
        <v>35</v>
      </c>
      <c r="P480" s="68" t="s">
        <v>525</v>
      </c>
      <c r="Q480" s="68" t="s">
        <v>37</v>
      </c>
      <c r="R480" s="68" t="s">
        <v>38</v>
      </c>
      <c r="S480" s="2">
        <v>0.1</v>
      </c>
      <c r="T480" s="2">
        <v>10</v>
      </c>
      <c r="U480" s="68" t="s">
        <v>39</v>
      </c>
      <c r="V480" s="68" t="s">
        <v>40</v>
      </c>
      <c r="W480" s="68" t="s">
        <v>41</v>
      </c>
      <c r="X480" s="68" t="s">
        <v>42</v>
      </c>
      <c r="Y480" s="68" t="s">
        <v>43</v>
      </c>
      <c r="Z480" s="68" t="s">
        <v>44</v>
      </c>
      <c r="AA480" s="68" t="s">
        <v>45</v>
      </c>
      <c r="AB480" s="68" t="s">
        <v>37</v>
      </c>
      <c r="AC480" s="2"/>
      <c r="AD480" s="2">
        <v>1</v>
      </c>
      <c r="AE480" s="2">
        <v>0</v>
      </c>
      <c r="AF480" s="68">
        <v>30</v>
      </c>
      <c r="AG480" s="68">
        <v>300</v>
      </c>
      <c r="AH480" s="57">
        <f t="shared" si="709"/>
        <v>0</v>
      </c>
      <c r="AI480" s="70"/>
      <c r="AJ480" s="70"/>
      <c r="AK480" s="62" t="e">
        <f t="shared" si="710"/>
        <v>#DIV/0!</v>
      </c>
      <c r="AL480" s="102"/>
      <c r="AM480" s="103"/>
      <c r="AN480" s="104"/>
      <c r="AO480" s="105"/>
      <c r="AP480" s="106"/>
    </row>
    <row r="481" spans="1:42" x14ac:dyDescent="0.25">
      <c r="A481" s="68">
        <v>120</v>
      </c>
      <c r="C481" s="2" t="s">
        <v>48</v>
      </c>
      <c r="D481" s="68">
        <v>0</v>
      </c>
      <c r="E481" s="68" t="s">
        <v>49</v>
      </c>
      <c r="F481" s="68" t="s">
        <v>50</v>
      </c>
      <c r="N481" s="2"/>
      <c r="S481" s="2"/>
      <c r="T481" s="2"/>
      <c r="AC481" s="2"/>
      <c r="AD481" s="2"/>
      <c r="AE481" s="2"/>
      <c r="AH481" s="58">
        <f t="shared" ref="AH481" si="714">AO478*AP478</f>
        <v>0.68493150684931503</v>
      </c>
      <c r="AI481" s="71"/>
      <c r="AJ481" s="71"/>
      <c r="AK481" s="63"/>
    </row>
    <row r="482" spans="1:42" x14ac:dyDescent="0.25">
      <c r="A482" s="68">
        <v>121.1</v>
      </c>
      <c r="B482" s="68" t="s">
        <v>526</v>
      </c>
      <c r="C482" s="2">
        <v>0</v>
      </c>
      <c r="D482" s="68">
        <v>200</v>
      </c>
      <c r="E482" s="68">
        <v>10</v>
      </c>
      <c r="F482" s="68" t="s">
        <v>527</v>
      </c>
      <c r="G482" s="68">
        <v>0</v>
      </c>
      <c r="H482" s="68">
        <v>0</v>
      </c>
      <c r="I482" s="68">
        <v>0</v>
      </c>
      <c r="J482" s="68">
        <v>0</v>
      </c>
      <c r="K482" s="68">
        <v>0</v>
      </c>
      <c r="L482" s="68">
        <v>0</v>
      </c>
      <c r="M482" s="68">
        <v>0</v>
      </c>
      <c r="N482" s="2">
        <v>1.68</v>
      </c>
      <c r="O482" s="68" t="s">
        <v>35</v>
      </c>
      <c r="P482" s="68" t="s">
        <v>528</v>
      </c>
      <c r="Q482" s="68" t="s">
        <v>37</v>
      </c>
      <c r="R482" s="68" t="s">
        <v>38</v>
      </c>
      <c r="S482" s="2">
        <v>0.1</v>
      </c>
      <c r="T482" s="2">
        <v>10</v>
      </c>
      <c r="U482" s="68" t="s">
        <v>39</v>
      </c>
      <c r="V482" s="68" t="s">
        <v>40</v>
      </c>
      <c r="W482" s="68" t="s">
        <v>529</v>
      </c>
      <c r="X482" s="68" t="s">
        <v>42</v>
      </c>
      <c r="Y482" s="68" t="s">
        <v>43</v>
      </c>
      <c r="Z482" s="68" t="s">
        <v>44</v>
      </c>
      <c r="AA482" s="68" t="s">
        <v>45</v>
      </c>
      <c r="AB482" s="68" t="s">
        <v>37</v>
      </c>
      <c r="AC482" s="2"/>
      <c r="AD482" s="2">
        <v>1</v>
      </c>
      <c r="AE482" s="2">
        <v>0</v>
      </c>
      <c r="AF482" s="68">
        <v>30</v>
      </c>
      <c r="AG482" s="68">
        <v>300</v>
      </c>
      <c r="AH482" s="57">
        <f t="shared" ref="AH482:AH484" si="715">D482*10</f>
        <v>2000</v>
      </c>
      <c r="AI482" s="69">
        <v>0</v>
      </c>
      <c r="AJ482" s="69">
        <v>7.2</v>
      </c>
      <c r="AK482" s="62" t="e">
        <f t="shared" ref="AK482:AK484" si="716">AH482/AH$3</f>
        <v>#DIV/0!</v>
      </c>
      <c r="AL482" s="102">
        <f t="shared" ref="AL482" si="717">IF(COUNTBLANK(AI482:AI484)=3,"",IF(COUNTBLANK(AI482:AI484)=2,IF(AI482=0,0.5/AJ482,AI482/AJ482),(AI482/AJ482+AI483/AJ483+IF(AJ484&gt;0,AI484/AJ484,0))/COUNTIF(AI482:AJ484,"&gt;0")))</f>
        <v>6.9444444444444448E-2</v>
      </c>
      <c r="AM482" s="103" t="e">
        <f t="shared" ref="AM482" si="718">IF(ISNUMBER(AN482),AN482,1/AN482)</f>
        <v>#DIV/0!</v>
      </c>
      <c r="AN482" s="104"/>
      <c r="AO482" s="105">
        <f t="shared" ref="AO482" si="719">IF(COUNTIF(AL482:AL482,"&gt;0"),AL482,IF(ISERROR(AM482),IF(D485&gt;0,D485,0.5),AM482))</f>
        <v>6.9444444444444448E-2</v>
      </c>
      <c r="AP482" s="106">
        <v>10</v>
      </c>
    </row>
    <row r="483" spans="1:42" x14ac:dyDescent="0.25">
      <c r="A483" s="68">
        <v>121.2</v>
      </c>
      <c r="B483" s="68" t="s">
        <v>526</v>
      </c>
      <c r="C483" s="2">
        <v>0</v>
      </c>
      <c r="D483" s="68">
        <v>180</v>
      </c>
      <c r="E483" s="68">
        <v>9</v>
      </c>
      <c r="F483" s="68" t="s">
        <v>527</v>
      </c>
      <c r="G483" s="68">
        <v>0</v>
      </c>
      <c r="H483" s="68">
        <v>0</v>
      </c>
      <c r="I483" s="68">
        <v>0</v>
      </c>
      <c r="J483" s="68">
        <v>0</v>
      </c>
      <c r="K483" s="68">
        <v>0</v>
      </c>
      <c r="L483" s="68">
        <v>0</v>
      </c>
      <c r="M483" s="68">
        <v>0</v>
      </c>
      <c r="N483" s="2">
        <v>1.33</v>
      </c>
      <c r="O483" s="68" t="s">
        <v>35</v>
      </c>
      <c r="P483" s="68" t="s">
        <v>530</v>
      </c>
      <c r="Q483" s="68" t="s">
        <v>37</v>
      </c>
      <c r="R483" s="68" t="s">
        <v>38</v>
      </c>
      <c r="S483" s="2">
        <v>0.1</v>
      </c>
      <c r="T483" s="2">
        <v>10</v>
      </c>
      <c r="U483" s="68" t="s">
        <v>39</v>
      </c>
      <c r="V483" s="68" t="s">
        <v>40</v>
      </c>
      <c r="W483" s="68" t="s">
        <v>531</v>
      </c>
      <c r="X483" s="68" t="s">
        <v>42</v>
      </c>
      <c r="Y483" s="68" t="s">
        <v>43</v>
      </c>
      <c r="Z483" s="68" t="s">
        <v>44</v>
      </c>
      <c r="AA483" s="68" t="s">
        <v>45</v>
      </c>
      <c r="AB483" s="68" t="s">
        <v>37</v>
      </c>
      <c r="AC483" s="2"/>
      <c r="AD483" s="2">
        <v>1</v>
      </c>
      <c r="AE483" s="2">
        <v>0</v>
      </c>
      <c r="AF483" s="68">
        <v>30</v>
      </c>
      <c r="AG483" s="68">
        <v>300</v>
      </c>
      <c r="AH483" s="57">
        <f t="shared" si="715"/>
        <v>1800</v>
      </c>
      <c r="AI483" s="70"/>
      <c r="AJ483" s="70"/>
      <c r="AK483" s="62" t="e">
        <f t="shared" si="716"/>
        <v>#DIV/0!</v>
      </c>
      <c r="AL483" s="102"/>
      <c r="AM483" s="103"/>
      <c r="AN483" s="104"/>
      <c r="AO483" s="105"/>
      <c r="AP483" s="106"/>
    </row>
    <row r="484" spans="1:42" x14ac:dyDescent="0.25">
      <c r="A484" s="68">
        <v>121.3</v>
      </c>
      <c r="B484" s="68" t="s">
        <v>526</v>
      </c>
      <c r="C484" s="2">
        <v>0</v>
      </c>
      <c r="D484" s="68">
        <v>240</v>
      </c>
      <c r="E484" s="68">
        <v>12</v>
      </c>
      <c r="F484" s="68" t="s">
        <v>527</v>
      </c>
      <c r="G484" s="68">
        <v>0</v>
      </c>
      <c r="H484" s="68">
        <v>0</v>
      </c>
      <c r="I484" s="68">
        <v>0</v>
      </c>
      <c r="J484" s="68">
        <v>0</v>
      </c>
      <c r="K484" s="68">
        <v>0</v>
      </c>
      <c r="L484" s="68">
        <v>0</v>
      </c>
      <c r="M484" s="68">
        <v>0</v>
      </c>
      <c r="N484" s="2">
        <v>1.74</v>
      </c>
      <c r="O484" s="68" t="s">
        <v>35</v>
      </c>
      <c r="P484" s="68" t="s">
        <v>532</v>
      </c>
      <c r="Q484" s="68" t="s">
        <v>37</v>
      </c>
      <c r="R484" s="68" t="s">
        <v>38</v>
      </c>
      <c r="S484" s="2">
        <v>0.1</v>
      </c>
      <c r="T484" s="2">
        <v>10</v>
      </c>
      <c r="U484" s="68" t="s">
        <v>39</v>
      </c>
      <c r="V484" s="68" t="s">
        <v>40</v>
      </c>
      <c r="W484" s="68" t="s">
        <v>529</v>
      </c>
      <c r="X484" s="68" t="s">
        <v>42</v>
      </c>
      <c r="Y484" s="68" t="s">
        <v>43</v>
      </c>
      <c r="Z484" s="68" t="s">
        <v>44</v>
      </c>
      <c r="AA484" s="68" t="s">
        <v>45</v>
      </c>
      <c r="AB484" s="68" t="s">
        <v>37</v>
      </c>
      <c r="AC484" s="2"/>
      <c r="AD484" s="2">
        <v>1</v>
      </c>
      <c r="AE484" s="2">
        <v>0</v>
      </c>
      <c r="AF484" s="68">
        <v>30</v>
      </c>
      <c r="AG484" s="68">
        <v>300</v>
      </c>
      <c r="AH484" s="57">
        <f t="shared" si="715"/>
        <v>2400</v>
      </c>
      <c r="AI484" s="70"/>
      <c r="AJ484" s="70"/>
      <c r="AK484" s="62" t="e">
        <f t="shared" si="716"/>
        <v>#DIV/0!</v>
      </c>
      <c r="AL484" s="102"/>
      <c r="AM484" s="103"/>
      <c r="AN484" s="104"/>
      <c r="AO484" s="105"/>
      <c r="AP484" s="106"/>
    </row>
    <row r="485" spans="1:42" x14ac:dyDescent="0.25">
      <c r="A485" s="68">
        <v>121</v>
      </c>
      <c r="C485" s="2" t="s">
        <v>48</v>
      </c>
      <c r="D485" s="68">
        <v>207</v>
      </c>
      <c r="E485" s="68" t="s">
        <v>49</v>
      </c>
      <c r="F485" s="68">
        <v>14.782999999999999</v>
      </c>
      <c r="N485" s="2"/>
      <c r="S485" s="2"/>
      <c r="T485" s="2"/>
      <c r="AC485" s="2"/>
      <c r="AD485" s="2"/>
      <c r="AE485" s="2"/>
      <c r="AH485" s="58">
        <f t="shared" ref="AH485" si="720">AO482*AP482</f>
        <v>0.69444444444444442</v>
      </c>
      <c r="AI485" s="71"/>
      <c r="AJ485" s="71"/>
      <c r="AK485" s="63"/>
    </row>
    <row r="486" spans="1:42" x14ac:dyDescent="0.25">
      <c r="A486" s="68">
        <v>122.1</v>
      </c>
      <c r="B486" s="68" t="s">
        <v>533</v>
      </c>
      <c r="C486" s="2">
        <v>0</v>
      </c>
      <c r="D486" s="68">
        <v>0</v>
      </c>
      <c r="E486" s="68">
        <v>0</v>
      </c>
      <c r="G486" s="68">
        <v>0</v>
      </c>
      <c r="H486" s="68">
        <v>0</v>
      </c>
      <c r="I486" s="68">
        <v>0</v>
      </c>
      <c r="J486" s="68">
        <v>0</v>
      </c>
      <c r="K486" s="68">
        <v>0</v>
      </c>
      <c r="L486" s="68">
        <v>0</v>
      </c>
      <c r="M486" s="68">
        <v>0</v>
      </c>
      <c r="N486" s="2">
        <v>1.74</v>
      </c>
      <c r="O486" s="68" t="s">
        <v>35</v>
      </c>
      <c r="P486" s="68" t="s">
        <v>534</v>
      </c>
      <c r="Q486" s="68" t="s">
        <v>37</v>
      </c>
      <c r="R486" s="68" t="s">
        <v>38</v>
      </c>
      <c r="S486" s="2">
        <v>0.1</v>
      </c>
      <c r="T486" s="2">
        <v>10</v>
      </c>
      <c r="U486" s="68" t="s">
        <v>39</v>
      </c>
      <c r="V486" s="68" t="s">
        <v>40</v>
      </c>
      <c r="W486" s="68" t="s">
        <v>535</v>
      </c>
      <c r="X486" s="68" t="s">
        <v>42</v>
      </c>
      <c r="Y486" s="68" t="s">
        <v>43</v>
      </c>
      <c r="Z486" s="68" t="s">
        <v>44</v>
      </c>
      <c r="AA486" s="68" t="s">
        <v>45</v>
      </c>
      <c r="AB486" s="68" t="s">
        <v>37</v>
      </c>
      <c r="AC486" s="2"/>
      <c r="AD486" s="2">
        <v>1</v>
      </c>
      <c r="AE486" s="2">
        <v>0</v>
      </c>
      <c r="AF486" s="68">
        <v>30</v>
      </c>
      <c r="AG486" s="68">
        <v>300</v>
      </c>
      <c r="AH486" s="57">
        <f t="shared" ref="AH486:AH488" si="721">D486*10</f>
        <v>0</v>
      </c>
      <c r="AI486" s="69">
        <v>0</v>
      </c>
      <c r="AJ486" s="69">
        <v>7.2</v>
      </c>
      <c r="AK486" s="62" t="e">
        <f t="shared" ref="AK486:AK488" si="722">AH486/AH$3</f>
        <v>#DIV/0!</v>
      </c>
      <c r="AL486" s="102">
        <f t="shared" ref="AL486" si="723">IF(COUNTBLANK(AI486:AI488)=3,"",IF(COUNTBLANK(AI486:AI488)=2,IF(AI486=0,0.5/AJ486,AI486/AJ486),(AI486/AJ486+AI487/AJ487+IF(AJ488&gt;0,AI488/AJ488,0))/COUNTIF(AI486:AJ488,"&gt;0")))</f>
        <v>6.9444444444444448E-2</v>
      </c>
      <c r="AM486" s="103" t="e">
        <f t="shared" ref="AM486" si="724">IF(ISNUMBER(AN486),AN486,1/AN486)</f>
        <v>#DIV/0!</v>
      </c>
      <c r="AN486" s="104"/>
      <c r="AO486" s="105">
        <f t="shared" ref="AO486" si="725">IF(COUNTIF(AL486:AL486,"&gt;0"),AL486,IF(ISERROR(AM486),IF(D489&gt;0,D489,0.5),AM486))</f>
        <v>6.9444444444444448E-2</v>
      </c>
      <c r="AP486" s="106">
        <v>10</v>
      </c>
    </row>
    <row r="487" spans="1:42" x14ac:dyDescent="0.25">
      <c r="A487" s="68">
        <v>122.2</v>
      </c>
      <c r="B487" s="68" t="s">
        <v>533</v>
      </c>
      <c r="C487" s="2">
        <v>0</v>
      </c>
      <c r="D487" s="68">
        <v>0</v>
      </c>
      <c r="E487" s="68">
        <v>0</v>
      </c>
      <c r="G487" s="68">
        <v>0</v>
      </c>
      <c r="H487" s="68">
        <v>0</v>
      </c>
      <c r="I487" s="68">
        <v>0</v>
      </c>
      <c r="J487" s="68">
        <v>0</v>
      </c>
      <c r="K487" s="68">
        <v>0</v>
      </c>
      <c r="L487" s="68">
        <v>0</v>
      </c>
      <c r="M487" s="68">
        <v>0</v>
      </c>
      <c r="N487" s="2">
        <v>1.74</v>
      </c>
      <c r="O487" s="68" t="s">
        <v>35</v>
      </c>
      <c r="P487" s="68" t="s">
        <v>536</v>
      </c>
      <c r="Q487" s="68" t="s">
        <v>37</v>
      </c>
      <c r="R487" s="68" t="s">
        <v>38</v>
      </c>
      <c r="S487" s="2">
        <v>0.1</v>
      </c>
      <c r="T487" s="2">
        <v>10</v>
      </c>
      <c r="U487" s="68" t="s">
        <v>39</v>
      </c>
      <c r="V487" s="68" t="s">
        <v>40</v>
      </c>
      <c r="W487" s="68" t="s">
        <v>535</v>
      </c>
      <c r="X487" s="68" t="s">
        <v>42</v>
      </c>
      <c r="Y487" s="68" t="s">
        <v>43</v>
      </c>
      <c r="Z487" s="68" t="s">
        <v>44</v>
      </c>
      <c r="AA487" s="68" t="s">
        <v>45</v>
      </c>
      <c r="AB487" s="68" t="s">
        <v>37</v>
      </c>
      <c r="AC487" s="2"/>
      <c r="AD487" s="2">
        <v>1</v>
      </c>
      <c r="AE487" s="2">
        <v>0</v>
      </c>
      <c r="AF487" s="68">
        <v>30</v>
      </c>
      <c r="AG487" s="68">
        <v>300</v>
      </c>
      <c r="AH487" s="57">
        <f t="shared" si="721"/>
        <v>0</v>
      </c>
      <c r="AI487" s="70"/>
      <c r="AJ487" s="70"/>
      <c r="AK487" s="62" t="e">
        <f t="shared" si="722"/>
        <v>#DIV/0!</v>
      </c>
      <c r="AL487" s="102"/>
      <c r="AM487" s="103"/>
      <c r="AN487" s="104"/>
      <c r="AO487" s="105"/>
      <c r="AP487" s="106"/>
    </row>
    <row r="488" spans="1:42" x14ac:dyDescent="0.25">
      <c r="A488" s="68">
        <v>122.3</v>
      </c>
      <c r="B488" s="68" t="s">
        <v>533</v>
      </c>
      <c r="C488" s="2">
        <v>0</v>
      </c>
      <c r="D488" s="68">
        <v>0</v>
      </c>
      <c r="E488" s="68">
        <v>0</v>
      </c>
      <c r="G488" s="68">
        <v>0</v>
      </c>
      <c r="H488" s="68">
        <v>0</v>
      </c>
      <c r="I488" s="68">
        <v>0</v>
      </c>
      <c r="J488" s="68">
        <v>0</v>
      </c>
      <c r="K488" s="68">
        <v>0</v>
      </c>
      <c r="L488" s="68">
        <v>0</v>
      </c>
      <c r="M488" s="68">
        <v>0</v>
      </c>
      <c r="N488" s="2">
        <v>1.74</v>
      </c>
      <c r="O488" s="68" t="s">
        <v>35</v>
      </c>
      <c r="P488" s="68" t="s">
        <v>537</v>
      </c>
      <c r="Q488" s="68" t="s">
        <v>37</v>
      </c>
      <c r="R488" s="68" t="s">
        <v>38</v>
      </c>
      <c r="S488" s="2">
        <v>0.1</v>
      </c>
      <c r="T488" s="2">
        <v>10</v>
      </c>
      <c r="U488" s="68" t="s">
        <v>39</v>
      </c>
      <c r="V488" s="68" t="s">
        <v>40</v>
      </c>
      <c r="W488" s="68" t="s">
        <v>535</v>
      </c>
      <c r="X488" s="68" t="s">
        <v>42</v>
      </c>
      <c r="Y488" s="68" t="s">
        <v>43</v>
      </c>
      <c r="Z488" s="68" t="s">
        <v>44</v>
      </c>
      <c r="AA488" s="68" t="s">
        <v>45</v>
      </c>
      <c r="AB488" s="68" t="s">
        <v>37</v>
      </c>
      <c r="AC488" s="2"/>
      <c r="AD488" s="2">
        <v>1</v>
      </c>
      <c r="AE488" s="2">
        <v>0</v>
      </c>
      <c r="AF488" s="68">
        <v>30</v>
      </c>
      <c r="AG488" s="68">
        <v>300</v>
      </c>
      <c r="AH488" s="57">
        <f t="shared" si="721"/>
        <v>0</v>
      </c>
      <c r="AI488" s="70"/>
      <c r="AJ488" s="70"/>
      <c r="AK488" s="62" t="e">
        <f t="shared" si="722"/>
        <v>#DIV/0!</v>
      </c>
      <c r="AL488" s="102"/>
      <c r="AM488" s="103"/>
      <c r="AN488" s="104"/>
      <c r="AO488" s="105"/>
      <c r="AP488" s="106"/>
    </row>
    <row r="489" spans="1:42" x14ac:dyDescent="0.25">
      <c r="A489" s="68">
        <v>122</v>
      </c>
      <c r="C489" s="2" t="s">
        <v>48</v>
      </c>
      <c r="D489" s="68">
        <v>0</v>
      </c>
      <c r="E489" s="68" t="s">
        <v>49</v>
      </c>
      <c r="F489" s="68" t="s">
        <v>50</v>
      </c>
      <c r="N489" s="2"/>
      <c r="S489" s="2"/>
      <c r="T489" s="2"/>
      <c r="AC489" s="2"/>
      <c r="AD489" s="2"/>
      <c r="AE489" s="2"/>
      <c r="AH489" s="58">
        <f t="shared" ref="AH489" si="726">AO486*AP486</f>
        <v>0.69444444444444442</v>
      </c>
      <c r="AI489" s="71"/>
      <c r="AJ489" s="71"/>
      <c r="AK489" s="63"/>
    </row>
    <row r="490" spans="1:42" x14ac:dyDescent="0.25">
      <c r="A490" s="68">
        <v>123.1</v>
      </c>
      <c r="B490" s="68" t="s">
        <v>678</v>
      </c>
      <c r="C490" s="2">
        <v>2</v>
      </c>
      <c r="D490" s="68">
        <v>2650000</v>
      </c>
      <c r="E490" s="68">
        <v>227</v>
      </c>
      <c r="G490" s="68">
        <v>0</v>
      </c>
      <c r="H490" s="68">
        <v>0</v>
      </c>
      <c r="I490" s="68">
        <v>0</v>
      </c>
      <c r="J490" s="68">
        <v>0</v>
      </c>
      <c r="K490" s="68">
        <v>0</v>
      </c>
      <c r="L490" s="68">
        <v>0</v>
      </c>
      <c r="M490" s="68">
        <v>0</v>
      </c>
      <c r="N490" s="2">
        <v>1.65</v>
      </c>
      <c r="O490" s="68" t="s">
        <v>35</v>
      </c>
      <c r="P490" s="68" t="s">
        <v>538</v>
      </c>
      <c r="Q490" s="68" t="s">
        <v>37</v>
      </c>
      <c r="R490" s="68" t="s">
        <v>38</v>
      </c>
      <c r="S490" s="2">
        <v>0.1</v>
      </c>
      <c r="T490" s="2">
        <v>10</v>
      </c>
      <c r="U490" s="68" t="s">
        <v>39</v>
      </c>
      <c r="V490" s="68" t="s">
        <v>40</v>
      </c>
      <c r="W490" s="68" t="s">
        <v>539</v>
      </c>
      <c r="X490" s="68" t="s">
        <v>42</v>
      </c>
      <c r="Y490" s="68" t="s">
        <v>43</v>
      </c>
      <c r="Z490" s="68" t="s">
        <v>44</v>
      </c>
      <c r="AA490" s="68" t="s">
        <v>45</v>
      </c>
      <c r="AB490" s="68" t="s">
        <v>37</v>
      </c>
      <c r="AC490" s="2"/>
      <c r="AD490" s="2">
        <v>1</v>
      </c>
      <c r="AE490" s="2">
        <v>0</v>
      </c>
      <c r="AF490" s="68">
        <v>30</v>
      </c>
      <c r="AG490" s="68">
        <v>300</v>
      </c>
      <c r="AH490" s="57">
        <f t="shared" ref="AH490:AH492" si="727">D490*10</f>
        <v>26500000</v>
      </c>
      <c r="AI490" s="69"/>
      <c r="AJ490" s="69"/>
      <c r="AK490" s="62" t="e">
        <f t="shared" ref="AK490:AK492" si="728">AH490/AH$3</f>
        <v>#DIV/0!</v>
      </c>
      <c r="AL490" s="102" t="str">
        <f t="shared" ref="AL490" si="729">IF(COUNTBLANK(AI490:AI492)=3,"",IF(COUNTBLANK(AI490:AI492)=2,IF(AI490=0,0.5/AJ490,AI490/AJ490),(AI490/AJ490+AI491/AJ491+IF(AJ492&gt;0,AI492/AJ492,0))/COUNTIF(AI490:AJ492,"&gt;0")))</f>
        <v/>
      </c>
      <c r="AM490" s="103" t="e">
        <f t="shared" ref="AM490" si="730">IF(ISNUMBER(AN490),AN490,1/AN490)</f>
        <v>#DIV/0!</v>
      </c>
      <c r="AN490" s="104"/>
      <c r="AO490" s="105">
        <f t="shared" ref="AO490" si="731">IF(COUNTIF(AL490:AL490,"&gt;0"),AL490,IF(ISERROR(AM490),IF(D493&gt;0,D493,0.5),AM490))</f>
        <v>2540000</v>
      </c>
      <c r="AP490" s="106">
        <v>10</v>
      </c>
    </row>
    <row r="491" spans="1:42" x14ac:dyDescent="0.25">
      <c r="A491" s="68">
        <v>123.2</v>
      </c>
      <c r="B491" s="68" t="s">
        <v>678</v>
      </c>
      <c r="C491" s="2">
        <v>2</v>
      </c>
      <c r="D491" s="68">
        <v>2530000</v>
      </c>
      <c r="E491" s="68">
        <v>225</v>
      </c>
      <c r="G491" s="68">
        <v>0</v>
      </c>
      <c r="H491" s="68">
        <v>0</v>
      </c>
      <c r="I491" s="68">
        <v>0</v>
      </c>
      <c r="J491" s="68">
        <v>0</v>
      </c>
      <c r="K491" s="68">
        <v>0</v>
      </c>
      <c r="L491" s="68">
        <v>0</v>
      </c>
      <c r="M491" s="68">
        <v>0</v>
      </c>
      <c r="N491" s="2">
        <v>1.56</v>
      </c>
      <c r="O491" s="68" t="s">
        <v>35</v>
      </c>
      <c r="P491" s="68" t="s">
        <v>540</v>
      </c>
      <c r="Q491" s="68" t="s">
        <v>37</v>
      </c>
      <c r="R491" s="68" t="s">
        <v>38</v>
      </c>
      <c r="S491" s="2">
        <v>0.1</v>
      </c>
      <c r="T491" s="2">
        <v>10</v>
      </c>
      <c r="U491" s="68" t="s">
        <v>39</v>
      </c>
      <c r="V491" s="68" t="s">
        <v>40</v>
      </c>
      <c r="W491" s="68" t="s">
        <v>541</v>
      </c>
      <c r="X491" s="68" t="s">
        <v>42</v>
      </c>
      <c r="Y491" s="68" t="s">
        <v>43</v>
      </c>
      <c r="Z491" s="68" t="s">
        <v>44</v>
      </c>
      <c r="AA491" s="68" t="s">
        <v>45</v>
      </c>
      <c r="AB491" s="68" t="s">
        <v>37</v>
      </c>
      <c r="AC491" s="2"/>
      <c r="AD491" s="2">
        <v>1</v>
      </c>
      <c r="AE491" s="2">
        <v>0</v>
      </c>
      <c r="AF491" s="68">
        <v>30</v>
      </c>
      <c r="AG491" s="68">
        <v>300</v>
      </c>
      <c r="AH491" s="57">
        <f t="shared" si="727"/>
        <v>25300000</v>
      </c>
      <c r="AI491" s="70"/>
      <c r="AJ491" s="70"/>
      <c r="AK491" s="62" t="e">
        <f t="shared" si="728"/>
        <v>#DIV/0!</v>
      </c>
      <c r="AL491" s="102"/>
      <c r="AM491" s="103"/>
      <c r="AN491" s="104"/>
      <c r="AO491" s="105"/>
      <c r="AP491" s="106"/>
    </row>
    <row r="492" spans="1:42" x14ac:dyDescent="0.25">
      <c r="A492" s="68">
        <v>123.3</v>
      </c>
      <c r="B492" s="68" t="s">
        <v>678</v>
      </c>
      <c r="C492" s="2">
        <v>2</v>
      </c>
      <c r="D492" s="68">
        <v>2430000</v>
      </c>
      <c r="E492" s="68">
        <v>232</v>
      </c>
      <c r="G492" s="68">
        <v>0</v>
      </c>
      <c r="H492" s="68">
        <v>0</v>
      </c>
      <c r="I492" s="68">
        <v>0</v>
      </c>
      <c r="J492" s="68">
        <v>0</v>
      </c>
      <c r="K492" s="68">
        <v>0</v>
      </c>
      <c r="L492" s="68">
        <v>0</v>
      </c>
      <c r="M492" s="68">
        <v>0</v>
      </c>
      <c r="N492" s="2">
        <v>1.62</v>
      </c>
      <c r="O492" s="68" t="s">
        <v>35</v>
      </c>
      <c r="P492" s="68" t="s">
        <v>542</v>
      </c>
      <c r="Q492" s="68" t="s">
        <v>37</v>
      </c>
      <c r="R492" s="68" t="s">
        <v>38</v>
      </c>
      <c r="S492" s="2">
        <v>0.1</v>
      </c>
      <c r="T492" s="2">
        <v>10</v>
      </c>
      <c r="U492" s="68" t="s">
        <v>39</v>
      </c>
      <c r="V492" s="68" t="s">
        <v>40</v>
      </c>
      <c r="W492" s="68" t="s">
        <v>543</v>
      </c>
      <c r="X492" s="68" t="s">
        <v>42</v>
      </c>
      <c r="Y492" s="68" t="s">
        <v>43</v>
      </c>
      <c r="Z492" s="68" t="s">
        <v>44</v>
      </c>
      <c r="AA492" s="68" t="s">
        <v>45</v>
      </c>
      <c r="AB492" s="68" t="s">
        <v>37</v>
      </c>
      <c r="AC492" s="2"/>
      <c r="AD492" s="2">
        <v>1</v>
      </c>
      <c r="AE492" s="2">
        <v>0</v>
      </c>
      <c r="AF492" s="68">
        <v>30</v>
      </c>
      <c r="AG492" s="68">
        <v>300</v>
      </c>
      <c r="AH492" s="57">
        <f t="shared" si="727"/>
        <v>24300000</v>
      </c>
      <c r="AI492" s="70"/>
      <c r="AJ492" s="70"/>
      <c r="AK492" s="62" t="e">
        <f t="shared" si="728"/>
        <v>#DIV/0!</v>
      </c>
      <c r="AL492" s="102"/>
      <c r="AM492" s="103"/>
      <c r="AN492" s="104"/>
      <c r="AO492" s="105"/>
      <c r="AP492" s="106"/>
    </row>
    <row r="493" spans="1:42" x14ac:dyDescent="0.25">
      <c r="A493" s="68">
        <v>123</v>
      </c>
      <c r="C493" s="2" t="s">
        <v>48</v>
      </c>
      <c r="D493" s="68">
        <v>2540000</v>
      </c>
      <c r="E493" s="68" t="s">
        <v>49</v>
      </c>
      <c r="F493" s="68">
        <v>4.3419999999999996</v>
      </c>
      <c r="N493" s="2"/>
      <c r="S493" s="2"/>
      <c r="T493" s="2"/>
      <c r="AC493" s="2"/>
      <c r="AD493" s="2"/>
      <c r="AE493" s="2"/>
      <c r="AH493" s="58">
        <f t="shared" ref="AH493" si="732">AO490*AP490</f>
        <v>25400000</v>
      </c>
      <c r="AI493" s="71"/>
      <c r="AJ493" s="71"/>
      <c r="AK493" s="63"/>
    </row>
    <row r="494" spans="1:42" x14ac:dyDescent="0.25">
      <c r="A494" s="68">
        <v>124.1</v>
      </c>
      <c r="B494" s="68" t="s">
        <v>679</v>
      </c>
      <c r="C494" s="2">
        <v>2</v>
      </c>
      <c r="D494" s="68">
        <v>3710000</v>
      </c>
      <c r="E494" s="68">
        <v>201</v>
      </c>
      <c r="G494" s="68">
        <v>0</v>
      </c>
      <c r="H494" s="68">
        <v>0</v>
      </c>
      <c r="I494" s="68">
        <v>0</v>
      </c>
      <c r="J494" s="68">
        <v>0</v>
      </c>
      <c r="K494" s="68">
        <v>0</v>
      </c>
      <c r="L494" s="68">
        <v>0</v>
      </c>
      <c r="M494" s="68">
        <v>0</v>
      </c>
      <c r="N494" s="2">
        <v>1.6</v>
      </c>
      <c r="O494" s="68" t="s">
        <v>35</v>
      </c>
      <c r="P494" s="68" t="s">
        <v>544</v>
      </c>
      <c r="Q494" s="68" t="s">
        <v>37</v>
      </c>
      <c r="R494" s="68" t="s">
        <v>38</v>
      </c>
      <c r="S494" s="2">
        <v>0.1</v>
      </c>
      <c r="T494" s="2">
        <v>10</v>
      </c>
      <c r="U494" s="68" t="s">
        <v>39</v>
      </c>
      <c r="V494" s="68" t="s">
        <v>40</v>
      </c>
      <c r="W494" s="68" t="s">
        <v>535</v>
      </c>
      <c r="X494" s="68" t="s">
        <v>42</v>
      </c>
      <c r="Y494" s="68" t="s">
        <v>43</v>
      </c>
      <c r="Z494" s="68" t="s">
        <v>44</v>
      </c>
      <c r="AA494" s="68" t="s">
        <v>45</v>
      </c>
      <c r="AB494" s="68" t="s">
        <v>37</v>
      </c>
      <c r="AC494" s="2"/>
      <c r="AD494" s="2">
        <v>1</v>
      </c>
      <c r="AE494" s="2">
        <v>0</v>
      </c>
      <c r="AF494" s="68">
        <v>30</v>
      </c>
      <c r="AG494" s="68">
        <v>300</v>
      </c>
      <c r="AH494" s="57">
        <f t="shared" ref="AH494:AH496" si="733">D494*10</f>
        <v>37100000</v>
      </c>
      <c r="AI494" s="69"/>
      <c r="AJ494" s="69"/>
      <c r="AK494" s="62" t="e">
        <f t="shared" ref="AK494:AK496" si="734">AH494/AH$3</f>
        <v>#DIV/0!</v>
      </c>
      <c r="AL494" s="102" t="str">
        <f t="shared" ref="AL494" si="735">IF(COUNTBLANK(AI494:AI496)=3,"",IF(COUNTBLANK(AI494:AI496)=2,IF(AI494=0,0.5/AJ494,AI494/AJ494),(AI494/AJ494+AI495/AJ495+IF(AJ496&gt;0,AI496/AJ496,0))/COUNTIF(AI494:AJ496,"&gt;0")))</f>
        <v/>
      </c>
      <c r="AM494" s="103" t="e">
        <f t="shared" ref="AM494" si="736">IF(ISNUMBER(AN494),AN494,1/AN494)</f>
        <v>#DIV/0!</v>
      </c>
      <c r="AN494" s="104"/>
      <c r="AO494" s="105">
        <f t="shared" ref="AO494" si="737">IF(COUNTIF(AL494:AL494,"&gt;0"),AL494,IF(ISERROR(AM494),IF(D497&gt;0,D497,0.5),AM494))</f>
        <v>3270000</v>
      </c>
      <c r="AP494" s="106">
        <v>10</v>
      </c>
    </row>
    <row r="495" spans="1:42" x14ac:dyDescent="0.25">
      <c r="A495" s="68">
        <v>124.2</v>
      </c>
      <c r="B495" s="68" t="s">
        <v>679</v>
      </c>
      <c r="C495" s="2">
        <v>2</v>
      </c>
      <c r="D495" s="68">
        <v>3390000</v>
      </c>
      <c r="E495" s="68">
        <v>201</v>
      </c>
      <c r="G495" s="68">
        <v>0</v>
      </c>
      <c r="H495" s="68">
        <v>0</v>
      </c>
      <c r="I495" s="68">
        <v>0</v>
      </c>
      <c r="J495" s="68">
        <v>0</v>
      </c>
      <c r="K495" s="68">
        <v>0</v>
      </c>
      <c r="L495" s="68">
        <v>0</v>
      </c>
      <c r="M495" s="68">
        <v>0</v>
      </c>
      <c r="N495" s="2">
        <v>1.63</v>
      </c>
      <c r="O495" s="68" t="s">
        <v>35</v>
      </c>
      <c r="P495" s="68" t="s">
        <v>545</v>
      </c>
      <c r="Q495" s="68" t="s">
        <v>37</v>
      </c>
      <c r="R495" s="68" t="s">
        <v>38</v>
      </c>
      <c r="S495" s="2">
        <v>0.1</v>
      </c>
      <c r="T495" s="2">
        <v>10</v>
      </c>
      <c r="U495" s="68" t="s">
        <v>39</v>
      </c>
      <c r="V495" s="68" t="s">
        <v>40</v>
      </c>
      <c r="W495" s="68" t="s">
        <v>535</v>
      </c>
      <c r="X495" s="68" t="s">
        <v>42</v>
      </c>
      <c r="Y495" s="68" t="s">
        <v>43</v>
      </c>
      <c r="Z495" s="68" t="s">
        <v>44</v>
      </c>
      <c r="AA495" s="68" t="s">
        <v>45</v>
      </c>
      <c r="AB495" s="68" t="s">
        <v>37</v>
      </c>
      <c r="AC495" s="2"/>
      <c r="AD495" s="2">
        <v>1</v>
      </c>
      <c r="AE495" s="2">
        <v>0</v>
      </c>
      <c r="AF495" s="68">
        <v>30</v>
      </c>
      <c r="AG495" s="68">
        <v>300</v>
      </c>
      <c r="AH495" s="57">
        <f t="shared" si="733"/>
        <v>33900000</v>
      </c>
      <c r="AI495" s="70"/>
      <c r="AJ495" s="70"/>
      <c r="AK495" s="62" t="e">
        <f t="shared" si="734"/>
        <v>#DIV/0!</v>
      </c>
      <c r="AL495" s="102"/>
      <c r="AM495" s="103"/>
      <c r="AN495" s="104"/>
      <c r="AO495" s="105"/>
      <c r="AP495" s="106"/>
    </row>
    <row r="496" spans="1:42" x14ac:dyDescent="0.25">
      <c r="A496" s="68">
        <v>124.3</v>
      </c>
      <c r="B496" s="68" t="s">
        <v>679</v>
      </c>
      <c r="C496" s="2">
        <v>2</v>
      </c>
      <c r="D496" s="68">
        <v>2720000</v>
      </c>
      <c r="E496" s="68">
        <v>224</v>
      </c>
      <c r="G496" s="68">
        <v>0</v>
      </c>
      <c r="H496" s="68">
        <v>0</v>
      </c>
      <c r="I496" s="68">
        <v>0</v>
      </c>
      <c r="J496" s="68">
        <v>0</v>
      </c>
      <c r="K496" s="68">
        <v>0</v>
      </c>
      <c r="L496" s="68">
        <v>0</v>
      </c>
      <c r="M496" s="68">
        <v>0</v>
      </c>
      <c r="N496" s="2">
        <v>1.65</v>
      </c>
      <c r="O496" s="68" t="s">
        <v>35</v>
      </c>
      <c r="P496" s="68" t="s">
        <v>546</v>
      </c>
      <c r="Q496" s="68" t="s">
        <v>37</v>
      </c>
      <c r="R496" s="68" t="s">
        <v>38</v>
      </c>
      <c r="S496" s="2">
        <v>0.1</v>
      </c>
      <c r="T496" s="2">
        <v>10</v>
      </c>
      <c r="U496" s="68" t="s">
        <v>39</v>
      </c>
      <c r="V496" s="68" t="s">
        <v>40</v>
      </c>
      <c r="W496" s="68" t="s">
        <v>535</v>
      </c>
      <c r="X496" s="68" t="s">
        <v>42</v>
      </c>
      <c r="Y496" s="68" t="s">
        <v>43</v>
      </c>
      <c r="Z496" s="68" t="s">
        <v>44</v>
      </c>
      <c r="AA496" s="68" t="s">
        <v>45</v>
      </c>
      <c r="AB496" s="68" t="s">
        <v>37</v>
      </c>
      <c r="AC496" s="2"/>
      <c r="AD496" s="2">
        <v>1</v>
      </c>
      <c r="AE496" s="2">
        <v>0</v>
      </c>
      <c r="AF496" s="68">
        <v>30</v>
      </c>
      <c r="AG496" s="68">
        <v>300</v>
      </c>
      <c r="AH496" s="57">
        <f t="shared" si="733"/>
        <v>27200000</v>
      </c>
      <c r="AI496" s="70"/>
      <c r="AJ496" s="70"/>
      <c r="AK496" s="62" t="e">
        <f t="shared" si="734"/>
        <v>#DIV/0!</v>
      </c>
      <c r="AL496" s="102"/>
      <c r="AM496" s="103"/>
      <c r="AN496" s="104"/>
      <c r="AO496" s="105"/>
      <c r="AP496" s="106"/>
    </row>
    <row r="497" spans="1:42" x14ac:dyDescent="0.25">
      <c r="A497" s="68">
        <v>124</v>
      </c>
      <c r="C497" s="2" t="s">
        <v>48</v>
      </c>
      <c r="D497" s="68">
        <v>3270000</v>
      </c>
      <c r="E497" s="68" t="s">
        <v>49</v>
      </c>
      <c r="F497" s="68">
        <v>15.433999999999999</v>
      </c>
      <c r="N497" s="2"/>
      <c r="S497" s="2"/>
      <c r="T497" s="2"/>
      <c r="AC497" s="2"/>
      <c r="AD497" s="2"/>
      <c r="AE497" s="2"/>
      <c r="AH497" s="58">
        <f t="shared" ref="AH497" si="738">AO494*AP494</f>
        <v>32700000</v>
      </c>
      <c r="AI497" s="71"/>
      <c r="AJ497" s="71"/>
      <c r="AK497" s="63"/>
    </row>
    <row r="498" spans="1:42" x14ac:dyDescent="0.25">
      <c r="A498" s="68">
        <v>125.1</v>
      </c>
      <c r="B498" s="68" t="s">
        <v>680</v>
      </c>
      <c r="C498" s="2">
        <v>2</v>
      </c>
      <c r="D498" s="68">
        <v>2790000</v>
      </c>
      <c r="E498" s="68">
        <v>204</v>
      </c>
      <c r="G498" s="68">
        <v>0</v>
      </c>
      <c r="H498" s="68">
        <v>0</v>
      </c>
      <c r="I498" s="68">
        <v>0</v>
      </c>
      <c r="J498" s="68">
        <v>0</v>
      </c>
      <c r="K498" s="68">
        <v>0</v>
      </c>
      <c r="L498" s="68">
        <v>0</v>
      </c>
      <c r="M498" s="68">
        <v>0</v>
      </c>
      <c r="N498" s="2">
        <v>1.7</v>
      </c>
      <c r="O498" s="68" t="s">
        <v>35</v>
      </c>
      <c r="P498" s="68" t="s">
        <v>547</v>
      </c>
      <c r="Q498" s="68" t="s">
        <v>37</v>
      </c>
      <c r="R498" s="68" t="s">
        <v>38</v>
      </c>
      <c r="S498" s="2">
        <v>0.1</v>
      </c>
      <c r="T498" s="2">
        <v>10</v>
      </c>
      <c r="U498" s="68" t="s">
        <v>39</v>
      </c>
      <c r="V498" s="68" t="s">
        <v>40</v>
      </c>
      <c r="W498" s="68" t="s">
        <v>535</v>
      </c>
      <c r="X498" s="68" t="s">
        <v>42</v>
      </c>
      <c r="Y498" s="68" t="s">
        <v>43</v>
      </c>
      <c r="Z498" s="68" t="s">
        <v>44</v>
      </c>
      <c r="AA498" s="68" t="s">
        <v>45</v>
      </c>
      <c r="AB498" s="68" t="s">
        <v>37</v>
      </c>
      <c r="AC498" s="2"/>
      <c r="AD498" s="2">
        <v>1</v>
      </c>
      <c r="AE498" s="2">
        <v>0</v>
      </c>
      <c r="AF498" s="68">
        <v>30</v>
      </c>
      <c r="AG498" s="68">
        <v>300</v>
      </c>
      <c r="AH498" s="57">
        <f t="shared" ref="AH498:AH500" si="739">D498*10</f>
        <v>27900000</v>
      </c>
      <c r="AI498" s="69"/>
      <c r="AJ498" s="69"/>
      <c r="AK498" s="62" t="e">
        <f t="shared" ref="AK498:AK500" si="740">AH498/AH$3</f>
        <v>#DIV/0!</v>
      </c>
      <c r="AL498" s="102" t="str">
        <f t="shared" ref="AL498" si="741">IF(COUNTBLANK(AI498:AI500)=3,"",IF(COUNTBLANK(AI498:AI500)=2,IF(AI498=0,0.5/AJ498,AI498/AJ498),(AI498/AJ498+AI499/AJ499+IF(AJ500&gt;0,AI500/AJ500,0))/COUNTIF(AI498:AJ500,"&gt;0")))</f>
        <v/>
      </c>
      <c r="AM498" s="103" t="e">
        <f t="shared" ref="AM498" si="742">IF(ISNUMBER(AN498),AN498,1/AN498)</f>
        <v>#DIV/0!</v>
      </c>
      <c r="AN498" s="104"/>
      <c r="AO498" s="105">
        <f t="shared" ref="AO498" si="743">IF(COUNTIF(AL498:AL498,"&gt;0"),AL498,IF(ISERROR(AM498),IF(D501&gt;0,D501,0.5),AM498))</f>
        <v>2640000</v>
      </c>
      <c r="AP498" s="106">
        <v>10</v>
      </c>
    </row>
    <row r="499" spans="1:42" x14ac:dyDescent="0.25">
      <c r="A499" s="68">
        <v>125.2</v>
      </c>
      <c r="B499" s="68" t="s">
        <v>680</v>
      </c>
      <c r="C499" s="2">
        <v>2</v>
      </c>
      <c r="D499" s="68">
        <v>2960000</v>
      </c>
      <c r="E499" s="68">
        <v>208</v>
      </c>
      <c r="G499" s="68">
        <v>0</v>
      </c>
      <c r="H499" s="68">
        <v>0</v>
      </c>
      <c r="I499" s="68">
        <v>0</v>
      </c>
      <c r="J499" s="68">
        <v>0</v>
      </c>
      <c r="K499" s="68">
        <v>0</v>
      </c>
      <c r="L499" s="68">
        <v>0</v>
      </c>
      <c r="M499" s="68">
        <v>0</v>
      </c>
      <c r="N499" s="2">
        <v>1.66</v>
      </c>
      <c r="O499" s="68" t="s">
        <v>35</v>
      </c>
      <c r="P499" s="68" t="s">
        <v>548</v>
      </c>
      <c r="Q499" s="68" t="s">
        <v>37</v>
      </c>
      <c r="R499" s="68" t="s">
        <v>38</v>
      </c>
      <c r="S499" s="2">
        <v>0.1</v>
      </c>
      <c r="T499" s="2">
        <v>10</v>
      </c>
      <c r="U499" s="68" t="s">
        <v>39</v>
      </c>
      <c r="V499" s="68" t="s">
        <v>40</v>
      </c>
      <c r="W499" s="68" t="s">
        <v>535</v>
      </c>
      <c r="X499" s="68" t="s">
        <v>42</v>
      </c>
      <c r="Y499" s="68" t="s">
        <v>43</v>
      </c>
      <c r="Z499" s="68" t="s">
        <v>44</v>
      </c>
      <c r="AA499" s="68" t="s">
        <v>45</v>
      </c>
      <c r="AB499" s="68" t="s">
        <v>37</v>
      </c>
      <c r="AC499" s="2"/>
      <c r="AD499" s="2">
        <v>1</v>
      </c>
      <c r="AE499" s="2">
        <v>0</v>
      </c>
      <c r="AF499" s="68">
        <v>30</v>
      </c>
      <c r="AG499" s="68">
        <v>300</v>
      </c>
      <c r="AH499" s="57">
        <f t="shared" si="739"/>
        <v>29600000</v>
      </c>
      <c r="AI499" s="70"/>
      <c r="AJ499" s="70"/>
      <c r="AK499" s="62" t="e">
        <f t="shared" si="740"/>
        <v>#DIV/0!</v>
      </c>
      <c r="AL499" s="102"/>
      <c r="AM499" s="103"/>
      <c r="AN499" s="104"/>
      <c r="AO499" s="105"/>
      <c r="AP499" s="106"/>
    </row>
    <row r="500" spans="1:42" x14ac:dyDescent="0.25">
      <c r="A500" s="68">
        <v>125.3</v>
      </c>
      <c r="B500" s="68" t="s">
        <v>680</v>
      </c>
      <c r="C500" s="2">
        <v>2</v>
      </c>
      <c r="D500" s="68">
        <v>2170000</v>
      </c>
      <c r="E500" s="68">
        <v>231</v>
      </c>
      <c r="G500" s="68">
        <v>0</v>
      </c>
      <c r="H500" s="68">
        <v>0</v>
      </c>
      <c r="I500" s="68">
        <v>0</v>
      </c>
      <c r="J500" s="68">
        <v>0</v>
      </c>
      <c r="K500" s="68">
        <v>0</v>
      </c>
      <c r="L500" s="68">
        <v>0</v>
      </c>
      <c r="M500" s="68">
        <v>0</v>
      </c>
      <c r="N500" s="2">
        <v>1.6</v>
      </c>
      <c r="O500" s="68" t="s">
        <v>35</v>
      </c>
      <c r="P500" s="68" t="s">
        <v>549</v>
      </c>
      <c r="Q500" s="68" t="s">
        <v>37</v>
      </c>
      <c r="R500" s="68" t="s">
        <v>38</v>
      </c>
      <c r="S500" s="2">
        <v>0.1</v>
      </c>
      <c r="T500" s="2">
        <v>10</v>
      </c>
      <c r="U500" s="68" t="s">
        <v>39</v>
      </c>
      <c r="V500" s="68" t="s">
        <v>40</v>
      </c>
      <c r="W500" s="68" t="s">
        <v>535</v>
      </c>
      <c r="X500" s="68" t="s">
        <v>42</v>
      </c>
      <c r="Y500" s="68" t="s">
        <v>43</v>
      </c>
      <c r="Z500" s="68" t="s">
        <v>44</v>
      </c>
      <c r="AA500" s="68" t="s">
        <v>45</v>
      </c>
      <c r="AB500" s="68" t="s">
        <v>37</v>
      </c>
      <c r="AC500" s="2"/>
      <c r="AD500" s="2">
        <v>1</v>
      </c>
      <c r="AE500" s="2">
        <v>0</v>
      </c>
      <c r="AF500" s="68">
        <v>30</v>
      </c>
      <c r="AG500" s="68">
        <v>300</v>
      </c>
      <c r="AH500" s="57">
        <f t="shared" si="739"/>
        <v>21700000</v>
      </c>
      <c r="AI500" s="70"/>
      <c r="AJ500" s="70"/>
      <c r="AK500" s="62" t="e">
        <f t="shared" si="740"/>
        <v>#DIV/0!</v>
      </c>
      <c r="AL500" s="102"/>
      <c r="AM500" s="103"/>
      <c r="AN500" s="104"/>
      <c r="AO500" s="105"/>
      <c r="AP500" s="106"/>
    </row>
    <row r="501" spans="1:42" x14ac:dyDescent="0.25">
      <c r="A501" s="68">
        <v>125</v>
      </c>
      <c r="C501" s="2" t="s">
        <v>48</v>
      </c>
      <c r="D501" s="68">
        <v>2640000</v>
      </c>
      <c r="E501" s="68" t="s">
        <v>49</v>
      </c>
      <c r="F501" s="68">
        <v>15.75</v>
      </c>
      <c r="N501" s="2"/>
      <c r="S501" s="2"/>
      <c r="T501" s="2"/>
      <c r="AC501" s="2"/>
      <c r="AD501" s="2"/>
      <c r="AE501" s="2"/>
      <c r="AH501" s="58">
        <f t="shared" ref="AH501" si="744">AO498*AP498</f>
        <v>26400000</v>
      </c>
      <c r="AI501" s="71"/>
      <c r="AJ501" s="71"/>
      <c r="AK501" s="63"/>
    </row>
    <row r="502" spans="1:42" x14ac:dyDescent="0.25">
      <c r="A502" s="68">
        <v>126.1</v>
      </c>
      <c r="B502" s="68" t="s">
        <v>689</v>
      </c>
      <c r="C502" s="2">
        <v>0</v>
      </c>
      <c r="D502" s="68">
        <f>100*4690</f>
        <v>469000</v>
      </c>
      <c r="E502" s="68">
        <v>221</v>
      </c>
      <c r="G502" s="68">
        <v>0</v>
      </c>
      <c r="H502" s="68">
        <v>0</v>
      </c>
      <c r="I502" s="68">
        <v>0</v>
      </c>
      <c r="J502" s="68">
        <v>0</v>
      </c>
      <c r="K502" s="68">
        <v>0</v>
      </c>
      <c r="L502" s="68">
        <v>0</v>
      </c>
      <c r="M502" s="68">
        <v>0</v>
      </c>
      <c r="N502" s="2">
        <v>1.52</v>
      </c>
      <c r="O502" s="68" t="s">
        <v>35</v>
      </c>
      <c r="P502" s="68" t="s">
        <v>550</v>
      </c>
      <c r="Q502" s="68" t="s">
        <v>37</v>
      </c>
      <c r="R502" s="68" t="s">
        <v>38</v>
      </c>
      <c r="S502" s="2">
        <v>0.1</v>
      </c>
      <c r="T502" s="2">
        <v>10</v>
      </c>
      <c r="U502" s="68" t="s">
        <v>39</v>
      </c>
      <c r="V502" s="68" t="s">
        <v>40</v>
      </c>
      <c r="W502" s="68" t="s">
        <v>551</v>
      </c>
      <c r="X502" s="68" t="s">
        <v>42</v>
      </c>
      <c r="Y502" s="68" t="s">
        <v>43</v>
      </c>
      <c r="Z502" s="68" t="s">
        <v>44</v>
      </c>
      <c r="AA502" s="68" t="s">
        <v>45</v>
      </c>
      <c r="AB502" s="68" t="s">
        <v>37</v>
      </c>
      <c r="AC502" s="2"/>
      <c r="AD502" s="2">
        <v>1</v>
      </c>
      <c r="AE502" s="2">
        <v>0</v>
      </c>
      <c r="AF502" s="68">
        <v>30</v>
      </c>
      <c r="AG502" s="68">
        <v>300</v>
      </c>
      <c r="AH502" s="57">
        <f t="shared" ref="AH502:AH504" si="745">D502*10</f>
        <v>4690000</v>
      </c>
      <c r="AI502" s="69"/>
      <c r="AJ502" s="69"/>
      <c r="AK502" s="62" t="e">
        <f t="shared" ref="AK502:AK504" si="746">AH502/AH$3</f>
        <v>#DIV/0!</v>
      </c>
      <c r="AL502" s="102" t="str">
        <f t="shared" ref="AL502" si="747">IF(COUNTBLANK(AI502:AI504)=3,"",IF(COUNTBLANK(AI502:AI504)=2,IF(AI502=0,0.5/AJ502,AI502/AJ502),(AI502/AJ502+AI503/AJ503+IF(AJ504&gt;0,AI504/AJ504,0))/COUNTIF(AI502:AJ504,"&gt;0")))</f>
        <v/>
      </c>
      <c r="AM502" s="103" t="e">
        <f t="shared" ref="AM502" si="748">IF(ISNUMBER(AN502),AN502,1/AN502)</f>
        <v>#DIV/0!</v>
      </c>
      <c r="AN502" s="104"/>
      <c r="AO502" s="105">
        <f t="shared" ref="AO502" si="749">IF(COUNTIF(AL502:AL502,"&gt;0"),AL502,IF(ISERROR(AM502),IF(D505&gt;0,D505,0.5),AM502))</f>
        <v>846000</v>
      </c>
      <c r="AP502" s="106">
        <v>10</v>
      </c>
    </row>
    <row r="503" spans="1:42" x14ac:dyDescent="0.25">
      <c r="A503" s="68">
        <v>126.2</v>
      </c>
      <c r="B503" s="68" t="s">
        <v>689</v>
      </c>
      <c r="C503" s="2">
        <v>0</v>
      </c>
      <c r="D503" s="68">
        <f>100*10600</f>
        <v>1060000</v>
      </c>
      <c r="E503" s="68">
        <v>224</v>
      </c>
      <c r="G503" s="68">
        <v>0</v>
      </c>
      <c r="H503" s="68">
        <v>0</v>
      </c>
      <c r="I503" s="68">
        <v>0</v>
      </c>
      <c r="J503" s="68">
        <v>0</v>
      </c>
      <c r="K503" s="68">
        <v>0</v>
      </c>
      <c r="L503" s="68">
        <v>0</v>
      </c>
      <c r="M503" s="68">
        <v>0</v>
      </c>
      <c r="N503" s="2">
        <v>1.43</v>
      </c>
      <c r="O503" s="68" t="s">
        <v>35</v>
      </c>
      <c r="P503" s="68" t="s">
        <v>552</v>
      </c>
      <c r="Q503" s="68" t="s">
        <v>37</v>
      </c>
      <c r="R503" s="68" t="s">
        <v>38</v>
      </c>
      <c r="S503" s="2">
        <v>0.1</v>
      </c>
      <c r="T503" s="2">
        <v>10</v>
      </c>
      <c r="U503" s="68" t="s">
        <v>39</v>
      </c>
      <c r="V503" s="68" t="s">
        <v>40</v>
      </c>
      <c r="W503" s="68" t="s">
        <v>553</v>
      </c>
      <c r="X503" s="68" t="s">
        <v>42</v>
      </c>
      <c r="Y503" s="68" t="s">
        <v>43</v>
      </c>
      <c r="Z503" s="68" t="s">
        <v>44</v>
      </c>
      <c r="AA503" s="68" t="s">
        <v>45</v>
      </c>
      <c r="AB503" s="68" t="s">
        <v>37</v>
      </c>
      <c r="AC503" s="2"/>
      <c r="AD503" s="2">
        <v>1</v>
      </c>
      <c r="AE503" s="2">
        <v>0</v>
      </c>
      <c r="AF503" s="68">
        <v>30</v>
      </c>
      <c r="AG503" s="68">
        <v>300</v>
      </c>
      <c r="AH503" s="57">
        <f t="shared" si="745"/>
        <v>10600000</v>
      </c>
      <c r="AI503" s="70"/>
      <c r="AJ503" s="70"/>
      <c r="AK503" s="62" t="e">
        <f t="shared" si="746"/>
        <v>#DIV/0!</v>
      </c>
      <c r="AL503" s="102"/>
      <c r="AM503" s="103"/>
      <c r="AN503" s="104"/>
      <c r="AO503" s="105"/>
      <c r="AP503" s="106"/>
    </row>
    <row r="504" spans="1:42" x14ac:dyDescent="0.25">
      <c r="A504" s="68">
        <v>126.3</v>
      </c>
      <c r="B504" s="68" t="s">
        <v>689</v>
      </c>
      <c r="C504" s="2">
        <v>0</v>
      </c>
      <c r="D504" s="68">
        <f>100*10100</f>
        <v>1010000</v>
      </c>
      <c r="E504" s="68">
        <v>227</v>
      </c>
      <c r="G504" s="68">
        <v>0</v>
      </c>
      <c r="H504" s="68">
        <v>0</v>
      </c>
      <c r="I504" s="68">
        <v>0</v>
      </c>
      <c r="J504" s="68">
        <v>0</v>
      </c>
      <c r="K504" s="68">
        <v>0</v>
      </c>
      <c r="L504" s="68">
        <v>0</v>
      </c>
      <c r="M504" s="68">
        <v>0</v>
      </c>
      <c r="N504" s="2">
        <v>1.49</v>
      </c>
      <c r="O504" s="68" t="s">
        <v>35</v>
      </c>
      <c r="P504" s="68" t="s">
        <v>554</v>
      </c>
      <c r="Q504" s="68" t="s">
        <v>37</v>
      </c>
      <c r="R504" s="68" t="s">
        <v>38</v>
      </c>
      <c r="S504" s="2">
        <v>0.1</v>
      </c>
      <c r="T504" s="2">
        <v>10</v>
      </c>
      <c r="U504" s="68" t="s">
        <v>39</v>
      </c>
      <c r="V504" s="68" t="s">
        <v>40</v>
      </c>
      <c r="W504" s="68" t="s">
        <v>555</v>
      </c>
      <c r="X504" s="68" t="s">
        <v>42</v>
      </c>
      <c r="Y504" s="68" t="s">
        <v>43</v>
      </c>
      <c r="Z504" s="68" t="s">
        <v>44</v>
      </c>
      <c r="AA504" s="68" t="s">
        <v>45</v>
      </c>
      <c r="AB504" s="68" t="s">
        <v>37</v>
      </c>
      <c r="AC504" s="2"/>
      <c r="AD504" s="2">
        <v>1</v>
      </c>
      <c r="AE504" s="2">
        <v>0</v>
      </c>
      <c r="AF504" s="68">
        <v>30</v>
      </c>
      <c r="AG504" s="68">
        <v>300</v>
      </c>
      <c r="AH504" s="57">
        <f t="shared" si="745"/>
        <v>10100000</v>
      </c>
      <c r="AI504" s="70"/>
      <c r="AJ504" s="70"/>
      <c r="AK504" s="62" t="e">
        <f t="shared" si="746"/>
        <v>#DIV/0!</v>
      </c>
      <c r="AL504" s="102"/>
      <c r="AM504" s="103"/>
      <c r="AN504" s="104"/>
      <c r="AO504" s="105"/>
      <c r="AP504" s="106"/>
    </row>
    <row r="505" spans="1:42" x14ac:dyDescent="0.25">
      <c r="A505" s="68">
        <v>126</v>
      </c>
      <c r="C505" s="2" t="s">
        <v>48</v>
      </c>
      <c r="D505" s="68">
        <f>100*8460</f>
        <v>846000</v>
      </c>
      <c r="E505" s="68" t="s">
        <v>49</v>
      </c>
      <c r="F505" s="68">
        <v>38.723999999999997</v>
      </c>
      <c r="N505" s="2"/>
      <c r="S505" s="2"/>
      <c r="T505" s="2"/>
      <c r="AC505" s="2"/>
      <c r="AD505" s="2"/>
      <c r="AE505" s="2"/>
      <c r="AH505" s="58">
        <f t="shared" ref="AH505" si="750">AO502*AP502</f>
        <v>8460000</v>
      </c>
      <c r="AI505" s="71"/>
      <c r="AJ505" s="71"/>
      <c r="AK505" s="63"/>
    </row>
    <row r="506" spans="1:42" x14ac:dyDescent="0.25">
      <c r="A506" s="68">
        <v>127.1</v>
      </c>
      <c r="B506" s="68" t="s">
        <v>690</v>
      </c>
      <c r="C506" s="2">
        <v>0</v>
      </c>
      <c r="D506" s="68">
        <f>100*8540</f>
        <v>854000</v>
      </c>
      <c r="E506" s="68">
        <v>228</v>
      </c>
      <c r="G506" s="68">
        <v>0</v>
      </c>
      <c r="H506" s="68">
        <v>0</v>
      </c>
      <c r="I506" s="68">
        <v>0</v>
      </c>
      <c r="J506" s="68">
        <v>0</v>
      </c>
      <c r="K506" s="68">
        <v>0</v>
      </c>
      <c r="L506" s="68">
        <v>0</v>
      </c>
      <c r="M506" s="68">
        <v>0</v>
      </c>
      <c r="N506" s="2">
        <v>1.45</v>
      </c>
      <c r="O506" s="68" t="s">
        <v>35</v>
      </c>
      <c r="P506" s="68" t="s">
        <v>556</v>
      </c>
      <c r="Q506" s="68" t="s">
        <v>37</v>
      </c>
      <c r="R506" s="68" t="s">
        <v>38</v>
      </c>
      <c r="S506" s="2">
        <v>0.1</v>
      </c>
      <c r="T506" s="2">
        <v>10</v>
      </c>
      <c r="U506" s="68" t="s">
        <v>39</v>
      </c>
      <c r="V506" s="68" t="s">
        <v>40</v>
      </c>
      <c r="W506" s="68" t="s">
        <v>557</v>
      </c>
      <c r="X506" s="68" t="s">
        <v>42</v>
      </c>
      <c r="Y506" s="68" t="s">
        <v>43</v>
      </c>
      <c r="Z506" s="68" t="s">
        <v>44</v>
      </c>
      <c r="AA506" s="68" t="s">
        <v>45</v>
      </c>
      <c r="AB506" s="68" t="s">
        <v>37</v>
      </c>
      <c r="AC506" s="2"/>
      <c r="AD506" s="2">
        <v>1</v>
      </c>
      <c r="AE506" s="2">
        <v>0</v>
      </c>
      <c r="AF506" s="68">
        <v>30</v>
      </c>
      <c r="AG506" s="68">
        <v>300</v>
      </c>
      <c r="AH506" s="57">
        <f t="shared" ref="AH506:AH508" si="751">D506*10</f>
        <v>8540000</v>
      </c>
      <c r="AI506" s="69"/>
      <c r="AJ506" s="69"/>
      <c r="AK506" s="62" t="e">
        <f t="shared" ref="AK506:AK508" si="752">AH506/AH$3</f>
        <v>#DIV/0!</v>
      </c>
      <c r="AL506" s="102" t="str">
        <f t="shared" ref="AL506" si="753">IF(COUNTBLANK(AI506:AI508)=3,"",IF(COUNTBLANK(AI506:AI508)=2,IF(AI506=0,0.5/AJ506,AI506/AJ506),(AI506/AJ506+AI507/AJ507+IF(AJ508&gt;0,AI508/AJ508,0))/COUNTIF(AI506:AJ508,"&gt;0")))</f>
        <v/>
      </c>
      <c r="AM506" s="103" t="e">
        <f t="shared" ref="AM506" si="754">IF(ISNUMBER(AN506),AN506,1/AN506)</f>
        <v>#DIV/0!</v>
      </c>
      <c r="AN506" s="104"/>
      <c r="AO506" s="105">
        <f t="shared" ref="AO506" si="755">IF(COUNTIF(AL506:AL506,"&gt;0"),AL506,IF(ISERROR(AM506),IF(D509&gt;0,D509,0.5),AM506))</f>
        <v>795000</v>
      </c>
      <c r="AP506" s="106">
        <v>10</v>
      </c>
    </row>
    <row r="507" spans="1:42" x14ac:dyDescent="0.25">
      <c r="A507" s="68">
        <v>127.2</v>
      </c>
      <c r="B507" s="68" t="s">
        <v>690</v>
      </c>
      <c r="C507" s="2">
        <v>0</v>
      </c>
      <c r="D507" s="68">
        <f>100*6670</f>
        <v>667000</v>
      </c>
      <c r="E507" s="68">
        <v>225</v>
      </c>
      <c r="G507" s="68">
        <v>0</v>
      </c>
      <c r="H507" s="68">
        <v>0</v>
      </c>
      <c r="I507" s="68">
        <v>0</v>
      </c>
      <c r="J507" s="68">
        <v>0</v>
      </c>
      <c r="K507" s="68">
        <v>0</v>
      </c>
      <c r="L507" s="68">
        <v>0</v>
      </c>
      <c r="M507" s="68">
        <v>0</v>
      </c>
      <c r="N507" s="2">
        <v>1.4</v>
      </c>
      <c r="O507" s="68" t="s">
        <v>35</v>
      </c>
      <c r="P507" s="68" t="s">
        <v>558</v>
      </c>
      <c r="Q507" s="68" t="s">
        <v>37</v>
      </c>
      <c r="R507" s="68" t="s">
        <v>38</v>
      </c>
      <c r="S507" s="2">
        <v>0.1</v>
      </c>
      <c r="T507" s="2">
        <v>10</v>
      </c>
      <c r="U507" s="68" t="s">
        <v>39</v>
      </c>
      <c r="V507" s="68" t="s">
        <v>40</v>
      </c>
      <c r="W507" s="68" t="s">
        <v>559</v>
      </c>
      <c r="X507" s="68" t="s">
        <v>42</v>
      </c>
      <c r="Y507" s="68" t="s">
        <v>43</v>
      </c>
      <c r="Z507" s="68" t="s">
        <v>44</v>
      </c>
      <c r="AA507" s="68" t="s">
        <v>45</v>
      </c>
      <c r="AB507" s="68" t="s">
        <v>37</v>
      </c>
      <c r="AC507" s="2"/>
      <c r="AD507" s="2">
        <v>1</v>
      </c>
      <c r="AE507" s="2">
        <v>0</v>
      </c>
      <c r="AF507" s="68">
        <v>30</v>
      </c>
      <c r="AG507" s="68">
        <v>300</v>
      </c>
      <c r="AH507" s="57">
        <f t="shared" si="751"/>
        <v>6670000</v>
      </c>
      <c r="AI507" s="70"/>
      <c r="AJ507" s="70"/>
      <c r="AK507" s="62" t="e">
        <f t="shared" si="752"/>
        <v>#DIV/0!</v>
      </c>
      <c r="AL507" s="102"/>
      <c r="AM507" s="103"/>
      <c r="AN507" s="104"/>
      <c r="AO507" s="105"/>
      <c r="AP507" s="106"/>
    </row>
    <row r="508" spans="1:42" x14ac:dyDescent="0.25">
      <c r="A508" s="68">
        <v>127.3</v>
      </c>
      <c r="B508" s="68" t="s">
        <v>690</v>
      </c>
      <c r="C508" s="2">
        <v>0</v>
      </c>
      <c r="D508" s="68">
        <f>100*8640</f>
        <v>864000</v>
      </c>
      <c r="E508" s="68">
        <v>218</v>
      </c>
      <c r="G508" s="68">
        <v>0</v>
      </c>
      <c r="H508" s="68">
        <v>0</v>
      </c>
      <c r="I508" s="68">
        <v>0</v>
      </c>
      <c r="J508" s="68">
        <v>0</v>
      </c>
      <c r="K508" s="68">
        <v>0</v>
      </c>
      <c r="L508" s="68">
        <v>0</v>
      </c>
      <c r="M508" s="68">
        <v>0</v>
      </c>
      <c r="N508" s="2">
        <v>1.44</v>
      </c>
      <c r="O508" s="68" t="s">
        <v>35</v>
      </c>
      <c r="P508" s="68" t="s">
        <v>560</v>
      </c>
      <c r="Q508" s="68" t="s">
        <v>37</v>
      </c>
      <c r="R508" s="68" t="s">
        <v>38</v>
      </c>
      <c r="S508" s="2">
        <v>0.1</v>
      </c>
      <c r="T508" s="2">
        <v>10</v>
      </c>
      <c r="U508" s="68" t="s">
        <v>39</v>
      </c>
      <c r="V508" s="68" t="s">
        <v>40</v>
      </c>
      <c r="W508" s="68" t="s">
        <v>561</v>
      </c>
      <c r="X508" s="68" t="s">
        <v>42</v>
      </c>
      <c r="Y508" s="68" t="s">
        <v>43</v>
      </c>
      <c r="Z508" s="68" t="s">
        <v>44</v>
      </c>
      <c r="AA508" s="68" t="s">
        <v>45</v>
      </c>
      <c r="AB508" s="68" t="s">
        <v>37</v>
      </c>
      <c r="AC508" s="2"/>
      <c r="AD508" s="2">
        <v>1</v>
      </c>
      <c r="AE508" s="2">
        <v>0</v>
      </c>
      <c r="AF508" s="68">
        <v>30</v>
      </c>
      <c r="AG508" s="68">
        <v>300</v>
      </c>
      <c r="AH508" s="57">
        <f t="shared" si="751"/>
        <v>8640000</v>
      </c>
      <c r="AI508" s="70"/>
      <c r="AJ508" s="70"/>
      <c r="AK508" s="62" t="e">
        <f t="shared" si="752"/>
        <v>#DIV/0!</v>
      </c>
      <c r="AL508" s="102"/>
      <c r="AM508" s="103"/>
      <c r="AN508" s="104"/>
      <c r="AO508" s="105"/>
      <c r="AP508" s="106"/>
    </row>
    <row r="509" spans="1:42" x14ac:dyDescent="0.25">
      <c r="A509" s="68">
        <v>127</v>
      </c>
      <c r="C509" s="2" t="s">
        <v>48</v>
      </c>
      <c r="D509" s="68">
        <f>100*7950</f>
        <v>795000</v>
      </c>
      <c r="E509" s="68" t="s">
        <v>49</v>
      </c>
      <c r="F509" s="68">
        <v>13.958</v>
      </c>
      <c r="N509" s="2"/>
      <c r="S509" s="2"/>
      <c r="T509" s="2"/>
      <c r="AC509" s="2"/>
      <c r="AD509" s="2"/>
      <c r="AE509" s="2"/>
      <c r="AH509" s="58">
        <f t="shared" ref="AH509" si="756">AO506*AP506</f>
        <v>7950000</v>
      </c>
      <c r="AI509" s="71"/>
      <c r="AJ509" s="71"/>
      <c r="AK509" s="63"/>
    </row>
    <row r="510" spans="1:42" x14ac:dyDescent="0.25">
      <c r="A510" s="68">
        <v>128.1</v>
      </c>
      <c r="B510" s="68" t="s">
        <v>691</v>
      </c>
      <c r="C510" s="2">
        <v>0</v>
      </c>
      <c r="D510" s="68">
        <f>100*17100</f>
        <v>1710000</v>
      </c>
      <c r="E510" s="68">
        <v>223</v>
      </c>
      <c r="G510" s="68">
        <v>0</v>
      </c>
      <c r="H510" s="68">
        <v>0</v>
      </c>
      <c r="I510" s="68">
        <v>0</v>
      </c>
      <c r="J510" s="68">
        <v>0</v>
      </c>
      <c r="K510" s="68">
        <v>0</v>
      </c>
      <c r="L510" s="68">
        <v>0</v>
      </c>
      <c r="M510" s="68">
        <v>0</v>
      </c>
      <c r="N510" s="2">
        <v>1.46</v>
      </c>
      <c r="O510" s="68" t="s">
        <v>35</v>
      </c>
      <c r="P510" s="68" t="s">
        <v>562</v>
      </c>
      <c r="Q510" s="68" t="s">
        <v>37</v>
      </c>
      <c r="R510" s="68" t="s">
        <v>38</v>
      </c>
      <c r="S510" s="2">
        <v>0.1</v>
      </c>
      <c r="T510" s="2">
        <v>10</v>
      </c>
      <c r="U510" s="68" t="s">
        <v>39</v>
      </c>
      <c r="V510" s="68" t="s">
        <v>40</v>
      </c>
      <c r="W510" s="68" t="s">
        <v>563</v>
      </c>
      <c r="X510" s="68" t="s">
        <v>42</v>
      </c>
      <c r="Y510" s="68" t="s">
        <v>43</v>
      </c>
      <c r="Z510" s="68" t="s">
        <v>44</v>
      </c>
      <c r="AA510" s="68" t="s">
        <v>45</v>
      </c>
      <c r="AB510" s="68" t="s">
        <v>37</v>
      </c>
      <c r="AC510" s="2"/>
      <c r="AD510" s="2">
        <v>1</v>
      </c>
      <c r="AE510" s="2">
        <v>0</v>
      </c>
      <c r="AF510" s="68">
        <v>30</v>
      </c>
      <c r="AG510" s="68">
        <v>300</v>
      </c>
      <c r="AH510" s="57">
        <f t="shared" ref="AH510:AH512" si="757">D510*10</f>
        <v>17100000</v>
      </c>
      <c r="AI510" s="69"/>
      <c r="AJ510" s="69"/>
      <c r="AK510" s="62" t="e">
        <f t="shared" ref="AK510:AK512" si="758">AH510/AH$3</f>
        <v>#DIV/0!</v>
      </c>
      <c r="AL510" s="102" t="str">
        <f t="shared" ref="AL510" si="759">IF(COUNTBLANK(AI510:AI512)=3,"",IF(COUNTBLANK(AI510:AI512)=2,IF(AI510=0,0.5/AJ510,AI510/AJ510),(AI510/AJ510+AI511/AJ511+IF(AJ512&gt;0,AI512/AJ512,0))/COUNTIF(AI510:AJ512,"&gt;0")))</f>
        <v/>
      </c>
      <c r="AM510" s="103" t="e">
        <f t="shared" ref="AM510" si="760">IF(ISNUMBER(AN510),AN510,1/AN510)</f>
        <v>#DIV/0!</v>
      </c>
      <c r="AN510" s="104"/>
      <c r="AO510" s="105">
        <f t="shared" ref="AO510" si="761">IF(COUNTIF(AL510:AL510,"&gt;0"),AL510,IF(ISERROR(AM510),IF(D513&gt;0,D513,0.5),AM510))</f>
        <v>1620000</v>
      </c>
      <c r="AP510" s="106">
        <v>10</v>
      </c>
    </row>
    <row r="511" spans="1:42" x14ac:dyDescent="0.25">
      <c r="A511" s="68">
        <v>128.19999999999999</v>
      </c>
      <c r="B511" s="68" t="s">
        <v>691</v>
      </c>
      <c r="C511" s="2">
        <v>0</v>
      </c>
      <c r="D511" s="68">
        <f>100*15600</f>
        <v>1560000</v>
      </c>
      <c r="E511" s="68">
        <v>224</v>
      </c>
      <c r="G511" s="68">
        <v>0</v>
      </c>
      <c r="H511" s="68">
        <v>0</v>
      </c>
      <c r="I511" s="68">
        <v>0</v>
      </c>
      <c r="J511" s="68">
        <v>0</v>
      </c>
      <c r="K511" s="68">
        <v>0</v>
      </c>
      <c r="L511" s="68">
        <v>0</v>
      </c>
      <c r="M511" s="68">
        <v>0</v>
      </c>
      <c r="N511" s="2">
        <v>1.49</v>
      </c>
      <c r="O511" s="68" t="s">
        <v>35</v>
      </c>
      <c r="P511" s="68" t="s">
        <v>564</v>
      </c>
      <c r="Q511" s="68" t="s">
        <v>37</v>
      </c>
      <c r="R511" s="68" t="s">
        <v>38</v>
      </c>
      <c r="S511" s="2">
        <v>0.1</v>
      </c>
      <c r="T511" s="2">
        <v>10</v>
      </c>
      <c r="U511" s="68" t="s">
        <v>39</v>
      </c>
      <c r="V511" s="68" t="s">
        <v>40</v>
      </c>
      <c r="W511" s="68" t="s">
        <v>561</v>
      </c>
      <c r="X511" s="68" t="s">
        <v>42</v>
      </c>
      <c r="Y511" s="68" t="s">
        <v>43</v>
      </c>
      <c r="Z511" s="68" t="s">
        <v>44</v>
      </c>
      <c r="AA511" s="68" t="s">
        <v>45</v>
      </c>
      <c r="AB511" s="68" t="s">
        <v>37</v>
      </c>
      <c r="AC511" s="2"/>
      <c r="AD511" s="2">
        <v>1</v>
      </c>
      <c r="AE511" s="2">
        <v>0</v>
      </c>
      <c r="AF511" s="68">
        <v>30</v>
      </c>
      <c r="AG511" s="68">
        <v>300</v>
      </c>
      <c r="AH511" s="57">
        <f t="shared" si="757"/>
        <v>15600000</v>
      </c>
      <c r="AI511" s="70"/>
      <c r="AJ511" s="70"/>
      <c r="AK511" s="62" t="e">
        <f t="shared" si="758"/>
        <v>#DIV/0!</v>
      </c>
      <c r="AL511" s="102"/>
      <c r="AM511" s="103"/>
      <c r="AN511" s="104"/>
      <c r="AO511" s="105"/>
      <c r="AP511" s="106"/>
    </row>
    <row r="512" spans="1:42" x14ac:dyDescent="0.25">
      <c r="A512" s="68">
        <v>128.30000000000001</v>
      </c>
      <c r="B512" s="68" t="s">
        <v>691</v>
      </c>
      <c r="C512" s="2">
        <v>0</v>
      </c>
      <c r="D512" s="68">
        <f>100*15900</f>
        <v>1590000</v>
      </c>
      <c r="E512" s="68">
        <v>221</v>
      </c>
      <c r="G512" s="68">
        <v>0</v>
      </c>
      <c r="H512" s="68">
        <v>0</v>
      </c>
      <c r="I512" s="68">
        <v>0</v>
      </c>
      <c r="J512" s="68">
        <v>0</v>
      </c>
      <c r="K512" s="68">
        <v>0</v>
      </c>
      <c r="L512" s="68">
        <v>0</v>
      </c>
      <c r="M512" s="68">
        <v>0</v>
      </c>
      <c r="N512" s="2">
        <v>1.64</v>
      </c>
      <c r="O512" s="68" t="s">
        <v>35</v>
      </c>
      <c r="P512" s="68" t="s">
        <v>565</v>
      </c>
      <c r="Q512" s="68" t="s">
        <v>37</v>
      </c>
      <c r="R512" s="68" t="s">
        <v>38</v>
      </c>
      <c r="S512" s="2">
        <v>0.1</v>
      </c>
      <c r="T512" s="2">
        <v>10</v>
      </c>
      <c r="U512" s="68" t="s">
        <v>39</v>
      </c>
      <c r="V512" s="68" t="s">
        <v>40</v>
      </c>
      <c r="W512" s="68" t="s">
        <v>566</v>
      </c>
      <c r="X512" s="68" t="s">
        <v>42</v>
      </c>
      <c r="Y512" s="68" t="s">
        <v>43</v>
      </c>
      <c r="Z512" s="68" t="s">
        <v>44</v>
      </c>
      <c r="AA512" s="68" t="s">
        <v>45</v>
      </c>
      <c r="AB512" s="68" t="s">
        <v>37</v>
      </c>
      <c r="AC512" s="2"/>
      <c r="AD512" s="2">
        <v>1</v>
      </c>
      <c r="AE512" s="2">
        <v>0</v>
      </c>
      <c r="AF512" s="68">
        <v>30</v>
      </c>
      <c r="AG512" s="68">
        <v>300</v>
      </c>
      <c r="AH512" s="57">
        <f t="shared" si="757"/>
        <v>15900000</v>
      </c>
      <c r="AI512" s="70"/>
      <c r="AJ512" s="70"/>
      <c r="AK512" s="62" t="e">
        <f t="shared" si="758"/>
        <v>#DIV/0!</v>
      </c>
      <c r="AL512" s="102"/>
      <c r="AM512" s="103"/>
      <c r="AN512" s="104"/>
      <c r="AO512" s="105"/>
      <c r="AP512" s="106"/>
    </row>
    <row r="513" spans="1:42" x14ac:dyDescent="0.25">
      <c r="A513" s="68">
        <v>128</v>
      </c>
      <c r="C513" s="2" t="s">
        <v>48</v>
      </c>
      <c r="D513" s="68">
        <f>100*16200</f>
        <v>1620000</v>
      </c>
      <c r="E513" s="68" t="s">
        <v>49</v>
      </c>
      <c r="F513" s="68">
        <v>4.9000000000000004</v>
      </c>
      <c r="N513" s="2"/>
      <c r="S513" s="2"/>
      <c r="T513" s="2"/>
      <c r="AC513" s="2"/>
      <c r="AD513" s="2"/>
      <c r="AE513" s="2"/>
      <c r="AH513" s="58">
        <f t="shared" ref="AH513" si="762">AO510*AP510</f>
        <v>16200000</v>
      </c>
      <c r="AI513" s="71"/>
      <c r="AJ513" s="71"/>
      <c r="AK513" s="63"/>
    </row>
    <row r="514" spans="1:42" x14ac:dyDescent="0.25">
      <c r="A514" s="68">
        <v>129.1</v>
      </c>
      <c r="B514" s="68" t="s">
        <v>567</v>
      </c>
      <c r="C514" s="2">
        <v>0</v>
      </c>
      <c r="D514" s="68">
        <v>0</v>
      </c>
      <c r="E514" s="68">
        <v>0</v>
      </c>
      <c r="G514" s="68">
        <v>0</v>
      </c>
      <c r="H514" s="68">
        <v>0</v>
      </c>
      <c r="I514" s="68">
        <v>0</v>
      </c>
      <c r="J514" s="68">
        <v>0</v>
      </c>
      <c r="K514" s="68">
        <v>0</v>
      </c>
      <c r="L514" s="68">
        <v>0</v>
      </c>
      <c r="M514" s="68">
        <v>0</v>
      </c>
      <c r="N514" s="2">
        <v>1.64</v>
      </c>
      <c r="O514" s="68" t="s">
        <v>35</v>
      </c>
      <c r="P514" s="68" t="s">
        <v>568</v>
      </c>
      <c r="Q514" s="68" t="s">
        <v>37</v>
      </c>
      <c r="R514" s="68" t="s">
        <v>38</v>
      </c>
      <c r="S514" s="2">
        <v>0.1</v>
      </c>
      <c r="T514" s="2">
        <v>10</v>
      </c>
      <c r="U514" s="68" t="s">
        <v>39</v>
      </c>
      <c r="V514" s="68" t="s">
        <v>40</v>
      </c>
      <c r="W514" s="68" t="s">
        <v>566</v>
      </c>
      <c r="X514" s="68" t="s">
        <v>42</v>
      </c>
      <c r="Y514" s="68" t="s">
        <v>43</v>
      </c>
      <c r="Z514" s="68" t="s">
        <v>44</v>
      </c>
      <c r="AA514" s="68" t="s">
        <v>45</v>
      </c>
      <c r="AB514" s="68" t="s">
        <v>37</v>
      </c>
      <c r="AC514" s="2"/>
      <c r="AD514" s="2">
        <v>1</v>
      </c>
      <c r="AE514" s="2">
        <v>0</v>
      </c>
      <c r="AF514" s="68">
        <v>30</v>
      </c>
      <c r="AG514" s="68">
        <v>300</v>
      </c>
      <c r="AH514" s="57">
        <f t="shared" ref="AH514:AH516" si="763">D514*10</f>
        <v>0</v>
      </c>
      <c r="AI514" s="69"/>
      <c r="AJ514" s="69"/>
      <c r="AK514" s="62" t="e">
        <f t="shared" ref="AK514:AK516" si="764">AH514/AH$3</f>
        <v>#DIV/0!</v>
      </c>
      <c r="AL514" s="102" t="str">
        <f t="shared" ref="AL514" si="765">IF(COUNTBLANK(AI514:AI516)=3,"",IF(COUNTBLANK(AI514:AI516)=2,IF(AI514=0,0.5/AJ514,AI514/AJ514),(AI514/AJ514+AI515/AJ515+IF(AJ516&gt;0,AI516/AJ516,0))/COUNTIF(AI514:AJ516,"&gt;0")))</f>
        <v/>
      </c>
      <c r="AM514" s="103" t="e">
        <f t="shared" ref="AM514" si="766">IF(ISNUMBER(AN514),AN514,1/AN514)</f>
        <v>#DIV/0!</v>
      </c>
      <c r="AN514" s="104"/>
      <c r="AO514" s="105">
        <f t="shared" ref="AO514" si="767">IF(COUNTIF(AL514:AL514,"&gt;0"),AL514,IF(ISERROR(AM514),IF(D517&gt;0,D517,0.5),AM514))</f>
        <v>0.5</v>
      </c>
      <c r="AP514" s="106">
        <v>10</v>
      </c>
    </row>
    <row r="515" spans="1:42" x14ac:dyDescent="0.25">
      <c r="A515" s="68">
        <v>129.19999999999999</v>
      </c>
      <c r="B515" s="68" t="s">
        <v>567</v>
      </c>
      <c r="C515" s="2">
        <v>0</v>
      </c>
      <c r="D515" s="68">
        <v>0</v>
      </c>
      <c r="E515" s="68">
        <v>0</v>
      </c>
      <c r="G515" s="68">
        <v>0</v>
      </c>
      <c r="H515" s="68">
        <v>0</v>
      </c>
      <c r="I515" s="68">
        <v>0</v>
      </c>
      <c r="J515" s="68">
        <v>0</v>
      </c>
      <c r="K515" s="68">
        <v>0</v>
      </c>
      <c r="L515" s="68">
        <v>0</v>
      </c>
      <c r="M515" s="68">
        <v>0</v>
      </c>
      <c r="N515" s="2">
        <v>1.64</v>
      </c>
      <c r="O515" s="68" t="s">
        <v>35</v>
      </c>
      <c r="P515" s="68" t="s">
        <v>569</v>
      </c>
      <c r="Q515" s="68" t="s">
        <v>37</v>
      </c>
      <c r="R515" s="68" t="s">
        <v>38</v>
      </c>
      <c r="S515" s="2">
        <v>0.1</v>
      </c>
      <c r="T515" s="2">
        <v>10</v>
      </c>
      <c r="U515" s="68" t="s">
        <v>39</v>
      </c>
      <c r="V515" s="68" t="s">
        <v>40</v>
      </c>
      <c r="W515" s="68" t="s">
        <v>566</v>
      </c>
      <c r="X515" s="68" t="s">
        <v>42</v>
      </c>
      <c r="Y515" s="68" t="s">
        <v>43</v>
      </c>
      <c r="Z515" s="68" t="s">
        <v>44</v>
      </c>
      <c r="AA515" s="68" t="s">
        <v>45</v>
      </c>
      <c r="AB515" s="68" t="s">
        <v>37</v>
      </c>
      <c r="AC515" s="2"/>
      <c r="AD515" s="2">
        <v>1</v>
      </c>
      <c r="AE515" s="2">
        <v>0</v>
      </c>
      <c r="AF515" s="68">
        <v>30</v>
      </c>
      <c r="AG515" s="68">
        <v>300</v>
      </c>
      <c r="AH515" s="57">
        <f t="shared" si="763"/>
        <v>0</v>
      </c>
      <c r="AI515" s="70"/>
      <c r="AJ515" s="70"/>
      <c r="AK515" s="62" t="e">
        <f t="shared" si="764"/>
        <v>#DIV/0!</v>
      </c>
      <c r="AL515" s="102"/>
      <c r="AM515" s="103"/>
      <c r="AN515" s="104"/>
      <c r="AO515" s="105"/>
      <c r="AP515" s="106"/>
    </row>
    <row r="516" spans="1:42" x14ac:dyDescent="0.25">
      <c r="A516" s="68">
        <v>129.30000000000001</v>
      </c>
      <c r="B516" s="68" t="s">
        <v>567</v>
      </c>
      <c r="C516" s="2">
        <v>0</v>
      </c>
      <c r="D516" s="68">
        <v>0</v>
      </c>
      <c r="E516" s="68">
        <v>0</v>
      </c>
      <c r="G516" s="68">
        <v>0</v>
      </c>
      <c r="H516" s="68">
        <v>0</v>
      </c>
      <c r="I516" s="68">
        <v>0</v>
      </c>
      <c r="J516" s="68">
        <v>0</v>
      </c>
      <c r="K516" s="68">
        <v>0</v>
      </c>
      <c r="L516" s="68">
        <v>0</v>
      </c>
      <c r="M516" s="68">
        <v>0</v>
      </c>
      <c r="N516" s="2">
        <v>1.64</v>
      </c>
      <c r="O516" s="68" t="s">
        <v>35</v>
      </c>
      <c r="P516" s="68" t="s">
        <v>570</v>
      </c>
      <c r="Q516" s="68" t="s">
        <v>37</v>
      </c>
      <c r="R516" s="68" t="s">
        <v>38</v>
      </c>
      <c r="S516" s="2">
        <v>0.1</v>
      </c>
      <c r="T516" s="2">
        <v>10</v>
      </c>
      <c r="U516" s="68" t="s">
        <v>39</v>
      </c>
      <c r="V516" s="68" t="s">
        <v>40</v>
      </c>
      <c r="W516" s="68" t="s">
        <v>566</v>
      </c>
      <c r="X516" s="68" t="s">
        <v>42</v>
      </c>
      <c r="Y516" s="68" t="s">
        <v>43</v>
      </c>
      <c r="Z516" s="68" t="s">
        <v>44</v>
      </c>
      <c r="AA516" s="68" t="s">
        <v>45</v>
      </c>
      <c r="AB516" s="68" t="s">
        <v>37</v>
      </c>
      <c r="AC516" s="2"/>
      <c r="AD516" s="2">
        <v>1</v>
      </c>
      <c r="AE516" s="2">
        <v>0</v>
      </c>
      <c r="AF516" s="68">
        <v>30</v>
      </c>
      <c r="AG516" s="68">
        <v>300</v>
      </c>
      <c r="AH516" s="57">
        <f t="shared" si="763"/>
        <v>0</v>
      </c>
      <c r="AI516" s="70"/>
      <c r="AJ516" s="70"/>
      <c r="AK516" s="62" t="e">
        <f t="shared" si="764"/>
        <v>#DIV/0!</v>
      </c>
      <c r="AL516" s="102"/>
      <c r="AM516" s="103"/>
      <c r="AN516" s="104"/>
      <c r="AO516" s="105"/>
      <c r="AP516" s="106"/>
    </row>
    <row r="517" spans="1:42" x14ac:dyDescent="0.25">
      <c r="A517" s="68">
        <v>129</v>
      </c>
      <c r="C517" s="2" t="s">
        <v>48</v>
      </c>
      <c r="D517" s="68">
        <v>0</v>
      </c>
      <c r="E517" s="68" t="s">
        <v>49</v>
      </c>
      <c r="F517" s="68" t="s">
        <v>50</v>
      </c>
      <c r="N517" s="2"/>
      <c r="S517" s="2"/>
      <c r="T517" s="2"/>
      <c r="AC517" s="2"/>
      <c r="AD517" s="2"/>
      <c r="AE517" s="2"/>
      <c r="AH517" s="58">
        <f t="shared" ref="AH517" si="768">AO514*AP514</f>
        <v>5</v>
      </c>
      <c r="AI517" s="71"/>
      <c r="AJ517" s="71"/>
      <c r="AK517" s="63"/>
    </row>
    <row r="518" spans="1:42" x14ac:dyDescent="0.25">
      <c r="A518" s="68">
        <v>130.1</v>
      </c>
      <c r="B518" s="68" t="s">
        <v>571</v>
      </c>
      <c r="C518" s="2">
        <v>0</v>
      </c>
      <c r="D518" s="68">
        <v>0</v>
      </c>
      <c r="E518" s="68">
        <v>0</v>
      </c>
      <c r="G518" s="68">
        <v>0</v>
      </c>
      <c r="H518" s="68">
        <v>0</v>
      </c>
      <c r="I518" s="68">
        <v>0</v>
      </c>
      <c r="J518" s="68">
        <v>0</v>
      </c>
      <c r="K518" s="68">
        <v>0</v>
      </c>
      <c r="L518" s="68">
        <v>0</v>
      </c>
      <c r="M518" s="68">
        <v>0</v>
      </c>
      <c r="N518" s="2">
        <v>1.64</v>
      </c>
      <c r="O518" s="68" t="s">
        <v>35</v>
      </c>
      <c r="P518" s="68" t="s">
        <v>572</v>
      </c>
      <c r="Q518" s="68" t="s">
        <v>37</v>
      </c>
      <c r="R518" s="68" t="s">
        <v>38</v>
      </c>
      <c r="S518" s="2">
        <v>0.1</v>
      </c>
      <c r="T518" s="2">
        <v>10</v>
      </c>
      <c r="U518" s="68" t="s">
        <v>39</v>
      </c>
      <c r="V518" s="68" t="s">
        <v>40</v>
      </c>
      <c r="W518" s="68" t="s">
        <v>566</v>
      </c>
      <c r="X518" s="68" t="s">
        <v>42</v>
      </c>
      <c r="Y518" s="68" t="s">
        <v>43</v>
      </c>
      <c r="Z518" s="68" t="s">
        <v>44</v>
      </c>
      <c r="AA518" s="68" t="s">
        <v>45</v>
      </c>
      <c r="AB518" s="68" t="s">
        <v>37</v>
      </c>
      <c r="AC518" s="2"/>
      <c r="AD518" s="2">
        <v>1</v>
      </c>
      <c r="AE518" s="2">
        <v>0</v>
      </c>
      <c r="AF518" s="68">
        <v>30</v>
      </c>
      <c r="AG518" s="68">
        <v>300</v>
      </c>
      <c r="AH518" s="57">
        <f t="shared" ref="AH518:AH520" si="769">D518*10</f>
        <v>0</v>
      </c>
      <c r="AI518" s="69"/>
      <c r="AJ518" s="69"/>
      <c r="AK518" s="62" t="e">
        <f t="shared" ref="AK518:AK520" si="770">AH518/AH$3</f>
        <v>#DIV/0!</v>
      </c>
      <c r="AL518" s="102" t="str">
        <f t="shared" ref="AL518" si="771">IF(COUNTBLANK(AI518:AI520)=3,"",IF(COUNTBLANK(AI518:AI520)=2,IF(AI518=0,0.5/AJ518,AI518/AJ518),(AI518/AJ518+AI519/AJ519+IF(AJ520&gt;0,AI520/AJ520,0))/COUNTIF(AI518:AJ520,"&gt;0")))</f>
        <v/>
      </c>
      <c r="AM518" s="103" t="e">
        <f t="shared" ref="AM518" si="772">IF(ISNUMBER(AN518),AN518,1/AN518)</f>
        <v>#DIV/0!</v>
      </c>
      <c r="AN518" s="104"/>
      <c r="AO518" s="105">
        <f t="shared" ref="AO518" si="773">IF(COUNTIF(AL518:AL518,"&gt;0"),AL518,IF(ISERROR(AM518),IF(D521&gt;0,D521,0.5),AM518))</f>
        <v>0.5</v>
      </c>
      <c r="AP518" s="106">
        <v>10</v>
      </c>
    </row>
    <row r="519" spans="1:42" x14ac:dyDescent="0.25">
      <c r="A519" s="68">
        <v>130.19999999999999</v>
      </c>
      <c r="B519" s="68" t="s">
        <v>571</v>
      </c>
      <c r="C519" s="2">
        <v>0</v>
      </c>
      <c r="D519" s="68">
        <v>0</v>
      </c>
      <c r="E519" s="68">
        <v>0</v>
      </c>
      <c r="G519" s="68">
        <v>0</v>
      </c>
      <c r="H519" s="68">
        <v>0</v>
      </c>
      <c r="I519" s="68">
        <v>0</v>
      </c>
      <c r="J519" s="68">
        <v>0</v>
      </c>
      <c r="K519" s="68">
        <v>0</v>
      </c>
      <c r="L519" s="68">
        <v>0</v>
      </c>
      <c r="M519" s="68">
        <v>0</v>
      </c>
      <c r="N519" s="2">
        <v>1.64</v>
      </c>
      <c r="O519" s="68" t="s">
        <v>35</v>
      </c>
      <c r="P519" s="68" t="s">
        <v>573</v>
      </c>
      <c r="Q519" s="68" t="s">
        <v>37</v>
      </c>
      <c r="R519" s="68" t="s">
        <v>38</v>
      </c>
      <c r="S519" s="2">
        <v>0.1</v>
      </c>
      <c r="T519" s="2">
        <v>10</v>
      </c>
      <c r="U519" s="68" t="s">
        <v>39</v>
      </c>
      <c r="V519" s="68" t="s">
        <v>40</v>
      </c>
      <c r="W519" s="68" t="s">
        <v>566</v>
      </c>
      <c r="X519" s="68" t="s">
        <v>42</v>
      </c>
      <c r="Y519" s="68" t="s">
        <v>43</v>
      </c>
      <c r="Z519" s="68" t="s">
        <v>44</v>
      </c>
      <c r="AA519" s="68" t="s">
        <v>45</v>
      </c>
      <c r="AB519" s="68" t="s">
        <v>37</v>
      </c>
      <c r="AC519" s="2"/>
      <c r="AD519" s="2">
        <v>1</v>
      </c>
      <c r="AE519" s="2">
        <v>0</v>
      </c>
      <c r="AF519" s="68">
        <v>30</v>
      </c>
      <c r="AG519" s="68">
        <v>300</v>
      </c>
      <c r="AH519" s="57">
        <f t="shared" si="769"/>
        <v>0</v>
      </c>
      <c r="AI519" s="70"/>
      <c r="AJ519" s="70"/>
      <c r="AK519" s="62" t="e">
        <f t="shared" si="770"/>
        <v>#DIV/0!</v>
      </c>
      <c r="AL519" s="102"/>
      <c r="AM519" s="103"/>
      <c r="AN519" s="104"/>
      <c r="AO519" s="105"/>
      <c r="AP519" s="106"/>
    </row>
    <row r="520" spans="1:42" x14ac:dyDescent="0.25">
      <c r="A520" s="68">
        <v>130.30000000000001</v>
      </c>
      <c r="B520" s="68" t="s">
        <v>571</v>
      </c>
      <c r="C520" s="2">
        <v>0</v>
      </c>
      <c r="D520" s="68">
        <v>0</v>
      </c>
      <c r="E520" s="68">
        <v>0</v>
      </c>
      <c r="G520" s="68">
        <v>0</v>
      </c>
      <c r="H520" s="68">
        <v>0</v>
      </c>
      <c r="I520" s="68">
        <v>0</v>
      </c>
      <c r="J520" s="68">
        <v>0</v>
      </c>
      <c r="K520" s="68">
        <v>0</v>
      </c>
      <c r="L520" s="68">
        <v>0</v>
      </c>
      <c r="M520" s="68">
        <v>0</v>
      </c>
      <c r="N520" s="2">
        <v>1.64</v>
      </c>
      <c r="O520" s="68" t="s">
        <v>35</v>
      </c>
      <c r="P520" s="68" t="s">
        <v>574</v>
      </c>
      <c r="Q520" s="68" t="s">
        <v>37</v>
      </c>
      <c r="R520" s="68" t="s">
        <v>38</v>
      </c>
      <c r="S520" s="2">
        <v>0.1</v>
      </c>
      <c r="T520" s="2">
        <v>10</v>
      </c>
      <c r="U520" s="68" t="s">
        <v>39</v>
      </c>
      <c r="V520" s="68" t="s">
        <v>40</v>
      </c>
      <c r="W520" s="68" t="s">
        <v>566</v>
      </c>
      <c r="X520" s="68" t="s">
        <v>42</v>
      </c>
      <c r="Y520" s="68" t="s">
        <v>43</v>
      </c>
      <c r="Z520" s="68" t="s">
        <v>44</v>
      </c>
      <c r="AA520" s="68" t="s">
        <v>45</v>
      </c>
      <c r="AB520" s="68" t="s">
        <v>37</v>
      </c>
      <c r="AC520" s="2"/>
      <c r="AD520" s="2">
        <v>1</v>
      </c>
      <c r="AE520" s="2">
        <v>0</v>
      </c>
      <c r="AF520" s="68">
        <v>30</v>
      </c>
      <c r="AG520" s="68">
        <v>300</v>
      </c>
      <c r="AH520" s="57">
        <f t="shared" si="769"/>
        <v>0</v>
      </c>
      <c r="AI520" s="70"/>
      <c r="AJ520" s="70"/>
      <c r="AK520" s="62" t="e">
        <f t="shared" si="770"/>
        <v>#DIV/0!</v>
      </c>
      <c r="AL520" s="102"/>
      <c r="AM520" s="103"/>
      <c r="AN520" s="104"/>
      <c r="AO520" s="105"/>
      <c r="AP520" s="106"/>
    </row>
    <row r="521" spans="1:42" x14ac:dyDescent="0.25">
      <c r="A521" s="68">
        <v>130</v>
      </c>
      <c r="C521" s="2" t="s">
        <v>48</v>
      </c>
      <c r="D521" s="68">
        <v>0</v>
      </c>
      <c r="E521" s="68" t="s">
        <v>49</v>
      </c>
      <c r="F521" s="68" t="s">
        <v>50</v>
      </c>
      <c r="N521" s="2"/>
      <c r="S521" s="2"/>
      <c r="T521" s="2"/>
      <c r="AC521" s="2"/>
      <c r="AD521" s="2"/>
      <c r="AE521" s="2"/>
      <c r="AH521" s="58">
        <f t="shared" ref="AH521" si="774">AO518*AP518</f>
        <v>5</v>
      </c>
      <c r="AI521" s="71"/>
      <c r="AJ521" s="71"/>
      <c r="AK521" s="63"/>
    </row>
    <row r="522" spans="1:42" x14ac:dyDescent="0.25">
      <c r="A522" s="68">
        <v>131.1</v>
      </c>
      <c r="B522" s="68" t="s">
        <v>575</v>
      </c>
      <c r="C522" s="2">
        <v>0</v>
      </c>
      <c r="D522" s="68">
        <v>0</v>
      </c>
      <c r="E522" s="68">
        <v>0</v>
      </c>
      <c r="G522" s="68">
        <v>0</v>
      </c>
      <c r="H522" s="68">
        <v>0</v>
      </c>
      <c r="I522" s="68">
        <v>0</v>
      </c>
      <c r="J522" s="68">
        <v>0</v>
      </c>
      <c r="K522" s="68">
        <v>0</v>
      </c>
      <c r="L522" s="68">
        <v>0</v>
      </c>
      <c r="M522" s="68">
        <v>0</v>
      </c>
      <c r="N522" s="2">
        <v>1.64</v>
      </c>
      <c r="O522" s="68" t="s">
        <v>35</v>
      </c>
      <c r="P522" s="68" t="s">
        <v>576</v>
      </c>
      <c r="Q522" s="68" t="s">
        <v>37</v>
      </c>
      <c r="R522" s="68" t="s">
        <v>38</v>
      </c>
      <c r="S522" s="2">
        <v>0.1</v>
      </c>
      <c r="T522" s="2">
        <v>10</v>
      </c>
      <c r="U522" s="68" t="s">
        <v>39</v>
      </c>
      <c r="V522" s="68" t="s">
        <v>40</v>
      </c>
      <c r="W522" s="68" t="s">
        <v>566</v>
      </c>
      <c r="X522" s="68" t="s">
        <v>42</v>
      </c>
      <c r="Y522" s="68" t="s">
        <v>43</v>
      </c>
      <c r="Z522" s="68" t="s">
        <v>44</v>
      </c>
      <c r="AA522" s="68" t="s">
        <v>45</v>
      </c>
      <c r="AB522" s="68" t="s">
        <v>37</v>
      </c>
      <c r="AC522" s="2"/>
      <c r="AD522" s="2">
        <v>1</v>
      </c>
      <c r="AE522" s="2">
        <v>0</v>
      </c>
      <c r="AF522" s="68">
        <v>30</v>
      </c>
      <c r="AG522" s="68">
        <v>300</v>
      </c>
      <c r="AH522" s="57">
        <f t="shared" ref="AH522:AH524" si="775">D522*10</f>
        <v>0</v>
      </c>
      <c r="AI522" s="69"/>
      <c r="AJ522" s="69"/>
      <c r="AK522" s="62" t="e">
        <f t="shared" ref="AK522:AK524" si="776">AH522/AH$3</f>
        <v>#DIV/0!</v>
      </c>
      <c r="AL522" s="102" t="str">
        <f t="shared" ref="AL522" si="777">IF(COUNTBLANK(AI522:AI524)=3,"",IF(COUNTBLANK(AI522:AI524)=2,IF(AI522=0,0.5/AJ522,AI522/AJ522),(AI522/AJ522+AI523/AJ523+IF(AJ524&gt;0,AI524/AJ524,0))/COUNTIF(AI522:AJ524,"&gt;0")))</f>
        <v/>
      </c>
      <c r="AM522" s="103" t="e">
        <f t="shared" ref="AM522" si="778">IF(ISNUMBER(AN522),AN522,1/AN522)</f>
        <v>#DIV/0!</v>
      </c>
      <c r="AN522" s="104"/>
      <c r="AO522" s="105">
        <f t="shared" ref="AO522" si="779">IF(COUNTIF(AL522:AL522,"&gt;0"),AL522,IF(ISERROR(AM522),IF(D525&gt;0,D525,0.5),AM522))</f>
        <v>0.5</v>
      </c>
      <c r="AP522" s="106">
        <v>10</v>
      </c>
    </row>
    <row r="523" spans="1:42" x14ac:dyDescent="0.25">
      <c r="A523" s="68">
        <v>131.19999999999999</v>
      </c>
      <c r="B523" s="68" t="s">
        <v>575</v>
      </c>
      <c r="C523" s="2">
        <v>0</v>
      </c>
      <c r="D523" s="68">
        <v>0</v>
      </c>
      <c r="E523" s="68">
        <v>0</v>
      </c>
      <c r="G523" s="68">
        <v>0</v>
      </c>
      <c r="H523" s="68">
        <v>0</v>
      </c>
      <c r="I523" s="68">
        <v>0</v>
      </c>
      <c r="J523" s="68">
        <v>0</v>
      </c>
      <c r="K523" s="68">
        <v>0</v>
      </c>
      <c r="L523" s="68">
        <v>0</v>
      </c>
      <c r="M523" s="68">
        <v>0</v>
      </c>
      <c r="N523" s="2">
        <v>1.64</v>
      </c>
      <c r="O523" s="68" t="s">
        <v>35</v>
      </c>
      <c r="P523" s="68" t="s">
        <v>577</v>
      </c>
      <c r="Q523" s="68" t="s">
        <v>37</v>
      </c>
      <c r="R523" s="68" t="s">
        <v>38</v>
      </c>
      <c r="S523" s="2">
        <v>0.1</v>
      </c>
      <c r="T523" s="2">
        <v>10</v>
      </c>
      <c r="U523" s="68" t="s">
        <v>39</v>
      </c>
      <c r="V523" s="68" t="s">
        <v>40</v>
      </c>
      <c r="W523" s="68" t="s">
        <v>566</v>
      </c>
      <c r="X523" s="68" t="s">
        <v>42</v>
      </c>
      <c r="Y523" s="68" t="s">
        <v>43</v>
      </c>
      <c r="Z523" s="68" t="s">
        <v>44</v>
      </c>
      <c r="AA523" s="68" t="s">
        <v>45</v>
      </c>
      <c r="AB523" s="68" t="s">
        <v>37</v>
      </c>
      <c r="AC523" s="2"/>
      <c r="AD523" s="2">
        <v>1</v>
      </c>
      <c r="AE523" s="2">
        <v>0</v>
      </c>
      <c r="AF523" s="68">
        <v>30</v>
      </c>
      <c r="AG523" s="68">
        <v>300</v>
      </c>
      <c r="AH523" s="57">
        <f t="shared" si="775"/>
        <v>0</v>
      </c>
      <c r="AI523" s="70"/>
      <c r="AJ523" s="70"/>
      <c r="AK523" s="62" t="e">
        <f t="shared" si="776"/>
        <v>#DIV/0!</v>
      </c>
      <c r="AL523" s="102"/>
      <c r="AM523" s="103"/>
      <c r="AN523" s="104"/>
      <c r="AO523" s="105"/>
      <c r="AP523" s="106"/>
    </row>
    <row r="524" spans="1:42" x14ac:dyDescent="0.25">
      <c r="A524" s="68">
        <v>131.30000000000001</v>
      </c>
      <c r="B524" s="68" t="s">
        <v>575</v>
      </c>
      <c r="C524" s="2">
        <v>0</v>
      </c>
      <c r="D524" s="68">
        <v>0</v>
      </c>
      <c r="E524" s="68">
        <v>0</v>
      </c>
      <c r="G524" s="68">
        <v>0</v>
      </c>
      <c r="H524" s="68">
        <v>0</v>
      </c>
      <c r="I524" s="68">
        <v>0</v>
      </c>
      <c r="J524" s="68">
        <v>0</v>
      </c>
      <c r="K524" s="68">
        <v>0</v>
      </c>
      <c r="L524" s="68">
        <v>0</v>
      </c>
      <c r="M524" s="68">
        <v>0</v>
      </c>
      <c r="N524" s="2">
        <v>1.64</v>
      </c>
      <c r="O524" s="68" t="s">
        <v>35</v>
      </c>
      <c r="P524" s="68" t="s">
        <v>578</v>
      </c>
      <c r="Q524" s="68" t="s">
        <v>37</v>
      </c>
      <c r="R524" s="68" t="s">
        <v>38</v>
      </c>
      <c r="S524" s="2">
        <v>0.1</v>
      </c>
      <c r="T524" s="2">
        <v>10</v>
      </c>
      <c r="U524" s="68" t="s">
        <v>39</v>
      </c>
      <c r="V524" s="68" t="s">
        <v>40</v>
      </c>
      <c r="W524" s="68" t="s">
        <v>566</v>
      </c>
      <c r="X524" s="68" t="s">
        <v>42</v>
      </c>
      <c r="Y524" s="68" t="s">
        <v>43</v>
      </c>
      <c r="Z524" s="68" t="s">
        <v>44</v>
      </c>
      <c r="AA524" s="68" t="s">
        <v>45</v>
      </c>
      <c r="AB524" s="68" t="s">
        <v>37</v>
      </c>
      <c r="AC524" s="2"/>
      <c r="AD524" s="2">
        <v>1</v>
      </c>
      <c r="AE524" s="2">
        <v>0</v>
      </c>
      <c r="AF524" s="68">
        <v>30</v>
      </c>
      <c r="AG524" s="68">
        <v>300</v>
      </c>
      <c r="AH524" s="57">
        <f t="shared" si="775"/>
        <v>0</v>
      </c>
      <c r="AI524" s="70"/>
      <c r="AJ524" s="70"/>
      <c r="AK524" s="62" t="e">
        <f t="shared" si="776"/>
        <v>#DIV/0!</v>
      </c>
      <c r="AL524" s="102"/>
      <c r="AM524" s="103"/>
      <c r="AN524" s="104"/>
      <c r="AO524" s="105"/>
      <c r="AP524" s="106"/>
    </row>
    <row r="525" spans="1:42" x14ac:dyDescent="0.25">
      <c r="A525" s="68">
        <v>131</v>
      </c>
      <c r="C525" s="2" t="s">
        <v>48</v>
      </c>
      <c r="D525" s="68">
        <v>0</v>
      </c>
      <c r="E525" s="68" t="s">
        <v>49</v>
      </c>
      <c r="F525" s="68" t="s">
        <v>50</v>
      </c>
      <c r="N525" s="2"/>
      <c r="S525" s="2"/>
      <c r="T525" s="2"/>
      <c r="AC525" s="2"/>
      <c r="AD525" s="2"/>
      <c r="AE525" s="2"/>
      <c r="AH525" s="58">
        <f t="shared" ref="AH525" si="780">AO522*AP522</f>
        <v>5</v>
      </c>
      <c r="AI525" s="71"/>
      <c r="AJ525" s="71"/>
      <c r="AK525" s="63"/>
    </row>
    <row r="526" spans="1:42" x14ac:dyDescent="0.25">
      <c r="A526" s="68">
        <v>132.1</v>
      </c>
      <c r="B526" s="68" t="s">
        <v>579</v>
      </c>
      <c r="C526" s="2">
        <v>0</v>
      </c>
      <c r="D526" s="68">
        <v>0</v>
      </c>
      <c r="E526" s="68">
        <v>0</v>
      </c>
      <c r="G526" s="68">
        <v>0</v>
      </c>
      <c r="H526" s="68">
        <v>0</v>
      </c>
      <c r="I526" s="68">
        <v>0</v>
      </c>
      <c r="J526" s="68">
        <v>0</v>
      </c>
      <c r="K526" s="68">
        <v>0</v>
      </c>
      <c r="L526" s="68">
        <v>0</v>
      </c>
      <c r="M526" s="68">
        <v>0</v>
      </c>
      <c r="N526" s="2">
        <v>1.64</v>
      </c>
      <c r="O526" s="68" t="s">
        <v>35</v>
      </c>
      <c r="P526" s="68" t="s">
        <v>580</v>
      </c>
      <c r="Q526" s="68" t="s">
        <v>37</v>
      </c>
      <c r="R526" s="68" t="s">
        <v>38</v>
      </c>
      <c r="S526" s="2">
        <v>0.1</v>
      </c>
      <c r="T526" s="2">
        <v>10</v>
      </c>
      <c r="U526" s="68" t="s">
        <v>39</v>
      </c>
      <c r="V526" s="68" t="s">
        <v>40</v>
      </c>
      <c r="W526" s="68" t="s">
        <v>566</v>
      </c>
      <c r="X526" s="68" t="s">
        <v>42</v>
      </c>
      <c r="Y526" s="68" t="s">
        <v>43</v>
      </c>
      <c r="Z526" s="68" t="s">
        <v>44</v>
      </c>
      <c r="AA526" s="68" t="s">
        <v>45</v>
      </c>
      <c r="AB526" s="68" t="s">
        <v>37</v>
      </c>
      <c r="AC526" s="2"/>
      <c r="AD526" s="2">
        <v>1</v>
      </c>
      <c r="AE526" s="2">
        <v>0</v>
      </c>
      <c r="AF526" s="68">
        <v>30</v>
      </c>
      <c r="AG526" s="68">
        <v>300</v>
      </c>
      <c r="AH526" s="57">
        <f t="shared" ref="AH526:AH528" si="781">D526*10</f>
        <v>0</v>
      </c>
      <c r="AI526" s="69"/>
      <c r="AJ526" s="69"/>
      <c r="AK526" s="62" t="e">
        <f t="shared" ref="AK526:AK528" si="782">AH526/AH$3</f>
        <v>#DIV/0!</v>
      </c>
      <c r="AL526" s="102" t="str">
        <f t="shared" ref="AL526" si="783">IF(COUNTBLANK(AI526:AI528)=3,"",IF(COUNTBLANK(AI526:AI528)=2,IF(AI526=0,0.5/AJ526,AI526/AJ526),(AI526/AJ526+AI527/AJ527+IF(AJ528&gt;0,AI528/AJ528,0))/COUNTIF(AI526:AJ528,"&gt;0")))</f>
        <v/>
      </c>
      <c r="AM526" s="103" t="e">
        <f t="shared" ref="AM526" si="784">IF(ISNUMBER(AN526),AN526,1/AN526)</f>
        <v>#DIV/0!</v>
      </c>
      <c r="AN526" s="104"/>
      <c r="AO526" s="105">
        <f t="shared" ref="AO526" si="785">IF(COUNTIF(AL526:AL526,"&gt;0"),AL526,IF(ISERROR(AM526),IF(D529&gt;0,D529,0.5),AM526))</f>
        <v>0.5</v>
      </c>
      <c r="AP526" s="106">
        <v>10</v>
      </c>
    </row>
    <row r="527" spans="1:42" x14ac:dyDescent="0.25">
      <c r="A527" s="68">
        <v>132.19999999999999</v>
      </c>
      <c r="B527" s="68" t="s">
        <v>579</v>
      </c>
      <c r="C527" s="2">
        <v>0</v>
      </c>
      <c r="D527" s="68">
        <v>0</v>
      </c>
      <c r="E527" s="68">
        <v>0</v>
      </c>
      <c r="G527" s="68">
        <v>0</v>
      </c>
      <c r="H527" s="68">
        <v>0</v>
      </c>
      <c r="I527" s="68">
        <v>0</v>
      </c>
      <c r="J527" s="68">
        <v>0</v>
      </c>
      <c r="K527" s="68">
        <v>0</v>
      </c>
      <c r="L527" s="68">
        <v>0</v>
      </c>
      <c r="M527" s="68">
        <v>0</v>
      </c>
      <c r="N527" s="2">
        <v>1.64</v>
      </c>
      <c r="O527" s="68" t="s">
        <v>35</v>
      </c>
      <c r="P527" s="68" t="s">
        <v>581</v>
      </c>
      <c r="Q527" s="68" t="s">
        <v>37</v>
      </c>
      <c r="R527" s="68" t="s">
        <v>38</v>
      </c>
      <c r="S527" s="2">
        <v>0.1</v>
      </c>
      <c r="T527" s="2">
        <v>10</v>
      </c>
      <c r="U527" s="68" t="s">
        <v>39</v>
      </c>
      <c r="V527" s="68" t="s">
        <v>40</v>
      </c>
      <c r="W527" s="68" t="s">
        <v>566</v>
      </c>
      <c r="X527" s="68" t="s">
        <v>42</v>
      </c>
      <c r="Y527" s="68" t="s">
        <v>43</v>
      </c>
      <c r="Z527" s="68" t="s">
        <v>44</v>
      </c>
      <c r="AA527" s="68" t="s">
        <v>45</v>
      </c>
      <c r="AB527" s="68" t="s">
        <v>37</v>
      </c>
      <c r="AC527" s="2"/>
      <c r="AD527" s="2">
        <v>1</v>
      </c>
      <c r="AE527" s="2">
        <v>0</v>
      </c>
      <c r="AF527" s="68">
        <v>30</v>
      </c>
      <c r="AG527" s="68">
        <v>300</v>
      </c>
      <c r="AH527" s="57">
        <f t="shared" si="781"/>
        <v>0</v>
      </c>
      <c r="AI527" s="70"/>
      <c r="AJ527" s="70"/>
      <c r="AK527" s="62" t="e">
        <f t="shared" si="782"/>
        <v>#DIV/0!</v>
      </c>
      <c r="AL527" s="102"/>
      <c r="AM527" s="103"/>
      <c r="AN527" s="104"/>
      <c r="AO527" s="105"/>
      <c r="AP527" s="106"/>
    </row>
    <row r="528" spans="1:42" x14ac:dyDescent="0.25">
      <c r="A528" s="68">
        <v>132.30000000000001</v>
      </c>
      <c r="B528" s="68" t="s">
        <v>579</v>
      </c>
      <c r="C528" s="2">
        <v>0</v>
      </c>
      <c r="D528" s="68">
        <v>0</v>
      </c>
      <c r="E528" s="68">
        <v>0</v>
      </c>
      <c r="G528" s="68">
        <v>0</v>
      </c>
      <c r="H528" s="68">
        <v>0</v>
      </c>
      <c r="I528" s="68">
        <v>0</v>
      </c>
      <c r="J528" s="68">
        <v>0</v>
      </c>
      <c r="K528" s="68">
        <v>0</v>
      </c>
      <c r="L528" s="68">
        <v>0</v>
      </c>
      <c r="M528" s="68">
        <v>0</v>
      </c>
      <c r="N528" s="2">
        <v>1.64</v>
      </c>
      <c r="O528" s="68" t="s">
        <v>35</v>
      </c>
      <c r="P528" s="68" t="s">
        <v>582</v>
      </c>
      <c r="Q528" s="68" t="s">
        <v>37</v>
      </c>
      <c r="R528" s="68" t="s">
        <v>38</v>
      </c>
      <c r="S528" s="2">
        <v>0.1</v>
      </c>
      <c r="T528" s="2">
        <v>10</v>
      </c>
      <c r="U528" s="68" t="s">
        <v>39</v>
      </c>
      <c r="V528" s="68" t="s">
        <v>40</v>
      </c>
      <c r="W528" s="68" t="s">
        <v>566</v>
      </c>
      <c r="X528" s="68" t="s">
        <v>42</v>
      </c>
      <c r="Y528" s="68" t="s">
        <v>43</v>
      </c>
      <c r="Z528" s="68" t="s">
        <v>44</v>
      </c>
      <c r="AA528" s="68" t="s">
        <v>45</v>
      </c>
      <c r="AB528" s="68" t="s">
        <v>37</v>
      </c>
      <c r="AC528" s="2"/>
      <c r="AD528" s="2">
        <v>1</v>
      </c>
      <c r="AE528" s="2">
        <v>0</v>
      </c>
      <c r="AF528" s="68">
        <v>30</v>
      </c>
      <c r="AG528" s="68">
        <v>300</v>
      </c>
      <c r="AH528" s="57">
        <f t="shared" si="781"/>
        <v>0</v>
      </c>
      <c r="AI528" s="70"/>
      <c r="AJ528" s="70"/>
      <c r="AK528" s="62" t="e">
        <f t="shared" si="782"/>
        <v>#DIV/0!</v>
      </c>
      <c r="AL528" s="102"/>
      <c r="AM528" s="103"/>
      <c r="AN528" s="104"/>
      <c r="AO528" s="105"/>
      <c r="AP528" s="106"/>
    </row>
    <row r="529" spans="1:42" x14ac:dyDescent="0.25">
      <c r="A529" s="68">
        <v>132</v>
      </c>
      <c r="C529" s="2" t="s">
        <v>48</v>
      </c>
      <c r="D529" s="68">
        <v>0</v>
      </c>
      <c r="E529" s="68" t="s">
        <v>49</v>
      </c>
      <c r="F529" s="68" t="s">
        <v>50</v>
      </c>
      <c r="N529" s="2"/>
      <c r="S529" s="2"/>
      <c r="T529" s="2"/>
      <c r="AC529" s="2"/>
      <c r="AD529" s="2"/>
      <c r="AE529" s="2"/>
      <c r="AH529" s="58">
        <f t="shared" ref="AH529" si="786">AO526*AP526</f>
        <v>5</v>
      </c>
      <c r="AI529" s="71"/>
      <c r="AJ529" s="71"/>
      <c r="AK529" s="63"/>
    </row>
    <row r="530" spans="1:42" x14ac:dyDescent="0.25">
      <c r="A530" s="68" t="s">
        <v>692</v>
      </c>
      <c r="C530" s="2"/>
      <c r="N530" s="2"/>
      <c r="S530" s="2"/>
      <c r="T530" s="2"/>
      <c r="AC530" s="2"/>
      <c r="AD530" s="2"/>
      <c r="AE530" s="2"/>
      <c r="AH530" s="57">
        <f t="shared" ref="AH530:AH532" si="787">D530*10</f>
        <v>0</v>
      </c>
      <c r="AI530" s="69"/>
      <c r="AJ530" s="69"/>
      <c r="AK530" s="62" t="e">
        <f t="shared" ref="AK530:AK532" si="788">AH530/AH$3</f>
        <v>#DIV/0!</v>
      </c>
      <c r="AL530" s="102" t="str">
        <f t="shared" ref="AL530" si="789">IF(COUNTBLANK(AI530:AI532)=3,"",IF(COUNTBLANK(AI530:AI532)=2,IF(AI530=0,0.5/AJ530,AI530/AJ530),(AI530/AJ530+AI531/AJ531+IF(AJ532&gt;0,AI532/AJ532,0))/COUNTIF(AI530:AJ532,"&gt;0")))</f>
        <v/>
      </c>
      <c r="AM530" s="103" t="e">
        <f t="shared" ref="AM530" si="790">IF(ISNUMBER(AN530),AN530,1/AN530)</f>
        <v>#DIV/0!</v>
      </c>
      <c r="AN530" s="104"/>
      <c r="AO530" s="105">
        <f t="shared" ref="AO530" si="791">IF(COUNTIF(AL530:AL530,"&gt;0"),AL530,IF(ISERROR(AM530),IF(D533&gt;0,D533,0.5),AM530))</f>
        <v>0.5</v>
      </c>
      <c r="AP530" s="106">
        <v>10</v>
      </c>
    </row>
    <row r="531" spans="1:42" x14ac:dyDescent="0.25">
      <c r="A531" s="68"/>
      <c r="C531" s="2"/>
      <c r="N531" s="2"/>
      <c r="S531" s="2"/>
      <c r="T531" s="2"/>
      <c r="AC531" s="2"/>
      <c r="AD531" s="2"/>
      <c r="AE531" s="2"/>
      <c r="AH531" s="57">
        <f t="shared" si="787"/>
        <v>0</v>
      </c>
      <c r="AI531" s="70"/>
      <c r="AJ531" s="70"/>
      <c r="AK531" s="62" t="e">
        <f t="shared" si="788"/>
        <v>#DIV/0!</v>
      </c>
      <c r="AL531" s="102"/>
      <c r="AM531" s="103"/>
      <c r="AN531" s="104"/>
      <c r="AO531" s="105"/>
      <c r="AP531" s="106"/>
    </row>
    <row r="532" spans="1:42" x14ac:dyDescent="0.25">
      <c r="A532" s="68"/>
      <c r="C532" s="2"/>
      <c r="N532" s="2"/>
      <c r="S532" s="2"/>
      <c r="T532" s="2"/>
      <c r="AC532" s="2"/>
      <c r="AD532" s="2"/>
      <c r="AE532" s="2"/>
      <c r="AH532" s="57">
        <f t="shared" si="787"/>
        <v>0</v>
      </c>
      <c r="AI532" s="70"/>
      <c r="AJ532" s="70"/>
      <c r="AK532" s="62" t="e">
        <f t="shared" si="788"/>
        <v>#DIV/0!</v>
      </c>
      <c r="AL532" s="102"/>
      <c r="AM532" s="103"/>
      <c r="AN532" s="104"/>
      <c r="AO532" s="105"/>
      <c r="AP532" s="106"/>
    </row>
    <row r="533" spans="1:42" x14ac:dyDescent="0.25">
      <c r="A533" s="68"/>
      <c r="C533" s="2"/>
      <c r="N533" s="2"/>
      <c r="S533" s="2"/>
      <c r="T533" s="2"/>
      <c r="AC533" s="2"/>
      <c r="AD533" s="2"/>
      <c r="AE533" s="2"/>
      <c r="AH533" s="58">
        <f t="shared" ref="AH533" si="792">AO530*AP530</f>
        <v>5</v>
      </c>
      <c r="AI533" s="71"/>
      <c r="AJ533" s="71"/>
      <c r="AK533" s="63"/>
    </row>
    <row r="534" spans="1:42" x14ac:dyDescent="0.25">
      <c r="A534" s="68"/>
      <c r="C534" s="2"/>
      <c r="N534" s="2"/>
      <c r="S534" s="2"/>
      <c r="T534" s="2"/>
      <c r="AC534" s="2"/>
      <c r="AD534" s="2"/>
      <c r="AE534" s="2"/>
      <c r="AH534" s="57">
        <f t="shared" ref="AH534:AH536" si="793">D534*10</f>
        <v>0</v>
      </c>
      <c r="AI534" s="69"/>
      <c r="AJ534" s="69"/>
      <c r="AK534" s="62" t="e">
        <f t="shared" ref="AK534:AK536" si="794">AH534/AH$3</f>
        <v>#DIV/0!</v>
      </c>
      <c r="AL534" s="102" t="str">
        <f t="shared" ref="AL534" si="795">IF(COUNTBLANK(AI534:AI536)=3,"",IF(COUNTBLANK(AI534:AI536)=2,IF(AI534=0,0.5/AJ534,AI534/AJ534),(AI534/AJ534+AI535/AJ535+IF(AJ536&gt;0,AI536/AJ536,0))/COUNTIF(AI534:AJ536,"&gt;0")))</f>
        <v/>
      </c>
      <c r="AM534" s="103" t="e">
        <f t="shared" ref="AM534" si="796">IF(ISNUMBER(AN534),AN534,1/AN534)</f>
        <v>#DIV/0!</v>
      </c>
      <c r="AN534" s="104"/>
      <c r="AO534" s="105">
        <f t="shared" ref="AO534" si="797">IF(COUNTIF(AL534:AL534,"&gt;0"),AL534,IF(ISERROR(AM534),IF(D537&gt;0,D537,0.5),AM534))</f>
        <v>0.5</v>
      </c>
      <c r="AP534" s="106">
        <v>10</v>
      </c>
    </row>
    <row r="535" spans="1:42" x14ac:dyDescent="0.25">
      <c r="A535" s="68"/>
      <c r="C535" s="2"/>
      <c r="N535" s="2"/>
      <c r="S535" s="2"/>
      <c r="T535" s="2"/>
      <c r="AC535" s="2"/>
      <c r="AD535" s="2"/>
      <c r="AE535" s="2"/>
      <c r="AH535" s="57">
        <f t="shared" si="793"/>
        <v>0</v>
      </c>
      <c r="AI535" s="70"/>
      <c r="AJ535" s="70"/>
      <c r="AK535" s="62" t="e">
        <f t="shared" si="794"/>
        <v>#DIV/0!</v>
      </c>
      <c r="AL535" s="102"/>
      <c r="AM535" s="103"/>
      <c r="AN535" s="104"/>
      <c r="AO535" s="105"/>
      <c r="AP535" s="106"/>
    </row>
    <row r="536" spans="1:42" x14ac:dyDescent="0.25">
      <c r="A536" s="68"/>
      <c r="C536" s="2"/>
      <c r="N536" s="2"/>
      <c r="S536" s="2"/>
      <c r="T536" s="2"/>
      <c r="AC536" s="2"/>
      <c r="AD536" s="2"/>
      <c r="AE536" s="2"/>
      <c r="AH536" s="57">
        <f t="shared" si="793"/>
        <v>0</v>
      </c>
      <c r="AI536" s="70"/>
      <c r="AJ536" s="70"/>
      <c r="AK536" s="62" t="e">
        <f t="shared" si="794"/>
        <v>#DIV/0!</v>
      </c>
      <c r="AL536" s="102"/>
      <c r="AM536" s="103"/>
      <c r="AN536" s="104"/>
      <c r="AO536" s="105"/>
      <c r="AP536" s="106"/>
    </row>
    <row r="537" spans="1:42" x14ac:dyDescent="0.25">
      <c r="A537" s="68"/>
      <c r="C537" s="2"/>
      <c r="N537" s="2"/>
      <c r="S537" s="2"/>
      <c r="T537" s="2"/>
      <c r="AC537" s="2"/>
      <c r="AD537" s="2"/>
      <c r="AE537" s="2"/>
      <c r="AH537" s="58">
        <f t="shared" ref="AH537" si="798">AO534*AP534</f>
        <v>5</v>
      </c>
      <c r="AI537" s="71"/>
      <c r="AJ537" s="71"/>
      <c r="AK537" s="63"/>
    </row>
    <row r="538" spans="1:42" x14ac:dyDescent="0.25">
      <c r="A538" s="68"/>
      <c r="C538" s="2"/>
      <c r="N538" s="2"/>
      <c r="S538" s="2"/>
      <c r="T538" s="2"/>
      <c r="AC538" s="2"/>
      <c r="AD538" s="2"/>
      <c r="AE538" s="2"/>
      <c r="AH538" s="57">
        <f t="shared" ref="AH538:AH540" si="799">D538*10</f>
        <v>0</v>
      </c>
      <c r="AI538" s="69"/>
      <c r="AJ538" s="69"/>
      <c r="AK538" s="62" t="e">
        <f t="shared" ref="AK538:AK540" si="800">AH538/AH$3</f>
        <v>#DIV/0!</v>
      </c>
      <c r="AL538" s="102" t="str">
        <f t="shared" ref="AL538" si="801">IF(COUNTBLANK(AI538:AI540)=3,"",IF(COUNTBLANK(AI538:AI540)=2,IF(AI538=0,0.5/AJ538,AI538/AJ538),(AI538/AJ538+AI539/AJ539+IF(AJ540&gt;0,AI540/AJ540,0))/COUNTIF(AI538:AJ540,"&gt;0")))</f>
        <v/>
      </c>
      <c r="AM538" s="103" t="e">
        <f t="shared" ref="AM538" si="802">IF(ISNUMBER(AN538),AN538,1/AN538)</f>
        <v>#DIV/0!</v>
      </c>
      <c r="AN538" s="104"/>
      <c r="AO538" s="105">
        <f t="shared" ref="AO538" si="803">IF(COUNTIF(AL538:AL538,"&gt;0"),AL538,IF(ISERROR(AM538),IF(D541&gt;0,D541,0.5),AM538))</f>
        <v>0.5</v>
      </c>
      <c r="AP538" s="106">
        <v>10</v>
      </c>
    </row>
    <row r="539" spans="1:42" x14ac:dyDescent="0.25">
      <c r="A539" s="68"/>
      <c r="C539" s="2"/>
      <c r="N539" s="2"/>
      <c r="S539" s="2"/>
      <c r="T539" s="2"/>
      <c r="AC539" s="2"/>
      <c r="AD539" s="2"/>
      <c r="AE539" s="2"/>
      <c r="AH539" s="57">
        <f t="shared" si="799"/>
        <v>0</v>
      </c>
      <c r="AI539" s="70"/>
      <c r="AJ539" s="70"/>
      <c r="AK539" s="62" t="e">
        <f t="shared" si="800"/>
        <v>#DIV/0!</v>
      </c>
      <c r="AL539" s="102"/>
      <c r="AM539" s="103"/>
      <c r="AN539" s="104"/>
      <c r="AO539" s="105"/>
      <c r="AP539" s="106"/>
    </row>
    <row r="540" spans="1:42" x14ac:dyDescent="0.25">
      <c r="A540" s="68"/>
      <c r="C540" s="2"/>
      <c r="N540" s="2"/>
      <c r="S540" s="2"/>
      <c r="T540" s="2"/>
      <c r="AC540" s="2"/>
      <c r="AD540" s="2"/>
      <c r="AE540" s="2"/>
      <c r="AH540" s="57">
        <f t="shared" si="799"/>
        <v>0</v>
      </c>
      <c r="AI540" s="70"/>
      <c r="AJ540" s="70"/>
      <c r="AK540" s="62" t="e">
        <f t="shared" si="800"/>
        <v>#DIV/0!</v>
      </c>
      <c r="AL540" s="102"/>
      <c r="AM540" s="103"/>
      <c r="AN540" s="104"/>
      <c r="AO540" s="105"/>
      <c r="AP540" s="106"/>
    </row>
    <row r="541" spans="1:42" x14ac:dyDescent="0.25">
      <c r="A541" s="68"/>
      <c r="C541" s="2"/>
      <c r="N541" s="2"/>
      <c r="S541" s="2"/>
      <c r="T541" s="2"/>
      <c r="AC541" s="2"/>
      <c r="AD541" s="2"/>
      <c r="AE541" s="2"/>
      <c r="AH541" s="58">
        <f t="shared" ref="AH541" si="804">AO538*AP538</f>
        <v>5</v>
      </c>
      <c r="AI541" s="71"/>
      <c r="AJ541" s="71"/>
      <c r="AK541" s="63"/>
    </row>
    <row r="542" spans="1:42" x14ac:dyDescent="0.25">
      <c r="A542" s="68"/>
      <c r="C542" s="2"/>
      <c r="N542" s="2"/>
      <c r="S542" s="2"/>
      <c r="T542" s="2"/>
      <c r="AC542" s="2"/>
      <c r="AD542" s="2"/>
      <c r="AE542" s="2"/>
      <c r="AH542" s="57">
        <f t="shared" ref="AH542:AH544" si="805">D542*10</f>
        <v>0</v>
      </c>
      <c r="AI542" s="69"/>
      <c r="AJ542" s="69"/>
      <c r="AK542" s="62" t="e">
        <f t="shared" ref="AK542:AK544" si="806">AH542/AH$3</f>
        <v>#DIV/0!</v>
      </c>
      <c r="AL542" s="102" t="str">
        <f t="shared" ref="AL542" si="807">IF(COUNTBLANK(AI542:AI544)=3,"",IF(COUNTBLANK(AI542:AI544)=2,IF(AI542=0,0.5/AJ542,AI542/AJ542),(AI542/AJ542+AI543/AJ543+IF(AJ544&gt;0,AI544/AJ544,0))/COUNTIF(AI542:AJ544,"&gt;0")))</f>
        <v/>
      </c>
      <c r="AM542" s="103" t="e">
        <f t="shared" ref="AM542" si="808">IF(ISNUMBER(AN542),AN542,1/AN542)</f>
        <v>#DIV/0!</v>
      </c>
      <c r="AN542" s="104"/>
      <c r="AO542" s="105">
        <f t="shared" ref="AO542" si="809">IF(COUNTIF(AL542:AL542,"&gt;0"),AL542,IF(ISERROR(AM542),IF(D545&gt;0,D545,0.5),AM542))</f>
        <v>0.5</v>
      </c>
      <c r="AP542" s="106">
        <v>10</v>
      </c>
    </row>
    <row r="543" spans="1:42" x14ac:dyDescent="0.25">
      <c r="A543" s="68"/>
      <c r="C543" s="2"/>
      <c r="N543" s="2"/>
      <c r="S543" s="2"/>
      <c r="T543" s="2"/>
      <c r="AC543" s="2"/>
      <c r="AD543" s="2"/>
      <c r="AE543" s="2"/>
      <c r="AH543" s="57">
        <f t="shared" si="805"/>
        <v>0</v>
      </c>
      <c r="AI543" s="70"/>
      <c r="AJ543" s="70"/>
      <c r="AK543" s="62" t="e">
        <f t="shared" si="806"/>
        <v>#DIV/0!</v>
      </c>
      <c r="AL543" s="102"/>
      <c r="AM543" s="103"/>
      <c r="AN543" s="104"/>
      <c r="AO543" s="105"/>
      <c r="AP543" s="106"/>
    </row>
    <row r="544" spans="1:42" x14ac:dyDescent="0.25">
      <c r="A544" s="68"/>
      <c r="C544" s="2"/>
      <c r="N544" s="2"/>
      <c r="S544" s="2"/>
      <c r="T544" s="2"/>
      <c r="AC544" s="2"/>
      <c r="AD544" s="2"/>
      <c r="AE544" s="2"/>
      <c r="AH544" s="57">
        <f t="shared" si="805"/>
        <v>0</v>
      </c>
      <c r="AI544" s="70"/>
      <c r="AJ544" s="70"/>
      <c r="AK544" s="62" t="e">
        <f t="shared" si="806"/>
        <v>#DIV/0!</v>
      </c>
      <c r="AL544" s="102"/>
      <c r="AM544" s="103"/>
      <c r="AN544" s="104"/>
      <c r="AO544" s="105"/>
      <c r="AP544" s="106"/>
    </row>
    <row r="545" spans="1:42" x14ac:dyDescent="0.25">
      <c r="A545" s="68"/>
      <c r="C545" s="2"/>
      <c r="N545" s="2"/>
      <c r="S545" s="2"/>
      <c r="T545" s="2"/>
      <c r="AC545" s="2"/>
      <c r="AD545" s="2"/>
      <c r="AE545" s="2"/>
      <c r="AH545" s="58">
        <f t="shared" ref="AH545" si="810">AO542*AP542</f>
        <v>5</v>
      </c>
      <c r="AI545" s="71"/>
      <c r="AJ545" s="71"/>
      <c r="AK545" s="63"/>
    </row>
    <row r="546" spans="1:42" x14ac:dyDescent="0.25">
      <c r="A546" s="68"/>
      <c r="C546" s="2"/>
      <c r="N546" s="2"/>
      <c r="S546" s="2"/>
      <c r="T546" s="2"/>
      <c r="AC546" s="2"/>
      <c r="AD546" s="2"/>
      <c r="AE546" s="2"/>
      <c r="AH546" s="57">
        <f t="shared" ref="AH546:AH548" si="811">D546*10</f>
        <v>0</v>
      </c>
      <c r="AI546" s="69"/>
      <c r="AJ546" s="69"/>
      <c r="AK546" s="62" t="e">
        <f t="shared" ref="AK546:AK548" si="812">AH546/AH$3</f>
        <v>#DIV/0!</v>
      </c>
      <c r="AL546" s="102" t="str">
        <f t="shared" ref="AL546" si="813">IF(COUNTBLANK(AI546:AI548)=3,"",IF(COUNTBLANK(AI546:AI548)=2,IF(AI546=0,0.5/AJ546,AI546/AJ546),(AI546/AJ546+AI547/AJ547+IF(AJ548&gt;0,AI548/AJ548,0))/COUNTIF(AI546:AJ548,"&gt;0")))</f>
        <v/>
      </c>
      <c r="AM546" s="103" t="e">
        <f t="shared" ref="AM546" si="814">IF(ISNUMBER(AN546),AN546,1/AN546)</f>
        <v>#DIV/0!</v>
      </c>
      <c r="AN546" s="104"/>
      <c r="AO546" s="105">
        <f t="shared" ref="AO546" si="815">IF(COUNTIF(AL546:AL546,"&gt;0"),AL546,IF(ISERROR(AM546),IF(D549&gt;0,D549,0.5),AM546))</f>
        <v>0.5</v>
      </c>
      <c r="AP546" s="106">
        <v>10</v>
      </c>
    </row>
    <row r="547" spans="1:42" x14ac:dyDescent="0.25">
      <c r="A547" s="68"/>
      <c r="C547" s="2"/>
      <c r="N547" s="2"/>
      <c r="S547" s="2"/>
      <c r="T547" s="2"/>
      <c r="AC547" s="2"/>
      <c r="AD547" s="2"/>
      <c r="AE547" s="2"/>
      <c r="AH547" s="57">
        <f t="shared" si="811"/>
        <v>0</v>
      </c>
      <c r="AI547" s="70"/>
      <c r="AJ547" s="70"/>
      <c r="AK547" s="62" t="e">
        <f t="shared" si="812"/>
        <v>#DIV/0!</v>
      </c>
      <c r="AL547" s="102"/>
      <c r="AM547" s="103"/>
      <c r="AN547" s="104"/>
      <c r="AO547" s="105"/>
      <c r="AP547" s="106"/>
    </row>
    <row r="548" spans="1:42" x14ac:dyDescent="0.25">
      <c r="A548" s="68"/>
      <c r="C548" s="2"/>
      <c r="N548" s="2"/>
      <c r="S548" s="2"/>
      <c r="T548" s="2"/>
      <c r="AC548" s="2"/>
      <c r="AD548" s="2"/>
      <c r="AE548" s="2"/>
      <c r="AH548" s="57">
        <f t="shared" si="811"/>
        <v>0</v>
      </c>
      <c r="AI548" s="70"/>
      <c r="AJ548" s="70"/>
      <c r="AK548" s="62" t="e">
        <f t="shared" si="812"/>
        <v>#DIV/0!</v>
      </c>
      <c r="AL548" s="102"/>
      <c r="AM548" s="103"/>
      <c r="AN548" s="104"/>
      <c r="AO548" s="105"/>
      <c r="AP548" s="106"/>
    </row>
    <row r="549" spans="1:42" x14ac:dyDescent="0.25">
      <c r="A549" s="68"/>
      <c r="C549" s="2"/>
      <c r="N549" s="2"/>
      <c r="S549" s="2"/>
      <c r="T549" s="2"/>
      <c r="AC549" s="2"/>
      <c r="AD549" s="2"/>
      <c r="AE549" s="2"/>
      <c r="AH549" s="58">
        <f t="shared" ref="AH549" si="816">AO546*AP546</f>
        <v>5</v>
      </c>
      <c r="AI549" s="71"/>
      <c r="AJ549" s="71"/>
      <c r="AK549" s="63"/>
    </row>
    <row r="550" spans="1:42" x14ac:dyDescent="0.25">
      <c r="A550" s="68"/>
      <c r="C550" s="2"/>
      <c r="N550" s="2"/>
      <c r="S550" s="2"/>
      <c r="T550" s="2"/>
      <c r="AC550" s="2"/>
      <c r="AD550" s="2"/>
      <c r="AE550" s="2"/>
      <c r="AH550" s="57">
        <f t="shared" ref="AH550:AH552" si="817">D550*10</f>
        <v>0</v>
      </c>
      <c r="AI550" s="69"/>
      <c r="AJ550" s="69"/>
      <c r="AK550" s="62" t="e">
        <f t="shared" ref="AK550:AK552" si="818">AH550/AH$3</f>
        <v>#DIV/0!</v>
      </c>
      <c r="AL550" s="102" t="str">
        <f t="shared" ref="AL550" si="819">IF(COUNTBLANK(AI550:AI552)=3,"",IF(COUNTBLANK(AI550:AI552)=2,IF(AI550=0,0.5/AJ550,AI550/AJ550),(AI550/AJ550+AI551/AJ551+IF(AJ552&gt;0,AI552/AJ552,0))/COUNTIF(AI550:AJ552,"&gt;0")))</f>
        <v/>
      </c>
      <c r="AM550" s="103" t="e">
        <f t="shared" ref="AM550" si="820">IF(ISNUMBER(AN550),AN550,1/AN550)</f>
        <v>#DIV/0!</v>
      </c>
      <c r="AN550" s="104"/>
      <c r="AO550" s="105">
        <f t="shared" ref="AO550" si="821">IF(COUNTIF(AL550:AL550,"&gt;0"),AL550,IF(ISERROR(AM550),IF(D553&gt;0,D553,0.5),AM550))</f>
        <v>0.5</v>
      </c>
      <c r="AP550" s="106">
        <v>10</v>
      </c>
    </row>
    <row r="551" spans="1:42" x14ac:dyDescent="0.25">
      <c r="A551" s="68"/>
      <c r="C551" s="2"/>
      <c r="N551" s="2"/>
      <c r="S551" s="2"/>
      <c r="T551" s="2"/>
      <c r="AC551" s="2"/>
      <c r="AD551" s="2"/>
      <c r="AE551" s="2"/>
      <c r="AH551" s="57">
        <f t="shared" si="817"/>
        <v>0</v>
      </c>
      <c r="AI551" s="70"/>
      <c r="AJ551" s="70"/>
      <c r="AK551" s="62" t="e">
        <f t="shared" si="818"/>
        <v>#DIV/0!</v>
      </c>
      <c r="AL551" s="102"/>
      <c r="AM551" s="103"/>
      <c r="AN551" s="104"/>
      <c r="AO551" s="105"/>
      <c r="AP551" s="106"/>
    </row>
    <row r="552" spans="1:42" x14ac:dyDescent="0.25">
      <c r="A552" s="68"/>
      <c r="C552" s="2"/>
      <c r="N552" s="2"/>
      <c r="S552" s="2"/>
      <c r="T552" s="2"/>
      <c r="AC552" s="2"/>
      <c r="AD552" s="2"/>
      <c r="AE552" s="2"/>
      <c r="AH552" s="57">
        <f t="shared" si="817"/>
        <v>0</v>
      </c>
      <c r="AI552" s="70"/>
      <c r="AJ552" s="70"/>
      <c r="AK552" s="62" t="e">
        <f t="shared" si="818"/>
        <v>#DIV/0!</v>
      </c>
      <c r="AL552" s="102"/>
      <c r="AM552" s="103"/>
      <c r="AN552" s="104"/>
      <c r="AO552" s="105"/>
      <c r="AP552" s="106"/>
    </row>
    <row r="553" spans="1:42" x14ac:dyDescent="0.25">
      <c r="A553" s="68"/>
      <c r="C553" s="2"/>
      <c r="N553" s="2"/>
      <c r="S553" s="2"/>
      <c r="T553" s="2"/>
      <c r="AC553" s="2"/>
      <c r="AD553" s="2"/>
      <c r="AE553" s="2"/>
      <c r="AH553" s="58">
        <f t="shared" ref="AH553" si="822">AO550*AP550</f>
        <v>5</v>
      </c>
      <c r="AI553" s="71"/>
      <c r="AJ553" s="71"/>
      <c r="AK553" s="63"/>
    </row>
    <row r="554" spans="1:42" x14ac:dyDescent="0.25">
      <c r="A554" s="68"/>
      <c r="C554" s="2"/>
      <c r="N554" s="2"/>
      <c r="S554" s="2"/>
      <c r="T554" s="2"/>
      <c r="AC554" s="2"/>
      <c r="AD554" s="2"/>
      <c r="AE554" s="2"/>
      <c r="AH554" s="57">
        <f t="shared" ref="AH554:AH556" si="823">D554*10</f>
        <v>0</v>
      </c>
      <c r="AI554" s="69"/>
      <c r="AJ554" s="69"/>
      <c r="AK554" s="62" t="e">
        <f t="shared" ref="AK554:AK556" si="824">AH554/AH$3</f>
        <v>#DIV/0!</v>
      </c>
      <c r="AL554" s="102" t="str">
        <f t="shared" ref="AL554" si="825">IF(COUNTBLANK(AI554:AI556)=3,"",IF(COUNTBLANK(AI554:AI556)=2,IF(AI554=0,0.5/AJ554,AI554/AJ554),(AI554/AJ554+AI555/AJ555+IF(AJ556&gt;0,AI556/AJ556,0))/COUNTIF(AI554:AJ556,"&gt;0")))</f>
        <v/>
      </c>
      <c r="AM554" s="103" t="e">
        <f t="shared" ref="AM554" si="826">IF(ISNUMBER(AN554),AN554,1/AN554)</f>
        <v>#DIV/0!</v>
      </c>
      <c r="AN554" s="104"/>
      <c r="AO554" s="105">
        <f t="shared" ref="AO554" si="827">IF(COUNTIF(AL554:AL554,"&gt;0"),AL554,IF(ISERROR(AM554),IF(D557&gt;0,D557,0.5),AM554))</f>
        <v>0.5</v>
      </c>
      <c r="AP554" s="106">
        <v>10</v>
      </c>
    </row>
    <row r="555" spans="1:42" x14ac:dyDescent="0.25">
      <c r="A555" s="68"/>
      <c r="C555" s="2"/>
      <c r="N555" s="2"/>
      <c r="S555" s="2"/>
      <c r="T555" s="2"/>
      <c r="AC555" s="2"/>
      <c r="AD555" s="2"/>
      <c r="AE555" s="2"/>
      <c r="AH555" s="57">
        <f t="shared" si="823"/>
        <v>0</v>
      </c>
      <c r="AI555" s="70"/>
      <c r="AJ555" s="70"/>
      <c r="AK555" s="62" t="e">
        <f t="shared" si="824"/>
        <v>#DIV/0!</v>
      </c>
      <c r="AL555" s="102"/>
      <c r="AM555" s="103"/>
      <c r="AN555" s="104"/>
      <c r="AO555" s="105"/>
      <c r="AP555" s="106"/>
    </row>
    <row r="556" spans="1:42" x14ac:dyDescent="0.25">
      <c r="A556" s="68"/>
      <c r="C556" s="2"/>
      <c r="N556" s="2"/>
      <c r="S556" s="2"/>
      <c r="T556" s="2"/>
      <c r="AC556" s="2"/>
      <c r="AD556" s="2"/>
      <c r="AE556" s="2"/>
      <c r="AH556" s="57">
        <f t="shared" si="823"/>
        <v>0</v>
      </c>
      <c r="AI556" s="70"/>
      <c r="AJ556" s="70"/>
      <c r="AK556" s="62" t="e">
        <f t="shared" si="824"/>
        <v>#DIV/0!</v>
      </c>
      <c r="AL556" s="102"/>
      <c r="AM556" s="103"/>
      <c r="AN556" s="104"/>
      <c r="AO556" s="105"/>
      <c r="AP556" s="106"/>
    </row>
    <row r="557" spans="1:42" x14ac:dyDescent="0.25">
      <c r="A557" s="68"/>
      <c r="C557" s="2"/>
      <c r="N557" s="2"/>
      <c r="S557" s="2"/>
      <c r="T557" s="2"/>
      <c r="AC557" s="2"/>
      <c r="AD557" s="2"/>
      <c r="AE557" s="2"/>
      <c r="AH557" s="58">
        <f t="shared" ref="AH557" si="828">AO554*AP554</f>
        <v>5</v>
      </c>
      <c r="AI557" s="71"/>
      <c r="AJ557" s="71"/>
      <c r="AK557" s="63"/>
    </row>
    <row r="558" spans="1:42" x14ac:dyDescent="0.25">
      <c r="A558" s="68"/>
      <c r="C558" s="2"/>
      <c r="N558" s="2"/>
      <c r="S558" s="2"/>
      <c r="T558" s="2"/>
      <c r="AC558" s="2"/>
      <c r="AD558" s="2"/>
      <c r="AE558" s="2"/>
      <c r="AH558" s="57">
        <f t="shared" ref="AH558:AH560" si="829">D558*10</f>
        <v>0</v>
      </c>
      <c r="AI558" s="69"/>
      <c r="AJ558" s="69"/>
      <c r="AK558" s="62" t="e">
        <f t="shared" ref="AK558:AK560" si="830">AH558/AH$3</f>
        <v>#DIV/0!</v>
      </c>
      <c r="AL558" s="102" t="str">
        <f t="shared" ref="AL558" si="831">IF(COUNTBLANK(AI558:AI560)=3,"",IF(COUNTBLANK(AI558:AI560)=2,IF(AI558=0,0.5/AJ558,AI558/AJ558),(AI558/AJ558+AI559/AJ559+IF(AJ560&gt;0,AI560/AJ560,0))/COUNTIF(AI558:AJ560,"&gt;0")))</f>
        <v/>
      </c>
      <c r="AM558" s="103" t="e">
        <f t="shared" ref="AM558" si="832">IF(ISNUMBER(AN558),AN558,1/AN558)</f>
        <v>#DIV/0!</v>
      </c>
      <c r="AN558" s="104"/>
      <c r="AO558" s="105">
        <f t="shared" ref="AO558" si="833">IF(COUNTIF(AL558:AL558,"&gt;0"),AL558,IF(ISERROR(AM558),IF(D561&gt;0,D561,0.5),AM558))</f>
        <v>0.5</v>
      </c>
      <c r="AP558" s="106">
        <v>10</v>
      </c>
    </row>
    <row r="559" spans="1:42" x14ac:dyDescent="0.25">
      <c r="A559" s="68"/>
      <c r="C559" s="2"/>
      <c r="N559" s="2"/>
      <c r="S559" s="2"/>
      <c r="T559" s="2"/>
      <c r="AC559" s="2"/>
      <c r="AD559" s="2"/>
      <c r="AE559" s="2"/>
      <c r="AH559" s="57">
        <f t="shared" si="829"/>
        <v>0</v>
      </c>
      <c r="AI559" s="70"/>
      <c r="AJ559" s="70"/>
      <c r="AK559" s="62" t="e">
        <f t="shared" si="830"/>
        <v>#DIV/0!</v>
      </c>
      <c r="AL559" s="102"/>
      <c r="AM559" s="103"/>
      <c r="AN559" s="104"/>
      <c r="AO559" s="105"/>
      <c r="AP559" s="106"/>
    </row>
    <row r="560" spans="1:42" x14ac:dyDescent="0.25">
      <c r="A560" s="68"/>
      <c r="C560" s="2"/>
      <c r="N560" s="2"/>
      <c r="S560" s="2"/>
      <c r="T560" s="2"/>
      <c r="AC560" s="2"/>
      <c r="AD560" s="2"/>
      <c r="AE560" s="2"/>
      <c r="AH560" s="57">
        <f t="shared" si="829"/>
        <v>0</v>
      </c>
      <c r="AI560" s="70"/>
      <c r="AJ560" s="70"/>
      <c r="AK560" s="62" t="e">
        <f t="shared" si="830"/>
        <v>#DIV/0!</v>
      </c>
      <c r="AL560" s="102"/>
      <c r="AM560" s="103"/>
      <c r="AN560" s="104"/>
      <c r="AO560" s="105"/>
      <c r="AP560" s="106"/>
    </row>
    <row r="561" spans="1:42" x14ac:dyDescent="0.25">
      <c r="A561" s="68"/>
      <c r="C561" s="2"/>
      <c r="N561" s="2"/>
      <c r="S561" s="2"/>
      <c r="T561" s="2"/>
      <c r="AC561" s="2"/>
      <c r="AD561" s="2"/>
      <c r="AE561" s="2"/>
      <c r="AH561" s="58">
        <f t="shared" ref="AH561" si="834">AO558*AP558</f>
        <v>5</v>
      </c>
      <c r="AI561" s="71"/>
      <c r="AJ561" s="71"/>
      <c r="AK561" s="63"/>
    </row>
    <row r="562" spans="1:42" x14ac:dyDescent="0.25">
      <c r="A562" s="68"/>
      <c r="C562" s="2"/>
      <c r="N562" s="2"/>
      <c r="S562" s="2"/>
      <c r="T562" s="2"/>
      <c r="AC562" s="2"/>
      <c r="AD562" s="2"/>
      <c r="AE562" s="2"/>
      <c r="AH562" s="57">
        <f t="shared" ref="AH562:AH564" si="835">D562*10</f>
        <v>0</v>
      </c>
      <c r="AI562" s="69"/>
      <c r="AJ562" s="69"/>
      <c r="AK562" s="62" t="e">
        <f t="shared" ref="AK562:AK564" si="836">AH562/AH$3</f>
        <v>#DIV/0!</v>
      </c>
      <c r="AL562" s="102" t="str">
        <f t="shared" ref="AL562" si="837">IF(COUNTBLANK(AI562:AI564)=3,"",IF(COUNTBLANK(AI562:AI564)=2,IF(AI562=0,0.5/AJ562,AI562/AJ562),(AI562/AJ562+AI563/AJ563+IF(AJ564&gt;0,AI564/AJ564,0))/COUNTIF(AI562:AJ564,"&gt;0")))</f>
        <v/>
      </c>
      <c r="AM562" s="103" t="e">
        <f t="shared" ref="AM562" si="838">IF(ISNUMBER(AN562),AN562,1/AN562)</f>
        <v>#DIV/0!</v>
      </c>
      <c r="AN562" s="104"/>
      <c r="AO562" s="105">
        <f t="shared" ref="AO562" si="839">IF(COUNTIF(AL562:AL562,"&gt;0"),AL562,IF(ISERROR(AM562),IF(D565&gt;0,D565,0.5),AM562))</f>
        <v>0.5</v>
      </c>
      <c r="AP562" s="106">
        <v>10</v>
      </c>
    </row>
    <row r="563" spans="1:42" x14ac:dyDescent="0.25">
      <c r="A563" s="68"/>
      <c r="C563" s="2"/>
      <c r="N563" s="2"/>
      <c r="S563" s="2"/>
      <c r="T563" s="2"/>
      <c r="AC563" s="2"/>
      <c r="AD563" s="2"/>
      <c r="AE563" s="2"/>
      <c r="AH563" s="57">
        <f t="shared" si="835"/>
        <v>0</v>
      </c>
      <c r="AI563" s="70"/>
      <c r="AJ563" s="70"/>
      <c r="AK563" s="62" t="e">
        <f t="shared" si="836"/>
        <v>#DIV/0!</v>
      </c>
      <c r="AL563" s="102"/>
      <c r="AM563" s="103"/>
      <c r="AN563" s="104"/>
      <c r="AO563" s="105"/>
      <c r="AP563" s="106"/>
    </row>
    <row r="564" spans="1:42" x14ac:dyDescent="0.25">
      <c r="A564" s="68"/>
      <c r="C564" s="2"/>
      <c r="N564" s="2"/>
      <c r="S564" s="2"/>
      <c r="T564" s="2"/>
      <c r="AC564" s="2"/>
      <c r="AD564" s="2"/>
      <c r="AE564" s="2"/>
      <c r="AH564" s="57">
        <f t="shared" si="835"/>
        <v>0</v>
      </c>
      <c r="AI564" s="70"/>
      <c r="AJ564" s="70"/>
      <c r="AK564" s="62" t="e">
        <f t="shared" si="836"/>
        <v>#DIV/0!</v>
      </c>
      <c r="AL564" s="102"/>
      <c r="AM564" s="103"/>
      <c r="AN564" s="104"/>
      <c r="AO564" s="105"/>
      <c r="AP564" s="106"/>
    </row>
    <row r="565" spans="1:42" x14ac:dyDescent="0.25">
      <c r="A565" s="68"/>
      <c r="C565" s="2"/>
      <c r="N565" s="2"/>
      <c r="S565" s="2"/>
      <c r="T565" s="2"/>
      <c r="AC565" s="2"/>
      <c r="AD565" s="2"/>
      <c r="AE565" s="2"/>
      <c r="AH565" s="58">
        <f t="shared" ref="AH565" si="840">AO562*AP562</f>
        <v>5</v>
      </c>
      <c r="AI565" s="71"/>
      <c r="AJ565" s="71"/>
      <c r="AK565" s="63"/>
    </row>
    <row r="566" spans="1:42" x14ac:dyDescent="0.25">
      <c r="A566" s="68"/>
      <c r="C566" s="2"/>
      <c r="N566" s="2"/>
      <c r="S566" s="2"/>
      <c r="T566" s="2"/>
      <c r="AC566" s="2"/>
      <c r="AD566" s="2"/>
      <c r="AE566" s="2"/>
      <c r="AH566" s="57">
        <f t="shared" ref="AH566:AH568" si="841">D566*10</f>
        <v>0</v>
      </c>
      <c r="AI566" s="69"/>
      <c r="AJ566" s="69"/>
      <c r="AK566" s="62" t="e">
        <f t="shared" ref="AK566:AK568" si="842">AH566/AH$3</f>
        <v>#DIV/0!</v>
      </c>
      <c r="AL566" s="102" t="str">
        <f t="shared" ref="AL566" si="843">IF(COUNTBLANK(AI566:AI568)=3,"",IF(COUNTBLANK(AI566:AI568)=2,IF(AI566=0,0.5/AJ566,AI566/AJ566),(AI566/AJ566+AI567/AJ567+IF(AJ568&gt;0,AI568/AJ568,0))/COUNTIF(AI566:AJ568,"&gt;0")))</f>
        <v/>
      </c>
      <c r="AM566" s="103" t="e">
        <f t="shared" ref="AM566" si="844">IF(ISNUMBER(AN566),AN566,1/AN566)</f>
        <v>#DIV/0!</v>
      </c>
      <c r="AN566" s="104"/>
      <c r="AO566" s="105">
        <f t="shared" ref="AO566" si="845">IF(COUNTIF(AL566:AL566,"&gt;0"),AL566,IF(ISERROR(AM566),IF(D569&gt;0,D569,0.5),AM566))</f>
        <v>0.5</v>
      </c>
      <c r="AP566" s="106">
        <v>10</v>
      </c>
    </row>
    <row r="567" spans="1:42" x14ac:dyDescent="0.25">
      <c r="A567" s="68"/>
      <c r="C567" s="2"/>
      <c r="N567" s="2"/>
      <c r="S567" s="2"/>
      <c r="T567" s="2"/>
      <c r="AC567" s="2"/>
      <c r="AD567" s="2"/>
      <c r="AE567" s="2"/>
      <c r="AH567" s="57">
        <f t="shared" si="841"/>
        <v>0</v>
      </c>
      <c r="AI567" s="70"/>
      <c r="AJ567" s="70"/>
      <c r="AK567" s="62" t="e">
        <f t="shared" si="842"/>
        <v>#DIV/0!</v>
      </c>
      <c r="AL567" s="102"/>
      <c r="AM567" s="103"/>
      <c r="AN567" s="104"/>
      <c r="AO567" s="105"/>
      <c r="AP567" s="106"/>
    </row>
    <row r="568" spans="1:42" x14ac:dyDescent="0.25">
      <c r="A568" s="68"/>
      <c r="C568" s="2"/>
      <c r="N568" s="2"/>
      <c r="S568" s="2"/>
      <c r="T568" s="2"/>
      <c r="AC568" s="2"/>
      <c r="AD568" s="2"/>
      <c r="AE568" s="2"/>
      <c r="AH568" s="57">
        <f t="shared" si="841"/>
        <v>0</v>
      </c>
      <c r="AI568" s="70"/>
      <c r="AJ568" s="70"/>
      <c r="AK568" s="62" t="e">
        <f t="shared" si="842"/>
        <v>#DIV/0!</v>
      </c>
      <c r="AL568" s="102"/>
      <c r="AM568" s="103"/>
      <c r="AN568" s="104"/>
      <c r="AO568" s="105"/>
      <c r="AP568" s="106"/>
    </row>
    <row r="569" spans="1:42" x14ac:dyDescent="0.25">
      <c r="A569" s="68"/>
      <c r="C569" s="2"/>
      <c r="N569" s="2"/>
      <c r="S569" s="2"/>
      <c r="T569" s="2"/>
      <c r="AC569" s="2"/>
      <c r="AD569" s="2"/>
      <c r="AE569" s="2"/>
      <c r="AH569" s="58">
        <f t="shared" ref="AH569" si="846">AO566*AP566</f>
        <v>5</v>
      </c>
      <c r="AI569" s="71"/>
      <c r="AJ569" s="71"/>
      <c r="AK569" s="63"/>
    </row>
    <row r="570" spans="1:42" x14ac:dyDescent="0.25">
      <c r="A570" s="68"/>
      <c r="C570" s="2"/>
      <c r="N570" s="2"/>
      <c r="S570" s="2"/>
      <c r="T570" s="2"/>
      <c r="AC570" s="2"/>
      <c r="AD570" s="2"/>
      <c r="AE570" s="2"/>
      <c r="AH570" s="57">
        <f t="shared" ref="AH570:AH572" si="847">D570*10</f>
        <v>0</v>
      </c>
      <c r="AI570" s="69"/>
      <c r="AJ570" s="69"/>
      <c r="AK570" s="62" t="e">
        <f t="shared" ref="AK570:AK572" si="848">AH570/AH$3</f>
        <v>#DIV/0!</v>
      </c>
      <c r="AL570" s="102" t="str">
        <f t="shared" ref="AL570" si="849">IF(COUNTBLANK(AI570:AI572)=3,"",IF(COUNTBLANK(AI570:AI572)=2,IF(AI570=0,0.5/AJ570,AI570/AJ570),(AI570/AJ570+AI571/AJ571+IF(AJ572&gt;0,AI572/AJ572,0))/COUNTIF(AI570:AJ572,"&gt;0")))</f>
        <v/>
      </c>
      <c r="AM570" s="103" t="e">
        <f t="shared" ref="AM570" si="850">IF(ISNUMBER(AN570),AN570,1/AN570)</f>
        <v>#DIV/0!</v>
      </c>
      <c r="AN570" s="104"/>
      <c r="AO570" s="105">
        <f t="shared" ref="AO570" si="851">IF(COUNTIF(AL570:AL570,"&gt;0"),AL570,IF(ISERROR(AM570),IF(D573&gt;0,D573,0.5),AM570))</f>
        <v>0.5</v>
      </c>
      <c r="AP570" s="106">
        <v>10</v>
      </c>
    </row>
    <row r="571" spans="1:42" x14ac:dyDescent="0.25">
      <c r="A571" s="68"/>
      <c r="C571" s="2"/>
      <c r="N571" s="2"/>
      <c r="S571" s="2"/>
      <c r="T571" s="2"/>
      <c r="AC571" s="2"/>
      <c r="AD571" s="2"/>
      <c r="AE571" s="2"/>
      <c r="AH571" s="57">
        <f t="shared" si="847"/>
        <v>0</v>
      </c>
      <c r="AI571" s="70"/>
      <c r="AJ571" s="70"/>
      <c r="AK571" s="62" t="e">
        <f t="shared" si="848"/>
        <v>#DIV/0!</v>
      </c>
      <c r="AL571" s="102"/>
      <c r="AM571" s="103"/>
      <c r="AN571" s="104"/>
      <c r="AO571" s="105"/>
      <c r="AP571" s="106"/>
    </row>
    <row r="572" spans="1:42" x14ac:dyDescent="0.25">
      <c r="A572" s="68"/>
      <c r="C572" s="2"/>
      <c r="N572" s="2"/>
      <c r="S572" s="2"/>
      <c r="T572" s="2"/>
      <c r="AC572" s="2"/>
      <c r="AD572" s="2"/>
      <c r="AE572" s="2"/>
      <c r="AH572" s="57">
        <f t="shared" si="847"/>
        <v>0</v>
      </c>
      <c r="AI572" s="70"/>
      <c r="AJ572" s="70"/>
      <c r="AK572" s="62" t="e">
        <f t="shared" si="848"/>
        <v>#DIV/0!</v>
      </c>
      <c r="AL572" s="102"/>
      <c r="AM572" s="103"/>
      <c r="AN572" s="104"/>
      <c r="AO572" s="105"/>
      <c r="AP572" s="106"/>
    </row>
    <row r="573" spans="1:42" x14ac:dyDescent="0.25">
      <c r="A573" s="68"/>
      <c r="C573" s="2"/>
      <c r="N573" s="2"/>
      <c r="S573" s="2"/>
      <c r="T573" s="2"/>
      <c r="AC573" s="2"/>
      <c r="AD573" s="2"/>
      <c r="AE573" s="2"/>
      <c r="AH573" s="58">
        <f t="shared" ref="AH573" si="852">AO570*AP570</f>
        <v>5</v>
      </c>
      <c r="AI573" s="71"/>
      <c r="AJ573" s="71"/>
      <c r="AK573" s="63"/>
    </row>
    <row r="574" spans="1:42" x14ac:dyDescent="0.25">
      <c r="A574" s="68"/>
      <c r="C574" s="2"/>
      <c r="N574" s="2"/>
      <c r="S574" s="2"/>
      <c r="T574" s="2"/>
      <c r="AC574" s="2"/>
      <c r="AD574" s="2"/>
      <c r="AE574" s="2"/>
      <c r="AH574" s="57">
        <f t="shared" ref="AH574:AH576" si="853">D574*10</f>
        <v>0</v>
      </c>
      <c r="AI574" s="69"/>
      <c r="AJ574" s="69"/>
      <c r="AK574" s="62" t="e">
        <f t="shared" ref="AK574:AK576" si="854">AH574/AH$3</f>
        <v>#DIV/0!</v>
      </c>
      <c r="AL574" s="102" t="str">
        <f t="shared" ref="AL574" si="855">IF(COUNTBLANK(AI574:AI576)=3,"",IF(COUNTBLANK(AI574:AI576)=2,IF(AI574=0,0.5/AJ574,AI574/AJ574),(AI574/AJ574+AI575/AJ575+IF(AJ576&gt;0,AI576/AJ576,0))/COUNTIF(AI574:AJ576,"&gt;0")))</f>
        <v/>
      </c>
      <c r="AM574" s="103" t="e">
        <f t="shared" ref="AM574" si="856">IF(ISNUMBER(AN574),AN574,1/AN574)</f>
        <v>#DIV/0!</v>
      </c>
      <c r="AN574" s="104"/>
      <c r="AO574" s="105">
        <f t="shared" ref="AO574" si="857">IF(COUNTIF(AL574:AL574,"&gt;0"),AL574,IF(ISERROR(AM574),IF(D577&gt;0,D577,0.5),AM574))</f>
        <v>0.5</v>
      </c>
      <c r="AP574" s="106">
        <v>10</v>
      </c>
    </row>
    <row r="575" spans="1:42" x14ac:dyDescent="0.25">
      <c r="A575" s="68"/>
      <c r="C575" s="2"/>
      <c r="N575" s="2"/>
      <c r="S575" s="2"/>
      <c r="T575" s="2"/>
      <c r="AC575" s="2"/>
      <c r="AD575" s="2"/>
      <c r="AE575" s="2"/>
      <c r="AH575" s="57">
        <f t="shared" si="853"/>
        <v>0</v>
      </c>
      <c r="AI575" s="70"/>
      <c r="AJ575" s="70"/>
      <c r="AK575" s="62" t="e">
        <f t="shared" si="854"/>
        <v>#DIV/0!</v>
      </c>
      <c r="AL575" s="102"/>
      <c r="AM575" s="103"/>
      <c r="AN575" s="104"/>
      <c r="AO575" s="105"/>
      <c r="AP575" s="106"/>
    </row>
    <row r="576" spans="1:42" x14ac:dyDescent="0.25">
      <c r="A576" s="68"/>
      <c r="C576" s="2"/>
      <c r="N576" s="2"/>
      <c r="S576" s="2"/>
      <c r="T576" s="2"/>
      <c r="AC576" s="2"/>
      <c r="AD576" s="2"/>
      <c r="AE576" s="2"/>
      <c r="AH576" s="57">
        <f t="shared" si="853"/>
        <v>0</v>
      </c>
      <c r="AI576" s="70"/>
      <c r="AJ576" s="70"/>
      <c r="AK576" s="62" t="e">
        <f t="shared" si="854"/>
        <v>#DIV/0!</v>
      </c>
      <c r="AL576" s="102"/>
      <c r="AM576" s="103"/>
      <c r="AN576" s="104"/>
      <c r="AO576" s="105"/>
      <c r="AP576" s="106"/>
    </row>
    <row r="577" spans="1:42" x14ac:dyDescent="0.25">
      <c r="A577" s="68"/>
      <c r="C577" s="2"/>
      <c r="N577" s="2"/>
      <c r="S577" s="2"/>
      <c r="T577" s="2"/>
      <c r="AC577" s="2"/>
      <c r="AD577" s="2"/>
      <c r="AE577" s="2"/>
      <c r="AH577" s="58">
        <f t="shared" ref="AH577" si="858">AO574*AP574</f>
        <v>5</v>
      </c>
      <c r="AI577" s="71"/>
      <c r="AJ577" s="71"/>
      <c r="AK577" s="63"/>
    </row>
    <row r="578" spans="1:42" x14ac:dyDescent="0.25">
      <c r="A578" s="68"/>
      <c r="C578" s="2"/>
      <c r="N578" s="2"/>
      <c r="S578" s="2"/>
      <c r="T578" s="2"/>
      <c r="AC578" s="2"/>
      <c r="AD578" s="2"/>
      <c r="AE578" s="2"/>
      <c r="AH578" s="57">
        <f t="shared" ref="AH578:AH580" si="859">D578*10</f>
        <v>0</v>
      </c>
      <c r="AI578" s="69"/>
      <c r="AJ578" s="69"/>
      <c r="AK578" s="62" t="e">
        <f t="shared" ref="AK578:AK580" si="860">AH578/AH$3</f>
        <v>#DIV/0!</v>
      </c>
      <c r="AL578" s="102" t="str">
        <f t="shared" ref="AL578" si="861">IF(COUNTBLANK(AI578:AI580)=3,"",IF(COUNTBLANK(AI578:AI580)=2,IF(AI578=0,0.5/AJ578,AI578/AJ578),(AI578/AJ578+AI579/AJ579+IF(AJ580&gt;0,AI580/AJ580,0))/COUNTIF(AI578:AJ580,"&gt;0")))</f>
        <v/>
      </c>
      <c r="AM578" s="103" t="e">
        <f t="shared" ref="AM578" si="862">IF(ISNUMBER(AN578),AN578,1/AN578)</f>
        <v>#DIV/0!</v>
      </c>
      <c r="AN578" s="104"/>
      <c r="AO578" s="105">
        <f t="shared" ref="AO578" si="863">IF(COUNTIF(AL578:AL578,"&gt;0"),AL578,IF(ISERROR(AM578),IF(D581&gt;0,D581,0.5),AM578))</f>
        <v>0.5</v>
      </c>
      <c r="AP578" s="106">
        <v>10</v>
      </c>
    </row>
    <row r="579" spans="1:42" x14ac:dyDescent="0.25">
      <c r="A579" s="68"/>
      <c r="C579" s="2"/>
      <c r="N579" s="2"/>
      <c r="S579" s="2"/>
      <c r="T579" s="2"/>
      <c r="AC579" s="2"/>
      <c r="AD579" s="2"/>
      <c r="AE579" s="2"/>
      <c r="AH579" s="57">
        <f t="shared" si="859"/>
        <v>0</v>
      </c>
      <c r="AI579" s="70"/>
      <c r="AJ579" s="70"/>
      <c r="AK579" s="62" t="e">
        <f t="shared" si="860"/>
        <v>#DIV/0!</v>
      </c>
      <c r="AL579" s="102"/>
      <c r="AM579" s="103"/>
      <c r="AN579" s="104"/>
      <c r="AO579" s="105"/>
      <c r="AP579" s="106"/>
    </row>
    <row r="580" spans="1:42" x14ac:dyDescent="0.25">
      <c r="A580" s="68"/>
      <c r="C580" s="2"/>
      <c r="N580" s="2"/>
      <c r="S580" s="2"/>
      <c r="T580" s="2"/>
      <c r="AC580" s="2"/>
      <c r="AD580" s="2"/>
      <c r="AE580" s="2"/>
      <c r="AH580" s="57">
        <f t="shared" si="859"/>
        <v>0</v>
      </c>
      <c r="AI580" s="70"/>
      <c r="AJ580" s="70"/>
      <c r="AK580" s="62" t="e">
        <f t="shared" si="860"/>
        <v>#DIV/0!</v>
      </c>
      <c r="AL580" s="102"/>
      <c r="AM580" s="103"/>
      <c r="AN580" s="104"/>
      <c r="AO580" s="105"/>
      <c r="AP580" s="106"/>
    </row>
    <row r="581" spans="1:42" x14ac:dyDescent="0.25">
      <c r="A581" s="68"/>
      <c r="C581" s="2"/>
      <c r="N581" s="2"/>
      <c r="S581" s="2"/>
      <c r="T581" s="2"/>
      <c r="AC581" s="2"/>
      <c r="AD581" s="2"/>
      <c r="AE581" s="2"/>
      <c r="AH581" s="58">
        <f t="shared" ref="AH581" si="864">AO578*AP578</f>
        <v>5</v>
      </c>
      <c r="AI581" s="71"/>
      <c r="AJ581" s="71"/>
      <c r="AK581" s="63"/>
    </row>
    <row r="582" spans="1:42" x14ac:dyDescent="0.25">
      <c r="A582" s="68"/>
      <c r="C582" s="2"/>
      <c r="N582" s="2"/>
      <c r="S582" s="2"/>
      <c r="T582" s="2"/>
      <c r="AC582" s="2"/>
      <c r="AD582" s="2"/>
      <c r="AE582" s="2"/>
      <c r="AH582" s="57">
        <f>D582*10</f>
        <v>0</v>
      </c>
      <c r="AI582" s="69"/>
      <c r="AJ582" s="69"/>
      <c r="AK582" s="62" t="e">
        <f>AH582/AH$3</f>
        <v>#DIV/0!</v>
      </c>
      <c r="AL582" s="102" t="str">
        <f>IF(COUNTBLANK(AI582:AI584)=3,"",IF(COUNTBLANK(AI582:AI584)=2,IF(AI582=0,0.5/AJ582,AI582/AJ582),(AI582/AJ582+AI583/AJ583+IF(AJ584&gt;0,AI584/AJ584,0))/COUNTIF(AI582:AJ584,"&gt;0")))</f>
        <v/>
      </c>
      <c r="AM582" s="103" t="e">
        <f>IF(ISNUMBER(AN582),AN582,1/AN582)</f>
        <v>#DIV/0!</v>
      </c>
      <c r="AN582" s="104"/>
      <c r="AO582" s="105">
        <f>IF(COUNTIF(AL582:AL582,"&gt;0"),AL582,IF(ISERROR(AM582),IF(D585&gt;0,D585,0.5),AM582))</f>
        <v>0.5</v>
      </c>
      <c r="AP582" s="106">
        <v>10</v>
      </c>
    </row>
    <row r="583" spans="1:42" x14ac:dyDescent="0.25">
      <c r="A583" s="68"/>
      <c r="C583" s="2"/>
      <c r="N583" s="2"/>
      <c r="S583" s="2"/>
      <c r="T583" s="2"/>
      <c r="AC583" s="2"/>
      <c r="AD583" s="2"/>
      <c r="AE583" s="2"/>
      <c r="AH583" s="57">
        <f t="shared" ref="AH583:AH584" si="865">D583*10</f>
        <v>0</v>
      </c>
      <c r="AI583" s="70"/>
      <c r="AJ583" s="70"/>
      <c r="AK583" s="62" t="e">
        <f>AH583/AH$3</f>
        <v>#DIV/0!</v>
      </c>
      <c r="AL583" s="102"/>
      <c r="AM583" s="103"/>
      <c r="AN583" s="104"/>
      <c r="AO583" s="105"/>
      <c r="AP583" s="106"/>
    </row>
    <row r="584" spans="1:42" x14ac:dyDescent="0.25">
      <c r="A584" s="68"/>
      <c r="C584" s="2"/>
      <c r="N584" s="2"/>
      <c r="S584" s="2"/>
      <c r="T584" s="2"/>
      <c r="AC584" s="2"/>
      <c r="AD584" s="2"/>
      <c r="AE584" s="2"/>
      <c r="AH584" s="57">
        <f t="shared" si="865"/>
        <v>0</v>
      </c>
      <c r="AI584" s="70"/>
      <c r="AJ584" s="70"/>
      <c r="AK584" s="62" t="e">
        <f>AH584/AH$3</f>
        <v>#DIV/0!</v>
      </c>
      <c r="AL584" s="102"/>
      <c r="AM584" s="103"/>
      <c r="AN584" s="104"/>
      <c r="AO584" s="105"/>
      <c r="AP584" s="106"/>
    </row>
    <row r="585" spans="1:42" x14ac:dyDescent="0.25">
      <c r="A585" s="68"/>
      <c r="C585" s="2"/>
      <c r="N585" s="2"/>
      <c r="S585" s="2"/>
      <c r="T585" s="2"/>
      <c r="AC585" s="2"/>
      <c r="AD585" s="2"/>
      <c r="AE585" s="2"/>
      <c r="AH585" s="58">
        <f>AO582*AP582</f>
        <v>5</v>
      </c>
      <c r="AI585" s="71"/>
      <c r="AJ585" s="71"/>
      <c r="AK585" s="63"/>
    </row>
    <row r="586" spans="1:42" x14ac:dyDescent="0.25">
      <c r="A586" s="68"/>
      <c r="C586" s="2"/>
      <c r="N586" s="2"/>
      <c r="S586" s="2"/>
      <c r="T586" s="2"/>
      <c r="AC586" s="2"/>
      <c r="AD586" s="2"/>
      <c r="AE586" s="2"/>
      <c r="AH586" s="57">
        <f t="shared" ref="AH586:AH588" si="866">D586*10</f>
        <v>0</v>
      </c>
      <c r="AI586" s="69"/>
      <c r="AJ586" s="69"/>
      <c r="AK586" s="62" t="e">
        <f t="shared" ref="AK586:AK588" si="867">AH586/AH$3</f>
        <v>#DIV/0!</v>
      </c>
      <c r="AL586" s="102" t="str">
        <f t="shared" ref="AL586" si="868">IF(COUNTBLANK(AI586:AI588)=3,"",IF(COUNTBLANK(AI586:AI588)=2,IF(AI586=0,0.5/AJ586,AI586/AJ586),(AI586/AJ586+AI587/AJ587+IF(AJ588&gt;0,AI588/AJ588,0))/COUNTIF(AI586:AJ588,"&gt;0")))</f>
        <v/>
      </c>
      <c r="AM586" s="103" t="e">
        <f t="shared" ref="AM586" si="869">IF(ISNUMBER(AN586),AN586,1/AN586)</f>
        <v>#DIV/0!</v>
      </c>
      <c r="AN586" s="104"/>
      <c r="AO586" s="105">
        <f t="shared" ref="AO586" si="870">IF(COUNTIF(AL586:AL586,"&gt;0"),AL586,IF(ISERROR(AM586),IF(D589&gt;0,D589,0.5),AM586))</f>
        <v>0.5</v>
      </c>
      <c r="AP586" s="106">
        <v>10</v>
      </c>
    </row>
    <row r="587" spans="1:42" x14ac:dyDescent="0.25">
      <c r="A587" s="68"/>
      <c r="C587" s="2"/>
      <c r="N587" s="2"/>
      <c r="S587" s="2"/>
      <c r="T587" s="2"/>
      <c r="AC587" s="2"/>
      <c r="AD587" s="2"/>
      <c r="AE587" s="2"/>
      <c r="AH587" s="57">
        <f t="shared" si="866"/>
        <v>0</v>
      </c>
      <c r="AI587" s="70"/>
      <c r="AJ587" s="70"/>
      <c r="AK587" s="62" t="e">
        <f t="shared" si="867"/>
        <v>#DIV/0!</v>
      </c>
      <c r="AL587" s="102"/>
      <c r="AM587" s="103"/>
      <c r="AN587" s="104"/>
      <c r="AO587" s="105"/>
      <c r="AP587" s="106"/>
    </row>
    <row r="588" spans="1:42" x14ac:dyDescent="0.25">
      <c r="A588" s="68"/>
      <c r="C588" s="2"/>
      <c r="N588" s="2"/>
      <c r="S588" s="2"/>
      <c r="T588" s="2"/>
      <c r="AC588" s="2"/>
      <c r="AD588" s="2"/>
      <c r="AE588" s="2"/>
      <c r="AH588" s="57">
        <f t="shared" si="866"/>
        <v>0</v>
      </c>
      <c r="AI588" s="70"/>
      <c r="AJ588" s="70"/>
      <c r="AK588" s="62" t="e">
        <f t="shared" si="867"/>
        <v>#DIV/0!</v>
      </c>
      <c r="AL588" s="102"/>
      <c r="AM588" s="103"/>
      <c r="AN588" s="104"/>
      <c r="AO588" s="105"/>
      <c r="AP588" s="106"/>
    </row>
    <row r="589" spans="1:42" x14ac:dyDescent="0.25">
      <c r="A589" s="68"/>
      <c r="C589" s="2"/>
      <c r="N589" s="2"/>
      <c r="S589" s="2"/>
      <c r="T589" s="2"/>
      <c r="AC589" s="2"/>
      <c r="AD589" s="2"/>
      <c r="AE589" s="2"/>
      <c r="AH589" s="58">
        <f t="shared" ref="AH589" si="871">AO586*AP586</f>
        <v>5</v>
      </c>
      <c r="AI589" s="71"/>
      <c r="AJ589" s="71"/>
      <c r="AK589" s="63"/>
    </row>
    <row r="590" spans="1:42" x14ac:dyDescent="0.25">
      <c r="A590" s="68"/>
      <c r="C590" s="2"/>
      <c r="N590" s="2"/>
      <c r="S590" s="2"/>
      <c r="T590" s="2"/>
      <c r="AC590" s="2"/>
      <c r="AD590" s="2"/>
      <c r="AE590" s="2"/>
      <c r="AH590" s="57">
        <f t="shared" ref="AH590:AH592" si="872">D590*10</f>
        <v>0</v>
      </c>
      <c r="AI590" s="69"/>
      <c r="AJ590" s="69"/>
      <c r="AK590" s="62" t="e">
        <f t="shared" ref="AK590:AK592" si="873">AH590/AH$3</f>
        <v>#DIV/0!</v>
      </c>
      <c r="AL590" s="102" t="str">
        <f t="shared" ref="AL590" si="874">IF(COUNTBLANK(AI590:AI592)=3,"",IF(COUNTBLANK(AI590:AI592)=2,IF(AI590=0,0.5/AJ590,AI590/AJ590),(AI590/AJ590+AI591/AJ591+IF(AJ592&gt;0,AI592/AJ592,0))/COUNTIF(AI590:AJ592,"&gt;0")))</f>
        <v/>
      </c>
      <c r="AM590" s="103" t="e">
        <f t="shared" ref="AM590" si="875">IF(ISNUMBER(AN590),AN590,1/AN590)</f>
        <v>#DIV/0!</v>
      </c>
      <c r="AN590" s="104"/>
      <c r="AO590" s="105">
        <f t="shared" ref="AO590" si="876">IF(COUNTIF(AL590:AL590,"&gt;0"),AL590,IF(ISERROR(AM590),IF(D593&gt;0,D593,0.5),AM590))</f>
        <v>0.5</v>
      </c>
      <c r="AP590" s="106">
        <v>10</v>
      </c>
    </row>
    <row r="591" spans="1:42" x14ac:dyDescent="0.25">
      <c r="A591" s="68"/>
      <c r="C591" s="2"/>
      <c r="N591" s="2"/>
      <c r="S591" s="2"/>
      <c r="T591" s="2"/>
      <c r="AC591" s="2"/>
      <c r="AD591" s="2"/>
      <c r="AE591" s="2"/>
      <c r="AH591" s="57">
        <f t="shared" si="872"/>
        <v>0</v>
      </c>
      <c r="AI591" s="70"/>
      <c r="AJ591" s="70"/>
      <c r="AK591" s="62" t="e">
        <f t="shared" si="873"/>
        <v>#DIV/0!</v>
      </c>
      <c r="AL591" s="102"/>
      <c r="AM591" s="103"/>
      <c r="AN591" s="104"/>
      <c r="AO591" s="105"/>
      <c r="AP591" s="106"/>
    </row>
    <row r="592" spans="1:42" x14ac:dyDescent="0.25">
      <c r="A592" s="68"/>
      <c r="C592" s="2"/>
      <c r="N592" s="2"/>
      <c r="S592" s="2"/>
      <c r="T592" s="2"/>
      <c r="AC592" s="2"/>
      <c r="AD592" s="2"/>
      <c r="AE592" s="2"/>
      <c r="AH592" s="57">
        <f t="shared" si="872"/>
        <v>0</v>
      </c>
      <c r="AI592" s="70"/>
      <c r="AJ592" s="70"/>
      <c r="AK592" s="62" t="e">
        <f t="shared" si="873"/>
        <v>#DIV/0!</v>
      </c>
      <c r="AL592" s="102"/>
      <c r="AM592" s="103"/>
      <c r="AN592" s="104"/>
      <c r="AO592" s="105"/>
      <c r="AP592" s="106"/>
    </row>
    <row r="593" spans="1:42" x14ac:dyDescent="0.25">
      <c r="A593" s="68"/>
      <c r="C593" s="2"/>
      <c r="N593" s="2"/>
      <c r="S593" s="2"/>
      <c r="T593" s="2"/>
      <c r="AC593" s="2"/>
      <c r="AD593" s="2"/>
      <c r="AE593" s="2"/>
      <c r="AH593" s="58">
        <f t="shared" ref="AH593" si="877">AO590*AP590</f>
        <v>5</v>
      </c>
      <c r="AI593" s="71"/>
      <c r="AJ593" s="71"/>
      <c r="AK593" s="63"/>
    </row>
    <row r="594" spans="1:42" x14ac:dyDescent="0.25">
      <c r="AH594" s="57">
        <f t="shared" ref="AH594:AH596" si="878">D594*10</f>
        <v>0</v>
      </c>
      <c r="AI594" s="69"/>
      <c r="AJ594" s="69"/>
      <c r="AK594" s="62" t="e">
        <f t="shared" ref="AK594:AK596" si="879">AH594/AH$3</f>
        <v>#DIV/0!</v>
      </c>
      <c r="AL594" s="102" t="str">
        <f t="shared" ref="AL594" si="880">IF(COUNTBLANK(AI594:AI596)=3,"",IF(COUNTBLANK(AI594:AI596)=2,IF(AI594=0,0.5/AJ594,AI594/AJ594),(AI594/AJ594+AI595/AJ595+IF(AJ596&gt;0,AI596/AJ596,0))/COUNTIF(AI594:AJ596,"&gt;0")))</f>
        <v/>
      </c>
      <c r="AM594" s="103" t="e">
        <f t="shared" ref="AM594" si="881">IF(ISNUMBER(AN594),AN594,1/AN594)</f>
        <v>#DIV/0!</v>
      </c>
      <c r="AN594" s="104"/>
      <c r="AO594" s="105">
        <f t="shared" ref="AO594" si="882">IF(COUNTIF(AL594:AL594,"&gt;0"),AL594,IF(ISERROR(AM594),IF(D597&gt;0,D597,0.5),AM594))</f>
        <v>0.5</v>
      </c>
      <c r="AP594" s="106">
        <v>10</v>
      </c>
    </row>
    <row r="595" spans="1:42" x14ac:dyDescent="0.25">
      <c r="AH595" s="57">
        <f t="shared" si="878"/>
        <v>0</v>
      </c>
      <c r="AI595" s="70"/>
      <c r="AJ595" s="70"/>
      <c r="AK595" s="62" t="e">
        <f t="shared" si="879"/>
        <v>#DIV/0!</v>
      </c>
      <c r="AL595" s="102"/>
      <c r="AM595" s="103"/>
      <c r="AN595" s="104"/>
      <c r="AO595" s="105"/>
      <c r="AP595" s="106"/>
    </row>
    <row r="596" spans="1:42" x14ac:dyDescent="0.25">
      <c r="AH596" s="57">
        <f t="shared" si="878"/>
        <v>0</v>
      </c>
      <c r="AI596" s="70"/>
      <c r="AJ596" s="70"/>
      <c r="AK596" s="62" t="e">
        <f t="shared" si="879"/>
        <v>#DIV/0!</v>
      </c>
      <c r="AL596" s="102"/>
      <c r="AM596" s="103"/>
      <c r="AN596" s="104"/>
      <c r="AO596" s="105"/>
      <c r="AP596" s="106"/>
    </row>
    <row r="597" spans="1:42" x14ac:dyDescent="0.25">
      <c r="AH597" s="58">
        <f t="shared" ref="AH597" si="883">AO594*AP594</f>
        <v>5</v>
      </c>
      <c r="AI597" s="71"/>
      <c r="AJ597" s="71"/>
      <c r="AK597" s="63"/>
    </row>
    <row r="598" spans="1:42" x14ac:dyDescent="0.25">
      <c r="AH598" s="57">
        <f t="shared" ref="AH598:AH600" si="884">D598*10</f>
        <v>0</v>
      </c>
      <c r="AI598" s="69"/>
      <c r="AJ598" s="69"/>
      <c r="AK598" s="62" t="e">
        <f t="shared" ref="AK598:AK600" si="885">AH598/AH$3</f>
        <v>#DIV/0!</v>
      </c>
      <c r="AL598" s="102" t="str">
        <f t="shared" ref="AL598" si="886">IF(COUNTBLANK(AI598:AI600)=3,"",IF(COUNTBLANK(AI598:AI600)=2,IF(AI598=0,0.5/AJ598,AI598/AJ598),(AI598/AJ598+AI599/AJ599+IF(AJ600&gt;0,AI600/AJ600,0))/COUNTIF(AI598:AJ600,"&gt;0")))</f>
        <v/>
      </c>
      <c r="AM598" s="103" t="e">
        <f t="shared" ref="AM598" si="887">IF(ISNUMBER(AN598),AN598,1/AN598)</f>
        <v>#DIV/0!</v>
      </c>
      <c r="AN598" s="104"/>
      <c r="AO598" s="105">
        <f t="shared" ref="AO598" si="888">IF(COUNTIF(AL598:AL598,"&gt;0"),AL598,IF(ISERROR(AM598),IF(D601&gt;0,D601,0.5),AM598))</f>
        <v>0.5</v>
      </c>
      <c r="AP598" s="106">
        <v>10</v>
      </c>
    </row>
    <row r="599" spans="1:42" x14ac:dyDescent="0.25">
      <c r="AH599" s="57">
        <f t="shared" si="884"/>
        <v>0</v>
      </c>
      <c r="AI599" s="70"/>
      <c r="AJ599" s="70"/>
      <c r="AK599" s="62" t="e">
        <f t="shared" si="885"/>
        <v>#DIV/0!</v>
      </c>
      <c r="AL599" s="102"/>
      <c r="AM599" s="103"/>
      <c r="AN599" s="104"/>
      <c r="AO599" s="105"/>
      <c r="AP599" s="106"/>
    </row>
    <row r="600" spans="1:42" x14ac:dyDescent="0.25">
      <c r="AH600" s="57">
        <f t="shared" si="884"/>
        <v>0</v>
      </c>
      <c r="AI600" s="70"/>
      <c r="AJ600" s="70"/>
      <c r="AK600" s="62" t="e">
        <f t="shared" si="885"/>
        <v>#DIV/0!</v>
      </c>
      <c r="AL600" s="102"/>
      <c r="AM600" s="103"/>
      <c r="AN600" s="104"/>
      <c r="AO600" s="105"/>
      <c r="AP600" s="106"/>
    </row>
    <row r="601" spans="1:42" x14ac:dyDescent="0.25">
      <c r="AH601" s="58">
        <f t="shared" ref="AH601" si="889">AO598*AP598</f>
        <v>5</v>
      </c>
      <c r="AI601" s="71"/>
      <c r="AJ601" s="71"/>
      <c r="AK601" s="63"/>
    </row>
    <row r="602" spans="1:42" x14ac:dyDescent="0.25">
      <c r="AH602" s="57">
        <f t="shared" ref="AH602:AH604" si="890">D602*10</f>
        <v>0</v>
      </c>
      <c r="AI602" s="69"/>
      <c r="AJ602" s="69"/>
      <c r="AK602" s="62" t="e">
        <f t="shared" ref="AK602:AK604" si="891">AH602/AH$3</f>
        <v>#DIV/0!</v>
      </c>
      <c r="AL602" s="102" t="str">
        <f t="shared" ref="AL602" si="892">IF(COUNTBLANK(AI602:AI604)=3,"",IF(COUNTBLANK(AI602:AI604)=2,IF(AI602=0,0.5/AJ602,AI602/AJ602),(AI602/AJ602+AI603/AJ603+IF(AJ604&gt;0,AI604/AJ604,0))/COUNTIF(AI602:AJ604,"&gt;0")))</f>
        <v/>
      </c>
      <c r="AM602" s="103" t="e">
        <f t="shared" ref="AM602" si="893">IF(ISNUMBER(AN602),AN602,1/AN602)</f>
        <v>#DIV/0!</v>
      </c>
      <c r="AN602" s="104"/>
      <c r="AO602" s="105">
        <f t="shared" ref="AO602" si="894">IF(COUNTIF(AL602:AL602,"&gt;0"),AL602,IF(ISERROR(AM602),IF(D605&gt;0,D605,0.5),AM602))</f>
        <v>0.5</v>
      </c>
      <c r="AP602" s="106">
        <v>10</v>
      </c>
    </row>
    <row r="603" spans="1:42" x14ac:dyDescent="0.25">
      <c r="AH603" s="57">
        <f t="shared" si="890"/>
        <v>0</v>
      </c>
      <c r="AI603" s="70"/>
      <c r="AJ603" s="70"/>
      <c r="AK603" s="62" t="e">
        <f t="shared" si="891"/>
        <v>#DIV/0!</v>
      </c>
      <c r="AL603" s="102"/>
      <c r="AM603" s="103"/>
      <c r="AN603" s="104"/>
      <c r="AO603" s="105"/>
      <c r="AP603" s="106"/>
    </row>
    <row r="604" spans="1:42" x14ac:dyDescent="0.25">
      <c r="AH604" s="57">
        <f t="shared" si="890"/>
        <v>0</v>
      </c>
      <c r="AI604" s="70"/>
      <c r="AJ604" s="70"/>
      <c r="AK604" s="62" t="e">
        <f t="shared" si="891"/>
        <v>#DIV/0!</v>
      </c>
      <c r="AL604" s="102"/>
      <c r="AM604" s="103"/>
      <c r="AN604" s="104"/>
      <c r="AO604" s="105"/>
      <c r="AP604" s="106"/>
    </row>
    <row r="605" spans="1:42" x14ac:dyDescent="0.25">
      <c r="AH605" s="58">
        <f t="shared" ref="AH605" si="895">AO602*AP602</f>
        <v>5</v>
      </c>
      <c r="AI605" s="71"/>
      <c r="AJ605" s="71"/>
      <c r="AK605" s="63"/>
    </row>
    <row r="606" spans="1:42" x14ac:dyDescent="0.25">
      <c r="AH606" s="57">
        <f t="shared" ref="AH606:AH608" si="896">D606*10</f>
        <v>0</v>
      </c>
      <c r="AI606" s="69"/>
      <c r="AJ606" s="69"/>
      <c r="AK606" s="62" t="e">
        <f t="shared" ref="AK606:AK608" si="897">AH606/AH$3</f>
        <v>#DIV/0!</v>
      </c>
      <c r="AL606" s="102" t="str">
        <f t="shared" ref="AL606" si="898">IF(COUNTBLANK(AI606:AI608)=3,"",IF(COUNTBLANK(AI606:AI608)=2,IF(AI606=0,0.5/AJ606,AI606/AJ606),(AI606/AJ606+AI607/AJ607+IF(AJ608&gt;0,AI608/AJ608,0))/COUNTIF(AI606:AJ608,"&gt;0")))</f>
        <v/>
      </c>
      <c r="AM606" s="103" t="e">
        <f t="shared" ref="AM606" si="899">IF(ISNUMBER(AN606),AN606,1/AN606)</f>
        <v>#DIV/0!</v>
      </c>
      <c r="AN606" s="104"/>
      <c r="AO606" s="105">
        <f t="shared" ref="AO606" si="900">IF(COUNTIF(AL606:AL606,"&gt;0"),AL606,IF(ISERROR(AM606),IF(D609&gt;0,D609,0.5),AM606))</f>
        <v>0.5</v>
      </c>
      <c r="AP606" s="106">
        <v>10</v>
      </c>
    </row>
    <row r="607" spans="1:42" x14ac:dyDescent="0.25">
      <c r="AH607" s="57">
        <f t="shared" si="896"/>
        <v>0</v>
      </c>
      <c r="AI607" s="70"/>
      <c r="AJ607" s="70"/>
      <c r="AK607" s="62" t="e">
        <f t="shared" si="897"/>
        <v>#DIV/0!</v>
      </c>
      <c r="AL607" s="102"/>
      <c r="AM607" s="103"/>
      <c r="AN607" s="104"/>
      <c r="AO607" s="105"/>
      <c r="AP607" s="106"/>
    </row>
    <row r="608" spans="1:42" x14ac:dyDescent="0.25">
      <c r="AH608" s="57">
        <f t="shared" si="896"/>
        <v>0</v>
      </c>
      <c r="AI608" s="70"/>
      <c r="AJ608" s="70"/>
      <c r="AK608" s="62" t="e">
        <f t="shared" si="897"/>
        <v>#DIV/0!</v>
      </c>
      <c r="AL608" s="102"/>
      <c r="AM608" s="103"/>
      <c r="AN608" s="104"/>
      <c r="AO608" s="105"/>
      <c r="AP608" s="106"/>
    </row>
    <row r="609" spans="34:42" x14ac:dyDescent="0.25">
      <c r="AH609" s="58">
        <f t="shared" ref="AH609" si="901">AO606*AP606</f>
        <v>5</v>
      </c>
      <c r="AI609" s="71"/>
      <c r="AJ609" s="71"/>
      <c r="AK609" s="63"/>
    </row>
    <row r="610" spans="34:42" x14ac:dyDescent="0.25">
      <c r="AH610" s="57">
        <f t="shared" ref="AH610:AH612" si="902">D610*10</f>
        <v>0</v>
      </c>
      <c r="AI610" s="69"/>
      <c r="AJ610" s="69"/>
      <c r="AK610" s="62" t="e">
        <f t="shared" ref="AK610:AK612" si="903">AH610/AH$3</f>
        <v>#DIV/0!</v>
      </c>
      <c r="AL610" s="102" t="str">
        <f t="shared" ref="AL610" si="904">IF(COUNTBLANK(AI610:AI612)=3,"",IF(COUNTBLANK(AI610:AI612)=2,IF(AI610=0,0.5/AJ610,AI610/AJ610),(AI610/AJ610+AI611/AJ611+IF(AJ612&gt;0,AI612/AJ612,0))/COUNTIF(AI610:AJ612,"&gt;0")))</f>
        <v/>
      </c>
      <c r="AM610" s="103" t="e">
        <f t="shared" ref="AM610" si="905">IF(ISNUMBER(AN610),AN610,1/AN610)</f>
        <v>#DIV/0!</v>
      </c>
      <c r="AN610" s="104"/>
      <c r="AO610" s="105">
        <f t="shared" ref="AO610" si="906">IF(COUNTIF(AL610:AL610,"&gt;0"),AL610,IF(ISERROR(AM610),IF(D613&gt;0,D613,0.5),AM610))</f>
        <v>0.5</v>
      </c>
      <c r="AP610" s="106">
        <v>10</v>
      </c>
    </row>
    <row r="611" spans="34:42" x14ac:dyDescent="0.25">
      <c r="AH611" s="57">
        <f t="shared" si="902"/>
        <v>0</v>
      </c>
      <c r="AI611" s="70"/>
      <c r="AJ611" s="70"/>
      <c r="AK611" s="62" t="e">
        <f t="shared" si="903"/>
        <v>#DIV/0!</v>
      </c>
      <c r="AL611" s="102"/>
      <c r="AM611" s="103"/>
      <c r="AN611" s="104"/>
      <c r="AO611" s="105"/>
      <c r="AP611" s="106"/>
    </row>
    <row r="612" spans="34:42" x14ac:dyDescent="0.25">
      <c r="AH612" s="57">
        <f t="shared" si="902"/>
        <v>0</v>
      </c>
      <c r="AI612" s="70"/>
      <c r="AJ612" s="70"/>
      <c r="AK612" s="62" t="e">
        <f t="shared" si="903"/>
        <v>#DIV/0!</v>
      </c>
      <c r="AL612" s="102"/>
      <c r="AM612" s="103"/>
      <c r="AN612" s="104"/>
      <c r="AO612" s="105"/>
      <c r="AP612" s="106"/>
    </row>
    <row r="613" spans="34:42" x14ac:dyDescent="0.25">
      <c r="AH613" s="58">
        <f t="shared" ref="AH613" si="907">AO610*AP610</f>
        <v>5</v>
      </c>
      <c r="AI613" s="71"/>
      <c r="AJ613" s="71"/>
      <c r="AK613" s="63"/>
    </row>
    <row r="614" spans="34:42" x14ac:dyDescent="0.25">
      <c r="AH614" s="57">
        <f t="shared" ref="AH614:AH616" si="908">D614*10</f>
        <v>0</v>
      </c>
      <c r="AI614" s="69"/>
      <c r="AJ614" s="69"/>
      <c r="AK614" s="62" t="e">
        <f t="shared" ref="AK614:AK616" si="909">AH614/AH$3</f>
        <v>#DIV/0!</v>
      </c>
      <c r="AL614" s="102" t="str">
        <f t="shared" ref="AL614" si="910">IF(COUNTBLANK(AI614:AI616)=3,"",IF(COUNTBLANK(AI614:AI616)=2,IF(AI614=0,0.5/AJ614,AI614/AJ614),(AI614/AJ614+AI615/AJ615+IF(AJ616&gt;0,AI616/AJ616,0))/COUNTIF(AI614:AJ616,"&gt;0")))</f>
        <v/>
      </c>
      <c r="AM614" s="103" t="e">
        <f t="shared" ref="AM614" si="911">IF(ISNUMBER(AN614),AN614,1/AN614)</f>
        <v>#DIV/0!</v>
      </c>
      <c r="AN614" s="104"/>
      <c r="AO614" s="105">
        <f t="shared" ref="AO614" si="912">IF(COUNTIF(AL614:AL614,"&gt;0"),AL614,IF(ISERROR(AM614),IF(D617&gt;0,D617,0.5),AM614))</f>
        <v>0.5</v>
      </c>
      <c r="AP614" s="106">
        <v>10</v>
      </c>
    </row>
    <row r="615" spans="34:42" x14ac:dyDescent="0.25">
      <c r="AH615" s="57">
        <f t="shared" si="908"/>
        <v>0</v>
      </c>
      <c r="AI615" s="70"/>
      <c r="AJ615" s="70"/>
      <c r="AK615" s="62" t="e">
        <f t="shared" si="909"/>
        <v>#DIV/0!</v>
      </c>
      <c r="AL615" s="102"/>
      <c r="AM615" s="103"/>
      <c r="AN615" s="104"/>
      <c r="AO615" s="105"/>
      <c r="AP615" s="106"/>
    </row>
    <row r="616" spans="34:42" x14ac:dyDescent="0.25">
      <c r="AH616" s="57">
        <f t="shared" si="908"/>
        <v>0</v>
      </c>
      <c r="AI616" s="70"/>
      <c r="AJ616" s="70"/>
      <c r="AK616" s="62" t="e">
        <f t="shared" si="909"/>
        <v>#DIV/0!</v>
      </c>
      <c r="AL616" s="102"/>
      <c r="AM616" s="103"/>
      <c r="AN616" s="104"/>
      <c r="AO616" s="105"/>
      <c r="AP616" s="106"/>
    </row>
    <row r="617" spans="34:42" x14ac:dyDescent="0.25">
      <c r="AH617" s="58">
        <f t="shared" ref="AH617" si="913">AO614*AP614</f>
        <v>5</v>
      </c>
      <c r="AI617" s="71"/>
      <c r="AJ617" s="71"/>
      <c r="AK617" s="63"/>
    </row>
    <row r="618" spans="34:42" x14ac:dyDescent="0.25">
      <c r="AH618" s="57">
        <f t="shared" ref="AH618:AH620" si="914">D618*10</f>
        <v>0</v>
      </c>
      <c r="AI618" s="69"/>
      <c r="AJ618" s="69"/>
      <c r="AK618" s="62" t="e">
        <f t="shared" ref="AK618:AK620" si="915">AH618/AH$3</f>
        <v>#DIV/0!</v>
      </c>
      <c r="AL618" s="102" t="str">
        <f t="shared" ref="AL618" si="916">IF(COUNTBLANK(AI618:AI620)=3,"",IF(COUNTBLANK(AI618:AI620)=2,IF(AI618=0,0.5/AJ618,AI618/AJ618),(AI618/AJ618+AI619/AJ619+IF(AJ620&gt;0,AI620/AJ620,0))/COUNTIF(AI618:AJ620,"&gt;0")))</f>
        <v/>
      </c>
      <c r="AM618" s="103" t="e">
        <f t="shared" ref="AM618" si="917">IF(ISNUMBER(AN618),AN618,1/AN618)</f>
        <v>#DIV/0!</v>
      </c>
      <c r="AN618" s="104"/>
      <c r="AO618" s="105">
        <f t="shared" ref="AO618" si="918">IF(COUNTIF(AL618:AL618,"&gt;0"),AL618,IF(ISERROR(AM618),IF(D621&gt;0,D621,0.5),AM618))</f>
        <v>0.5</v>
      </c>
      <c r="AP618" s="106">
        <v>10</v>
      </c>
    </row>
    <row r="619" spans="34:42" x14ac:dyDescent="0.25">
      <c r="AH619" s="57">
        <f t="shared" si="914"/>
        <v>0</v>
      </c>
      <c r="AI619" s="70"/>
      <c r="AJ619" s="70"/>
      <c r="AK619" s="62" t="e">
        <f t="shared" si="915"/>
        <v>#DIV/0!</v>
      </c>
      <c r="AL619" s="102"/>
      <c r="AM619" s="103"/>
      <c r="AN619" s="104"/>
      <c r="AO619" s="105"/>
      <c r="AP619" s="106"/>
    </row>
    <row r="620" spans="34:42" x14ac:dyDescent="0.25">
      <c r="AH620" s="57">
        <f t="shared" si="914"/>
        <v>0</v>
      </c>
      <c r="AI620" s="70"/>
      <c r="AJ620" s="70"/>
      <c r="AK620" s="62" t="e">
        <f t="shared" si="915"/>
        <v>#DIV/0!</v>
      </c>
      <c r="AL620" s="102"/>
      <c r="AM620" s="103"/>
      <c r="AN620" s="104"/>
      <c r="AO620" s="105"/>
      <c r="AP620" s="106"/>
    </row>
    <row r="621" spans="34:42" x14ac:dyDescent="0.25">
      <c r="AH621" s="58">
        <f t="shared" ref="AH621" si="919">AO618*AP618</f>
        <v>5</v>
      </c>
      <c r="AI621" s="71"/>
      <c r="AJ621" s="71"/>
      <c r="AK621" s="63"/>
    </row>
    <row r="622" spans="34:42" x14ac:dyDescent="0.25">
      <c r="AH622" s="57">
        <f t="shared" ref="AH622:AH624" si="920">D622*10</f>
        <v>0</v>
      </c>
      <c r="AI622" s="69"/>
      <c r="AJ622" s="69"/>
      <c r="AK622" s="62" t="e">
        <f t="shared" ref="AK622:AK624" si="921">AH622/AH$3</f>
        <v>#DIV/0!</v>
      </c>
      <c r="AL622" s="102" t="str">
        <f t="shared" ref="AL622" si="922">IF(COUNTBLANK(AI622:AI624)=3,"",IF(COUNTBLANK(AI622:AI624)=2,IF(AI622=0,0.5/AJ622,AI622/AJ622),(AI622/AJ622+AI623/AJ623+IF(AJ624&gt;0,AI624/AJ624,0))/COUNTIF(AI622:AJ624,"&gt;0")))</f>
        <v/>
      </c>
      <c r="AM622" s="103" t="e">
        <f t="shared" ref="AM622" si="923">IF(ISNUMBER(AN622),AN622,1/AN622)</f>
        <v>#DIV/0!</v>
      </c>
      <c r="AN622" s="104"/>
      <c r="AO622" s="105">
        <f t="shared" ref="AO622" si="924">IF(COUNTIF(AL622:AL622,"&gt;0"),AL622,IF(ISERROR(AM622),IF(D625&gt;0,D625,0.5),AM622))</f>
        <v>0.5</v>
      </c>
      <c r="AP622" s="106">
        <v>10</v>
      </c>
    </row>
    <row r="623" spans="34:42" x14ac:dyDescent="0.25">
      <c r="AH623" s="57">
        <f t="shared" si="920"/>
        <v>0</v>
      </c>
      <c r="AI623" s="70"/>
      <c r="AJ623" s="70"/>
      <c r="AK623" s="62" t="e">
        <f t="shared" si="921"/>
        <v>#DIV/0!</v>
      </c>
      <c r="AL623" s="102"/>
      <c r="AM623" s="103"/>
      <c r="AN623" s="104"/>
      <c r="AO623" s="105"/>
      <c r="AP623" s="106"/>
    </row>
    <row r="624" spans="34:42" x14ac:dyDescent="0.25">
      <c r="AH624" s="57">
        <f t="shared" si="920"/>
        <v>0</v>
      </c>
      <c r="AI624" s="70"/>
      <c r="AJ624" s="70"/>
      <c r="AK624" s="62" t="e">
        <f t="shared" si="921"/>
        <v>#DIV/0!</v>
      </c>
      <c r="AL624" s="102"/>
      <c r="AM624" s="103"/>
      <c r="AN624" s="104"/>
      <c r="AO624" s="105"/>
      <c r="AP624" s="106"/>
    </row>
    <row r="625" spans="34:42" x14ac:dyDescent="0.25">
      <c r="AH625" s="58">
        <f t="shared" ref="AH625" si="925">AO622*AP622</f>
        <v>5</v>
      </c>
      <c r="AI625" s="71"/>
      <c r="AJ625" s="71"/>
      <c r="AK625" s="63"/>
    </row>
    <row r="626" spans="34:42" x14ac:dyDescent="0.25">
      <c r="AH626" s="57">
        <f t="shared" ref="AH626:AH628" si="926">D626*10</f>
        <v>0</v>
      </c>
      <c r="AI626" s="69"/>
      <c r="AJ626" s="69"/>
      <c r="AK626" s="62" t="e">
        <f t="shared" ref="AK626:AK628" si="927">AH626/AH$3</f>
        <v>#DIV/0!</v>
      </c>
      <c r="AL626" s="102" t="str">
        <f t="shared" ref="AL626" si="928">IF(COUNTBLANK(AI626:AI628)=3,"",IF(COUNTBLANK(AI626:AI628)=2,IF(AI626=0,0.5/AJ626,AI626/AJ626),(AI626/AJ626+AI627/AJ627+IF(AJ628&gt;0,AI628/AJ628,0))/COUNTIF(AI626:AJ628,"&gt;0")))</f>
        <v/>
      </c>
      <c r="AM626" s="103" t="e">
        <f t="shared" ref="AM626" si="929">IF(ISNUMBER(AN626),AN626,1/AN626)</f>
        <v>#DIV/0!</v>
      </c>
      <c r="AN626" s="104"/>
      <c r="AO626" s="105">
        <f t="shared" ref="AO626" si="930">IF(COUNTIF(AL626:AL626,"&gt;0"),AL626,IF(ISERROR(AM626),IF(D629&gt;0,D629,0.5),AM626))</f>
        <v>0.5</v>
      </c>
      <c r="AP626" s="106">
        <v>10</v>
      </c>
    </row>
    <row r="627" spans="34:42" x14ac:dyDescent="0.25">
      <c r="AH627" s="57">
        <f t="shared" si="926"/>
        <v>0</v>
      </c>
      <c r="AI627" s="70"/>
      <c r="AJ627" s="70"/>
      <c r="AK627" s="62" t="e">
        <f t="shared" si="927"/>
        <v>#DIV/0!</v>
      </c>
      <c r="AL627" s="102"/>
      <c r="AM627" s="103"/>
      <c r="AN627" s="104"/>
      <c r="AO627" s="105"/>
      <c r="AP627" s="106"/>
    </row>
    <row r="628" spans="34:42" x14ac:dyDescent="0.25">
      <c r="AH628" s="57">
        <f t="shared" si="926"/>
        <v>0</v>
      </c>
      <c r="AI628" s="70"/>
      <c r="AJ628" s="70"/>
      <c r="AK628" s="62" t="e">
        <f t="shared" si="927"/>
        <v>#DIV/0!</v>
      </c>
      <c r="AL628" s="102"/>
      <c r="AM628" s="103"/>
      <c r="AN628" s="104"/>
      <c r="AO628" s="105"/>
      <c r="AP628" s="106"/>
    </row>
    <row r="629" spans="34:42" x14ac:dyDescent="0.25">
      <c r="AH629" s="58">
        <f t="shared" ref="AH629" si="931">AO626*AP626</f>
        <v>5</v>
      </c>
      <c r="AI629" s="71"/>
      <c r="AJ629" s="71"/>
      <c r="AK629" s="63"/>
    </row>
    <row r="630" spans="34:42" x14ac:dyDescent="0.25">
      <c r="AH630" s="57">
        <f t="shared" ref="AH630:AH632" si="932">D630*10</f>
        <v>0</v>
      </c>
      <c r="AI630" s="69"/>
      <c r="AJ630" s="69"/>
      <c r="AK630" s="62" t="e">
        <f t="shared" ref="AK630:AK632" si="933">AH630/AH$3</f>
        <v>#DIV/0!</v>
      </c>
      <c r="AL630" s="102" t="str">
        <f t="shared" ref="AL630" si="934">IF(COUNTBLANK(AI630:AI632)=3,"",IF(COUNTBLANK(AI630:AI632)=2,IF(AI630=0,0.5/AJ630,AI630/AJ630),(AI630/AJ630+AI631/AJ631+IF(AJ632&gt;0,AI632/AJ632,0))/COUNTIF(AI630:AJ632,"&gt;0")))</f>
        <v/>
      </c>
      <c r="AM630" s="103" t="e">
        <f t="shared" ref="AM630" si="935">IF(ISNUMBER(AN630),AN630,1/AN630)</f>
        <v>#DIV/0!</v>
      </c>
      <c r="AN630" s="104"/>
      <c r="AO630" s="105">
        <f t="shared" ref="AO630" si="936">IF(COUNTIF(AL630:AL630,"&gt;0"),AL630,IF(ISERROR(AM630),IF(D633&gt;0,D633,0.5),AM630))</f>
        <v>0.5</v>
      </c>
      <c r="AP630" s="106">
        <v>10</v>
      </c>
    </row>
    <row r="631" spans="34:42" x14ac:dyDescent="0.25">
      <c r="AH631" s="57">
        <f t="shared" si="932"/>
        <v>0</v>
      </c>
      <c r="AI631" s="70"/>
      <c r="AJ631" s="70"/>
      <c r="AK631" s="62" t="e">
        <f t="shared" si="933"/>
        <v>#DIV/0!</v>
      </c>
      <c r="AL631" s="102"/>
      <c r="AM631" s="103"/>
      <c r="AN631" s="104"/>
      <c r="AO631" s="105"/>
      <c r="AP631" s="106"/>
    </row>
    <row r="632" spans="34:42" x14ac:dyDescent="0.25">
      <c r="AH632" s="57">
        <f t="shared" si="932"/>
        <v>0</v>
      </c>
      <c r="AI632" s="70"/>
      <c r="AJ632" s="70"/>
      <c r="AK632" s="62" t="e">
        <f t="shared" si="933"/>
        <v>#DIV/0!</v>
      </c>
      <c r="AL632" s="102"/>
      <c r="AM632" s="103"/>
      <c r="AN632" s="104"/>
      <c r="AO632" s="105"/>
      <c r="AP632" s="106"/>
    </row>
    <row r="633" spans="34:42" x14ac:dyDescent="0.25">
      <c r="AH633" s="58">
        <f t="shared" ref="AH633" si="937">AO630*AP630</f>
        <v>5</v>
      </c>
      <c r="AI633" s="71"/>
      <c r="AJ633" s="71"/>
      <c r="AK633" s="63"/>
    </row>
    <row r="634" spans="34:42" x14ac:dyDescent="0.25">
      <c r="AH634" s="57">
        <f t="shared" ref="AH634:AH636" si="938">D634*10</f>
        <v>0</v>
      </c>
      <c r="AI634" s="69"/>
      <c r="AJ634" s="69"/>
      <c r="AK634" s="62" t="e">
        <f t="shared" ref="AK634:AK636" si="939">AH634/AH$3</f>
        <v>#DIV/0!</v>
      </c>
      <c r="AL634" s="102" t="str">
        <f t="shared" ref="AL634" si="940">IF(COUNTBLANK(AI634:AI636)=3,"",IF(COUNTBLANK(AI634:AI636)=2,IF(AI634=0,0.5/AJ634,AI634/AJ634),(AI634/AJ634+AI635/AJ635+IF(AJ636&gt;0,AI636/AJ636,0))/COUNTIF(AI634:AJ636,"&gt;0")))</f>
        <v/>
      </c>
      <c r="AM634" s="103" t="e">
        <f t="shared" ref="AM634" si="941">IF(ISNUMBER(AN634),AN634,1/AN634)</f>
        <v>#DIV/0!</v>
      </c>
      <c r="AN634" s="104"/>
      <c r="AO634" s="105">
        <f t="shared" ref="AO634" si="942">IF(COUNTIF(AL634:AL634,"&gt;0"),AL634,IF(ISERROR(AM634),IF(D637&gt;0,D637,0.5),AM634))</f>
        <v>0.5</v>
      </c>
      <c r="AP634" s="106">
        <v>10</v>
      </c>
    </row>
    <row r="635" spans="34:42" x14ac:dyDescent="0.25">
      <c r="AH635" s="57">
        <f t="shared" si="938"/>
        <v>0</v>
      </c>
      <c r="AI635" s="70"/>
      <c r="AJ635" s="70"/>
      <c r="AK635" s="62" t="e">
        <f t="shared" si="939"/>
        <v>#DIV/0!</v>
      </c>
      <c r="AL635" s="102"/>
      <c r="AM635" s="103"/>
      <c r="AN635" s="104"/>
      <c r="AO635" s="105"/>
      <c r="AP635" s="106"/>
    </row>
    <row r="636" spans="34:42" x14ac:dyDescent="0.25">
      <c r="AH636" s="57">
        <f t="shared" si="938"/>
        <v>0</v>
      </c>
      <c r="AI636" s="70"/>
      <c r="AJ636" s="70"/>
      <c r="AK636" s="62" t="e">
        <f t="shared" si="939"/>
        <v>#DIV/0!</v>
      </c>
      <c r="AL636" s="102"/>
      <c r="AM636" s="103"/>
      <c r="AN636" s="104"/>
      <c r="AO636" s="105"/>
      <c r="AP636" s="106"/>
    </row>
    <row r="637" spans="34:42" x14ac:dyDescent="0.25">
      <c r="AH637" s="58">
        <f t="shared" ref="AH637" si="943">AO634*AP634</f>
        <v>5</v>
      </c>
      <c r="AI637" s="71"/>
      <c r="AJ637" s="71"/>
      <c r="AK637" s="63"/>
    </row>
    <row r="638" spans="34:42" x14ac:dyDescent="0.25">
      <c r="AH638" s="57">
        <f t="shared" ref="AH638:AH640" si="944">D638*10</f>
        <v>0</v>
      </c>
      <c r="AI638" s="69"/>
      <c r="AJ638" s="69"/>
      <c r="AK638" s="62" t="e">
        <f t="shared" ref="AK638:AK640" si="945">AH638/AH$3</f>
        <v>#DIV/0!</v>
      </c>
      <c r="AL638" s="102" t="str">
        <f t="shared" ref="AL638" si="946">IF(COUNTBLANK(AI638:AI640)=3,"",IF(COUNTBLANK(AI638:AI640)=2,IF(AI638=0,0.5/AJ638,AI638/AJ638),(AI638/AJ638+AI639/AJ639+IF(AJ640&gt;0,AI640/AJ640,0))/COUNTIF(AI638:AJ640,"&gt;0")))</f>
        <v/>
      </c>
      <c r="AM638" s="103" t="e">
        <f t="shared" ref="AM638" si="947">IF(ISNUMBER(AN638),AN638,1/AN638)</f>
        <v>#DIV/0!</v>
      </c>
      <c r="AN638" s="104"/>
      <c r="AO638" s="105">
        <f t="shared" ref="AO638" si="948">IF(COUNTIF(AL638:AL638,"&gt;0"),AL638,IF(ISERROR(AM638),IF(D641&gt;0,D641,0.5),AM638))</f>
        <v>0.5</v>
      </c>
      <c r="AP638" s="106">
        <v>10</v>
      </c>
    </row>
    <row r="639" spans="34:42" x14ac:dyDescent="0.25">
      <c r="AH639" s="57">
        <f t="shared" si="944"/>
        <v>0</v>
      </c>
      <c r="AI639" s="70"/>
      <c r="AJ639" s="70"/>
      <c r="AK639" s="62" t="e">
        <f t="shared" si="945"/>
        <v>#DIV/0!</v>
      </c>
      <c r="AL639" s="102"/>
      <c r="AM639" s="103"/>
      <c r="AN639" s="104"/>
      <c r="AO639" s="105"/>
      <c r="AP639" s="106"/>
    </row>
    <row r="640" spans="34:42" x14ac:dyDescent="0.25">
      <c r="AH640" s="57">
        <f t="shared" si="944"/>
        <v>0</v>
      </c>
      <c r="AI640" s="70"/>
      <c r="AJ640" s="70"/>
      <c r="AK640" s="62" t="e">
        <f t="shared" si="945"/>
        <v>#DIV/0!</v>
      </c>
      <c r="AL640" s="102"/>
      <c r="AM640" s="103"/>
      <c r="AN640" s="104"/>
      <c r="AO640" s="105"/>
      <c r="AP640" s="106"/>
    </row>
    <row r="641" spans="34:42" x14ac:dyDescent="0.25">
      <c r="AH641" s="58">
        <f t="shared" ref="AH641" si="949">AO638*AP638</f>
        <v>5</v>
      </c>
      <c r="AI641" s="71"/>
      <c r="AJ641" s="71"/>
      <c r="AK641" s="63"/>
    </row>
    <row r="642" spans="34:42" x14ac:dyDescent="0.25">
      <c r="AH642" s="57">
        <f t="shared" ref="AH642:AH644" si="950">D642*10</f>
        <v>0</v>
      </c>
      <c r="AI642" s="69"/>
      <c r="AJ642" s="69"/>
      <c r="AK642" s="62" t="e">
        <f t="shared" ref="AK642:AK644" si="951">AH642/AH$3</f>
        <v>#DIV/0!</v>
      </c>
      <c r="AL642" s="102" t="str">
        <f t="shared" ref="AL642" si="952">IF(COUNTBLANK(AI642:AI644)=3,"",IF(COUNTBLANK(AI642:AI644)=2,IF(AI642=0,0.5/AJ642,AI642/AJ642),(AI642/AJ642+AI643/AJ643+IF(AJ644&gt;0,AI644/AJ644,0))/COUNTIF(AI642:AJ644,"&gt;0")))</f>
        <v/>
      </c>
      <c r="AM642" s="103" t="e">
        <f t="shared" ref="AM642" si="953">IF(ISNUMBER(AN642),AN642,1/AN642)</f>
        <v>#DIV/0!</v>
      </c>
      <c r="AN642" s="104"/>
      <c r="AO642" s="105">
        <f t="shared" ref="AO642" si="954">IF(COUNTIF(AL642:AL642,"&gt;0"),AL642,IF(ISERROR(AM642),IF(D645&gt;0,D645,0.5),AM642))</f>
        <v>0.5</v>
      </c>
      <c r="AP642" s="106">
        <v>10</v>
      </c>
    </row>
    <row r="643" spans="34:42" x14ac:dyDescent="0.25">
      <c r="AH643" s="57">
        <f t="shared" si="950"/>
        <v>0</v>
      </c>
      <c r="AI643" s="70"/>
      <c r="AJ643" s="70"/>
      <c r="AK643" s="62" t="e">
        <f t="shared" si="951"/>
        <v>#DIV/0!</v>
      </c>
      <c r="AL643" s="102"/>
      <c r="AM643" s="103"/>
      <c r="AN643" s="104"/>
      <c r="AO643" s="105"/>
      <c r="AP643" s="106"/>
    </row>
    <row r="644" spans="34:42" x14ac:dyDescent="0.25">
      <c r="AH644" s="57">
        <f t="shared" si="950"/>
        <v>0</v>
      </c>
      <c r="AI644" s="70"/>
      <c r="AJ644" s="70"/>
      <c r="AK644" s="62" t="e">
        <f t="shared" si="951"/>
        <v>#DIV/0!</v>
      </c>
      <c r="AL644" s="102"/>
      <c r="AM644" s="103"/>
      <c r="AN644" s="104"/>
      <c r="AO644" s="105"/>
      <c r="AP644" s="106"/>
    </row>
    <row r="645" spans="34:42" x14ac:dyDescent="0.25">
      <c r="AH645" s="58">
        <f t="shared" ref="AH645" si="955">AO642*AP642</f>
        <v>5</v>
      </c>
      <c r="AI645" s="71"/>
      <c r="AJ645" s="71"/>
      <c r="AK645" s="63"/>
    </row>
    <row r="646" spans="34:42" x14ac:dyDescent="0.25">
      <c r="AH646" s="57">
        <f t="shared" ref="AH646:AH648" si="956">D646*10</f>
        <v>0</v>
      </c>
      <c r="AI646" s="69"/>
      <c r="AJ646" s="69"/>
      <c r="AK646" s="62" t="e">
        <f t="shared" ref="AK646:AK648" si="957">AH646/AH$3</f>
        <v>#DIV/0!</v>
      </c>
      <c r="AL646" s="102" t="str">
        <f t="shared" ref="AL646" si="958">IF(COUNTBLANK(AI646:AI648)=3,"",IF(COUNTBLANK(AI646:AI648)=2,IF(AI646=0,0.5/AJ646,AI646/AJ646),(AI646/AJ646+AI647/AJ647+IF(AJ648&gt;0,AI648/AJ648,0))/COUNTIF(AI646:AJ648,"&gt;0")))</f>
        <v/>
      </c>
      <c r="AM646" s="103" t="e">
        <f t="shared" ref="AM646" si="959">IF(ISNUMBER(AN646),AN646,1/AN646)</f>
        <v>#DIV/0!</v>
      </c>
      <c r="AN646" s="104"/>
      <c r="AO646" s="105">
        <f t="shared" ref="AO646" si="960">IF(COUNTIF(AL646:AL646,"&gt;0"),AL646,IF(ISERROR(AM646),IF(D649&gt;0,D649,0.5),AM646))</f>
        <v>0.5</v>
      </c>
      <c r="AP646" s="106">
        <v>10</v>
      </c>
    </row>
    <row r="647" spans="34:42" x14ac:dyDescent="0.25">
      <c r="AH647" s="57">
        <f t="shared" si="956"/>
        <v>0</v>
      </c>
      <c r="AI647" s="70"/>
      <c r="AJ647" s="70"/>
      <c r="AK647" s="62" t="e">
        <f t="shared" si="957"/>
        <v>#DIV/0!</v>
      </c>
      <c r="AL647" s="102"/>
      <c r="AM647" s="103"/>
      <c r="AN647" s="104"/>
      <c r="AO647" s="105"/>
      <c r="AP647" s="106"/>
    </row>
    <row r="648" spans="34:42" x14ac:dyDescent="0.25">
      <c r="AH648" s="57">
        <f t="shared" si="956"/>
        <v>0</v>
      </c>
      <c r="AI648" s="70"/>
      <c r="AJ648" s="70"/>
      <c r="AK648" s="62" t="e">
        <f t="shared" si="957"/>
        <v>#DIV/0!</v>
      </c>
      <c r="AL648" s="102"/>
      <c r="AM648" s="103"/>
      <c r="AN648" s="104"/>
      <c r="AO648" s="105"/>
      <c r="AP648" s="106"/>
    </row>
    <row r="649" spans="34:42" x14ac:dyDescent="0.25">
      <c r="AH649" s="58">
        <f t="shared" ref="AH649" si="961">AO646*AP646</f>
        <v>5</v>
      </c>
      <c r="AI649" s="71"/>
      <c r="AJ649" s="71"/>
      <c r="AK649" s="63"/>
    </row>
    <row r="650" spans="34:42" x14ac:dyDescent="0.25">
      <c r="AH650" s="57">
        <f t="shared" ref="AH650:AH652" si="962">D650*10</f>
        <v>0</v>
      </c>
      <c r="AI650" s="69"/>
      <c r="AJ650" s="69"/>
      <c r="AK650" s="62" t="e">
        <f t="shared" ref="AK650:AK652" si="963">AH650/AH$3</f>
        <v>#DIV/0!</v>
      </c>
      <c r="AL650" s="102" t="str">
        <f t="shared" ref="AL650" si="964">IF(COUNTBLANK(AI650:AI652)=3,"",IF(COUNTBLANK(AI650:AI652)=2,IF(AI650=0,0.5/AJ650,AI650/AJ650),(AI650/AJ650+AI651/AJ651+IF(AJ652&gt;0,AI652/AJ652,0))/COUNTIF(AI650:AJ652,"&gt;0")))</f>
        <v/>
      </c>
      <c r="AM650" s="103" t="e">
        <f t="shared" ref="AM650" si="965">IF(ISNUMBER(AN650),AN650,1/AN650)</f>
        <v>#DIV/0!</v>
      </c>
      <c r="AN650" s="104"/>
      <c r="AO650" s="105">
        <f t="shared" ref="AO650" si="966">IF(COUNTIF(AL650:AL650,"&gt;0"),AL650,IF(ISERROR(AM650),IF(D653&gt;0,D653,0.5),AM650))</f>
        <v>0.5</v>
      </c>
      <c r="AP650" s="106">
        <v>10</v>
      </c>
    </row>
    <row r="651" spans="34:42" x14ac:dyDescent="0.25">
      <c r="AH651" s="57">
        <f t="shared" si="962"/>
        <v>0</v>
      </c>
      <c r="AI651" s="70"/>
      <c r="AJ651" s="70"/>
      <c r="AK651" s="62" t="e">
        <f t="shared" si="963"/>
        <v>#DIV/0!</v>
      </c>
      <c r="AL651" s="102"/>
      <c r="AM651" s="103"/>
      <c r="AN651" s="104"/>
      <c r="AO651" s="105"/>
      <c r="AP651" s="106"/>
    </row>
    <row r="652" spans="34:42" x14ac:dyDescent="0.25">
      <c r="AH652" s="57">
        <f t="shared" si="962"/>
        <v>0</v>
      </c>
      <c r="AI652" s="70"/>
      <c r="AJ652" s="70"/>
      <c r="AK652" s="62" t="e">
        <f t="shared" si="963"/>
        <v>#DIV/0!</v>
      </c>
      <c r="AL652" s="102"/>
      <c r="AM652" s="103"/>
      <c r="AN652" s="104"/>
      <c r="AO652" s="105"/>
      <c r="AP652" s="106"/>
    </row>
    <row r="653" spans="34:42" x14ac:dyDescent="0.25">
      <c r="AH653" s="58">
        <f t="shared" ref="AH653" si="967">AO650*AP650</f>
        <v>5</v>
      </c>
      <c r="AI653" s="71"/>
      <c r="AJ653" s="71"/>
      <c r="AK653" s="63"/>
    </row>
    <row r="654" spans="34:42" x14ac:dyDescent="0.25">
      <c r="AH654" s="57">
        <f t="shared" ref="AH654:AH656" si="968">D654*10</f>
        <v>0</v>
      </c>
      <c r="AI654" s="69"/>
      <c r="AJ654" s="69"/>
      <c r="AK654" s="62" t="e">
        <f t="shared" ref="AK654:AK656" si="969">AH654/AH$3</f>
        <v>#DIV/0!</v>
      </c>
      <c r="AL654" s="102" t="str">
        <f t="shared" ref="AL654" si="970">IF(COUNTBLANK(AI654:AI656)=3,"",IF(COUNTBLANK(AI654:AI656)=2,IF(AI654=0,0.5/AJ654,AI654/AJ654),(AI654/AJ654+AI655/AJ655+IF(AJ656&gt;0,AI656/AJ656,0))/COUNTIF(AI654:AJ656,"&gt;0")))</f>
        <v/>
      </c>
      <c r="AM654" s="103" t="e">
        <f t="shared" ref="AM654" si="971">IF(ISNUMBER(AN654),AN654,1/AN654)</f>
        <v>#DIV/0!</v>
      </c>
      <c r="AN654" s="104"/>
      <c r="AO654" s="105">
        <f t="shared" ref="AO654" si="972">IF(COUNTIF(AL654:AL654,"&gt;0"),AL654,IF(ISERROR(AM654),IF(D657&gt;0,D657,0.5),AM654))</f>
        <v>0.5</v>
      </c>
      <c r="AP654" s="106">
        <v>10</v>
      </c>
    </row>
    <row r="655" spans="34:42" x14ac:dyDescent="0.25">
      <c r="AH655" s="57">
        <f t="shared" si="968"/>
        <v>0</v>
      </c>
      <c r="AI655" s="70"/>
      <c r="AJ655" s="70"/>
      <c r="AK655" s="62" t="e">
        <f t="shared" si="969"/>
        <v>#DIV/0!</v>
      </c>
      <c r="AL655" s="102"/>
      <c r="AM655" s="103"/>
      <c r="AN655" s="104"/>
      <c r="AO655" s="105"/>
      <c r="AP655" s="106"/>
    </row>
    <row r="656" spans="34:42" x14ac:dyDescent="0.25">
      <c r="AH656" s="57">
        <f t="shared" si="968"/>
        <v>0</v>
      </c>
      <c r="AI656" s="70"/>
      <c r="AJ656" s="70"/>
      <c r="AK656" s="62" t="e">
        <f t="shared" si="969"/>
        <v>#DIV/0!</v>
      </c>
      <c r="AL656" s="102"/>
      <c r="AM656" s="103"/>
      <c r="AN656" s="104"/>
      <c r="AO656" s="105"/>
      <c r="AP656" s="106"/>
    </row>
    <row r="657" spans="34:42" x14ac:dyDescent="0.25">
      <c r="AH657" s="58">
        <f t="shared" ref="AH657" si="973">AO654*AP654</f>
        <v>5</v>
      </c>
      <c r="AI657" s="71"/>
      <c r="AJ657" s="71"/>
      <c r="AK657" s="63"/>
    </row>
    <row r="658" spans="34:42" x14ac:dyDescent="0.25">
      <c r="AH658" s="57">
        <f t="shared" ref="AH658:AH660" si="974">D658*10</f>
        <v>0</v>
      </c>
      <c r="AI658" s="69"/>
      <c r="AJ658" s="69"/>
      <c r="AK658" s="62" t="e">
        <f t="shared" ref="AK658:AK660" si="975">AH658/AH$3</f>
        <v>#DIV/0!</v>
      </c>
      <c r="AL658" s="102" t="str">
        <f t="shared" ref="AL658" si="976">IF(COUNTBLANK(AI658:AI660)=3,"",IF(COUNTBLANK(AI658:AI660)=2,IF(AI658=0,0.5/AJ658,AI658/AJ658),(AI658/AJ658+AI659/AJ659+IF(AJ660&gt;0,AI660/AJ660,0))/COUNTIF(AI658:AJ660,"&gt;0")))</f>
        <v/>
      </c>
      <c r="AM658" s="103" t="e">
        <f t="shared" ref="AM658" si="977">IF(ISNUMBER(AN658),AN658,1/AN658)</f>
        <v>#DIV/0!</v>
      </c>
      <c r="AN658" s="104"/>
      <c r="AO658" s="105">
        <f t="shared" ref="AO658" si="978">IF(COUNTIF(AL658:AL658,"&gt;0"),AL658,IF(ISERROR(AM658),IF(D661&gt;0,D661,0.5),AM658))</f>
        <v>0.5</v>
      </c>
      <c r="AP658" s="106">
        <v>10</v>
      </c>
    </row>
    <row r="659" spans="34:42" x14ac:dyDescent="0.25">
      <c r="AH659" s="57">
        <f t="shared" si="974"/>
        <v>0</v>
      </c>
      <c r="AI659" s="70"/>
      <c r="AJ659" s="70"/>
      <c r="AK659" s="62" t="e">
        <f t="shared" si="975"/>
        <v>#DIV/0!</v>
      </c>
      <c r="AL659" s="102"/>
      <c r="AM659" s="103"/>
      <c r="AN659" s="104"/>
      <c r="AO659" s="105"/>
      <c r="AP659" s="106"/>
    </row>
    <row r="660" spans="34:42" x14ac:dyDescent="0.25">
      <c r="AH660" s="57">
        <f t="shared" si="974"/>
        <v>0</v>
      </c>
      <c r="AI660" s="70"/>
      <c r="AJ660" s="70"/>
      <c r="AK660" s="62" t="e">
        <f t="shared" si="975"/>
        <v>#DIV/0!</v>
      </c>
      <c r="AL660" s="102"/>
      <c r="AM660" s="103"/>
      <c r="AN660" s="104"/>
      <c r="AO660" s="105"/>
      <c r="AP660" s="106"/>
    </row>
    <row r="661" spans="34:42" x14ac:dyDescent="0.25">
      <c r="AH661" s="58">
        <f t="shared" ref="AH661" si="979">AO658*AP658</f>
        <v>5</v>
      </c>
      <c r="AI661" s="71"/>
      <c r="AJ661" s="71"/>
      <c r="AK661" s="63"/>
    </row>
    <row r="662" spans="34:42" x14ac:dyDescent="0.25">
      <c r="AH662" s="57">
        <f t="shared" ref="AH662:AH664" si="980">D662*10</f>
        <v>0</v>
      </c>
      <c r="AI662" s="69"/>
      <c r="AJ662" s="69"/>
      <c r="AK662" s="62" t="e">
        <f t="shared" ref="AK662:AK664" si="981">AH662/AH$3</f>
        <v>#DIV/0!</v>
      </c>
      <c r="AL662" s="102" t="str">
        <f t="shared" ref="AL662" si="982">IF(COUNTBLANK(AI662:AI664)=3,"",IF(COUNTBLANK(AI662:AI664)=2,IF(AI662=0,0.5/AJ662,AI662/AJ662),(AI662/AJ662+AI663/AJ663+IF(AJ664&gt;0,AI664/AJ664,0))/COUNTIF(AI662:AJ664,"&gt;0")))</f>
        <v/>
      </c>
      <c r="AM662" s="103" t="e">
        <f t="shared" ref="AM662" si="983">IF(ISNUMBER(AN662),AN662,1/AN662)</f>
        <v>#DIV/0!</v>
      </c>
      <c r="AN662" s="104"/>
      <c r="AO662" s="105">
        <f t="shared" ref="AO662" si="984">IF(COUNTIF(AL662:AL662,"&gt;0"),AL662,IF(ISERROR(AM662),IF(D665&gt;0,D665,0.5),AM662))</f>
        <v>0.5</v>
      </c>
      <c r="AP662" s="106">
        <v>10</v>
      </c>
    </row>
    <row r="663" spans="34:42" x14ac:dyDescent="0.25">
      <c r="AH663" s="57">
        <f t="shared" si="980"/>
        <v>0</v>
      </c>
      <c r="AI663" s="70"/>
      <c r="AJ663" s="70"/>
      <c r="AK663" s="62" t="e">
        <f t="shared" si="981"/>
        <v>#DIV/0!</v>
      </c>
      <c r="AL663" s="102"/>
      <c r="AM663" s="103"/>
      <c r="AN663" s="104"/>
      <c r="AO663" s="105"/>
      <c r="AP663" s="106"/>
    </row>
    <row r="664" spans="34:42" x14ac:dyDescent="0.25">
      <c r="AH664" s="57">
        <f t="shared" si="980"/>
        <v>0</v>
      </c>
      <c r="AI664" s="70"/>
      <c r="AJ664" s="70"/>
      <c r="AK664" s="62" t="e">
        <f t="shared" si="981"/>
        <v>#DIV/0!</v>
      </c>
      <c r="AL664" s="102"/>
      <c r="AM664" s="103"/>
      <c r="AN664" s="104"/>
      <c r="AO664" s="105"/>
      <c r="AP664" s="106"/>
    </row>
    <row r="665" spans="34:42" x14ac:dyDescent="0.25">
      <c r="AH665" s="58">
        <f t="shared" ref="AH665" si="985">AO662*AP662</f>
        <v>5</v>
      </c>
      <c r="AI665" s="71"/>
      <c r="AJ665" s="71"/>
      <c r="AK665" s="63"/>
    </row>
    <row r="666" spans="34:42" x14ac:dyDescent="0.25">
      <c r="AH666" s="57">
        <f t="shared" ref="AH666:AH668" si="986">D666*10</f>
        <v>0</v>
      </c>
      <c r="AI666" s="69"/>
      <c r="AJ666" s="69"/>
      <c r="AK666" s="62" t="e">
        <f t="shared" ref="AK666:AK668" si="987">AH666/AH$3</f>
        <v>#DIV/0!</v>
      </c>
      <c r="AL666" s="102" t="str">
        <f t="shared" ref="AL666" si="988">IF(COUNTBLANK(AI666:AI668)=3,"",IF(COUNTBLANK(AI666:AI668)=2,IF(AI666=0,0.5/AJ666,AI666/AJ666),(AI666/AJ666+AI667/AJ667+IF(AJ668&gt;0,AI668/AJ668,0))/COUNTIF(AI666:AJ668,"&gt;0")))</f>
        <v/>
      </c>
      <c r="AM666" s="103" t="e">
        <f t="shared" ref="AM666" si="989">IF(ISNUMBER(AN666),AN666,1/AN666)</f>
        <v>#DIV/0!</v>
      </c>
      <c r="AN666" s="104"/>
      <c r="AO666" s="105">
        <f t="shared" ref="AO666" si="990">IF(COUNTIF(AL666:AL666,"&gt;0"),AL666,IF(ISERROR(AM666),IF(D669&gt;0,D669,0.5),AM666))</f>
        <v>0.5</v>
      </c>
      <c r="AP666" s="106">
        <v>10</v>
      </c>
    </row>
    <row r="667" spans="34:42" x14ac:dyDescent="0.25">
      <c r="AH667" s="57">
        <f t="shared" si="986"/>
        <v>0</v>
      </c>
      <c r="AI667" s="70"/>
      <c r="AJ667" s="70"/>
      <c r="AK667" s="62" t="e">
        <f t="shared" si="987"/>
        <v>#DIV/0!</v>
      </c>
      <c r="AL667" s="102"/>
      <c r="AM667" s="103"/>
      <c r="AN667" s="104"/>
      <c r="AO667" s="105"/>
      <c r="AP667" s="106"/>
    </row>
    <row r="668" spans="34:42" x14ac:dyDescent="0.25">
      <c r="AH668" s="57">
        <f t="shared" si="986"/>
        <v>0</v>
      </c>
      <c r="AI668" s="70"/>
      <c r="AJ668" s="70"/>
      <c r="AK668" s="62" t="e">
        <f t="shared" si="987"/>
        <v>#DIV/0!</v>
      </c>
      <c r="AL668" s="102"/>
      <c r="AM668" s="103"/>
      <c r="AN668" s="104"/>
      <c r="AO668" s="105"/>
      <c r="AP668" s="106"/>
    </row>
    <row r="669" spans="34:42" x14ac:dyDescent="0.25">
      <c r="AH669" s="58">
        <f t="shared" ref="AH669" si="991">AO666*AP666</f>
        <v>5</v>
      </c>
      <c r="AI669" s="71"/>
      <c r="AJ669" s="71"/>
      <c r="AK669" s="63"/>
    </row>
    <row r="670" spans="34:42" x14ac:dyDescent="0.25">
      <c r="AH670" s="57">
        <f t="shared" ref="AH670:AH672" si="992">D670*10</f>
        <v>0</v>
      </c>
      <c r="AI670" s="69"/>
      <c r="AJ670" s="69"/>
      <c r="AK670" s="62" t="e">
        <f t="shared" ref="AK670:AK672" si="993">AH670/AH$3</f>
        <v>#DIV/0!</v>
      </c>
      <c r="AL670" s="102" t="str">
        <f t="shared" ref="AL670" si="994">IF(COUNTBLANK(AI670:AI672)=3,"",IF(COUNTBLANK(AI670:AI672)=2,IF(AI670=0,0.5/AJ670,AI670/AJ670),(AI670/AJ670+AI671/AJ671+IF(AJ672&gt;0,AI672/AJ672,0))/COUNTIF(AI670:AJ672,"&gt;0")))</f>
        <v/>
      </c>
      <c r="AM670" s="103" t="e">
        <f t="shared" ref="AM670" si="995">IF(ISNUMBER(AN670),AN670,1/AN670)</f>
        <v>#DIV/0!</v>
      </c>
      <c r="AN670" s="104"/>
      <c r="AO670" s="105">
        <f t="shared" ref="AO670" si="996">IF(COUNTIF(AL670:AL670,"&gt;0"),AL670,IF(ISERROR(AM670),IF(D673&gt;0,D673,0.5),AM670))</f>
        <v>0.5</v>
      </c>
      <c r="AP670" s="106">
        <v>10</v>
      </c>
    </row>
    <row r="671" spans="34:42" x14ac:dyDescent="0.25">
      <c r="AH671" s="57">
        <f t="shared" si="992"/>
        <v>0</v>
      </c>
      <c r="AI671" s="70"/>
      <c r="AJ671" s="70"/>
      <c r="AK671" s="62" t="e">
        <f t="shared" si="993"/>
        <v>#DIV/0!</v>
      </c>
      <c r="AL671" s="102"/>
      <c r="AM671" s="103"/>
      <c r="AN671" s="104"/>
      <c r="AO671" s="105"/>
      <c r="AP671" s="106"/>
    </row>
    <row r="672" spans="34:42" x14ac:dyDescent="0.25">
      <c r="AH672" s="57">
        <f t="shared" si="992"/>
        <v>0</v>
      </c>
      <c r="AI672" s="70"/>
      <c r="AJ672" s="70"/>
      <c r="AK672" s="62" t="e">
        <f t="shared" si="993"/>
        <v>#DIV/0!</v>
      </c>
      <c r="AL672" s="102"/>
      <c r="AM672" s="103"/>
      <c r="AN672" s="104"/>
      <c r="AO672" s="105"/>
      <c r="AP672" s="106"/>
    </row>
    <row r="673" spans="34:42" x14ac:dyDescent="0.25">
      <c r="AH673" s="58">
        <f t="shared" ref="AH673" si="997">AO670*AP670</f>
        <v>5</v>
      </c>
      <c r="AI673" s="71"/>
      <c r="AJ673" s="71"/>
      <c r="AK673" s="63"/>
    </row>
    <row r="674" spans="34:42" x14ac:dyDescent="0.25">
      <c r="AH674" s="57">
        <f t="shared" ref="AH674:AH676" si="998">D674*10</f>
        <v>0</v>
      </c>
      <c r="AI674" s="69"/>
      <c r="AJ674" s="69"/>
      <c r="AK674" s="62" t="e">
        <f t="shared" ref="AK674:AK676" si="999">AH674/AH$3</f>
        <v>#DIV/0!</v>
      </c>
      <c r="AL674" s="102" t="str">
        <f t="shared" ref="AL674" si="1000">IF(COUNTBLANK(AI674:AI676)=3,"",IF(COUNTBLANK(AI674:AI676)=2,IF(AI674=0,0.5/AJ674,AI674/AJ674),(AI674/AJ674+AI675/AJ675+IF(AJ676&gt;0,AI676/AJ676,0))/COUNTIF(AI674:AJ676,"&gt;0")))</f>
        <v/>
      </c>
      <c r="AM674" s="103" t="e">
        <f t="shared" ref="AM674" si="1001">IF(ISNUMBER(AN674),AN674,1/AN674)</f>
        <v>#DIV/0!</v>
      </c>
      <c r="AN674" s="104"/>
      <c r="AO674" s="105">
        <f t="shared" ref="AO674" si="1002">IF(COUNTIF(AL674:AL674,"&gt;0"),AL674,IF(ISERROR(AM674),IF(D677&gt;0,D677,0.5),AM674))</f>
        <v>0.5</v>
      </c>
      <c r="AP674" s="106">
        <v>10</v>
      </c>
    </row>
    <row r="675" spans="34:42" x14ac:dyDescent="0.25">
      <c r="AH675" s="57">
        <f t="shared" si="998"/>
        <v>0</v>
      </c>
      <c r="AI675" s="70"/>
      <c r="AJ675" s="70"/>
      <c r="AK675" s="62" t="e">
        <f t="shared" si="999"/>
        <v>#DIV/0!</v>
      </c>
      <c r="AL675" s="102"/>
      <c r="AM675" s="103"/>
      <c r="AN675" s="104"/>
      <c r="AO675" s="105"/>
      <c r="AP675" s="106"/>
    </row>
    <row r="676" spans="34:42" x14ac:dyDescent="0.25">
      <c r="AH676" s="57">
        <f t="shared" si="998"/>
        <v>0</v>
      </c>
      <c r="AI676" s="70"/>
      <c r="AJ676" s="70"/>
      <c r="AK676" s="62" t="e">
        <f t="shared" si="999"/>
        <v>#DIV/0!</v>
      </c>
      <c r="AL676" s="102"/>
      <c r="AM676" s="103"/>
      <c r="AN676" s="104"/>
      <c r="AO676" s="105"/>
      <c r="AP676" s="106"/>
    </row>
    <row r="677" spans="34:42" x14ac:dyDescent="0.25">
      <c r="AH677" s="58">
        <f t="shared" ref="AH677" si="1003">AO674*AP674</f>
        <v>5</v>
      </c>
      <c r="AI677" s="71"/>
      <c r="AJ677" s="71"/>
      <c r="AK677" s="63"/>
    </row>
    <row r="678" spans="34:42" x14ac:dyDescent="0.25">
      <c r="AH678" s="57">
        <f t="shared" ref="AH678:AH680" si="1004">D678*10</f>
        <v>0</v>
      </c>
      <c r="AI678" s="69"/>
      <c r="AJ678" s="69"/>
      <c r="AK678" s="62" t="e">
        <f t="shared" ref="AK678:AK680" si="1005">AH678/AH$3</f>
        <v>#DIV/0!</v>
      </c>
      <c r="AL678" s="102" t="str">
        <f t="shared" ref="AL678" si="1006">IF(COUNTBLANK(AI678:AI680)=3,"",IF(COUNTBLANK(AI678:AI680)=2,IF(AI678=0,0.5/AJ678,AI678/AJ678),(AI678/AJ678+AI679/AJ679+IF(AJ680&gt;0,AI680/AJ680,0))/COUNTIF(AI678:AJ680,"&gt;0")))</f>
        <v/>
      </c>
      <c r="AM678" s="103" t="e">
        <f t="shared" ref="AM678" si="1007">IF(ISNUMBER(AN678),AN678,1/AN678)</f>
        <v>#DIV/0!</v>
      </c>
      <c r="AN678" s="104"/>
      <c r="AO678" s="105">
        <f t="shared" ref="AO678" si="1008">IF(COUNTIF(AL678:AL678,"&gt;0"),AL678,IF(ISERROR(AM678),IF(D681&gt;0,D681,0.5),AM678))</f>
        <v>0.5</v>
      </c>
      <c r="AP678" s="106">
        <v>10</v>
      </c>
    </row>
    <row r="679" spans="34:42" x14ac:dyDescent="0.25">
      <c r="AH679" s="57">
        <f t="shared" si="1004"/>
        <v>0</v>
      </c>
      <c r="AI679" s="70"/>
      <c r="AJ679" s="70"/>
      <c r="AK679" s="62" t="e">
        <f t="shared" si="1005"/>
        <v>#DIV/0!</v>
      </c>
      <c r="AL679" s="102"/>
      <c r="AM679" s="103"/>
      <c r="AN679" s="104"/>
      <c r="AO679" s="105"/>
      <c r="AP679" s="106"/>
    </row>
    <row r="680" spans="34:42" x14ac:dyDescent="0.25">
      <c r="AH680" s="57">
        <f t="shared" si="1004"/>
        <v>0</v>
      </c>
      <c r="AI680" s="70"/>
      <c r="AJ680" s="70"/>
      <c r="AK680" s="62" t="e">
        <f t="shared" si="1005"/>
        <v>#DIV/0!</v>
      </c>
      <c r="AL680" s="102"/>
      <c r="AM680" s="103"/>
      <c r="AN680" s="104"/>
      <c r="AO680" s="105"/>
      <c r="AP680" s="106"/>
    </row>
    <row r="681" spans="34:42" x14ac:dyDescent="0.25">
      <c r="AH681" s="58">
        <f t="shared" ref="AH681" si="1009">AO678*AP678</f>
        <v>5</v>
      </c>
      <c r="AI681" s="71"/>
      <c r="AJ681" s="71"/>
      <c r="AK681" s="63"/>
    </row>
    <row r="682" spans="34:42" x14ac:dyDescent="0.25">
      <c r="AH682" s="57">
        <f t="shared" ref="AH682:AH684" si="1010">D682*10</f>
        <v>0</v>
      </c>
      <c r="AI682" s="69"/>
      <c r="AJ682" s="69"/>
      <c r="AK682" s="62" t="e">
        <f t="shared" ref="AK682:AK684" si="1011">AH682/AH$3</f>
        <v>#DIV/0!</v>
      </c>
      <c r="AL682" s="102" t="str">
        <f t="shared" ref="AL682" si="1012">IF(COUNTBLANK(AI682:AI684)=3,"",IF(COUNTBLANK(AI682:AI684)=2,IF(AI682=0,0.5/AJ682,AI682/AJ682),(AI682/AJ682+AI683/AJ683+IF(AJ684&gt;0,AI684/AJ684,0))/COUNTIF(AI682:AJ684,"&gt;0")))</f>
        <v/>
      </c>
      <c r="AM682" s="103" t="e">
        <f t="shared" ref="AM682" si="1013">IF(ISNUMBER(AN682),AN682,1/AN682)</f>
        <v>#DIV/0!</v>
      </c>
      <c r="AN682" s="104"/>
      <c r="AO682" s="105">
        <f t="shared" ref="AO682" si="1014">IF(COUNTIF(AL682:AL682,"&gt;0"),AL682,IF(ISERROR(AM682),IF(D685&gt;0,D685,0.5),AM682))</f>
        <v>0.5</v>
      </c>
      <c r="AP682" s="106">
        <v>10</v>
      </c>
    </row>
    <row r="683" spans="34:42" x14ac:dyDescent="0.25">
      <c r="AH683" s="57">
        <f t="shared" si="1010"/>
        <v>0</v>
      </c>
      <c r="AI683" s="70"/>
      <c r="AJ683" s="70"/>
      <c r="AK683" s="62" t="e">
        <f t="shared" si="1011"/>
        <v>#DIV/0!</v>
      </c>
      <c r="AL683" s="102"/>
      <c r="AM683" s="103"/>
      <c r="AN683" s="104"/>
      <c r="AO683" s="105"/>
      <c r="AP683" s="106"/>
    </row>
    <row r="684" spans="34:42" x14ac:dyDescent="0.25">
      <c r="AH684" s="57">
        <f t="shared" si="1010"/>
        <v>0</v>
      </c>
      <c r="AI684" s="70"/>
      <c r="AJ684" s="70"/>
      <c r="AK684" s="62" t="e">
        <f t="shared" si="1011"/>
        <v>#DIV/0!</v>
      </c>
      <c r="AL684" s="102"/>
      <c r="AM684" s="103"/>
      <c r="AN684" s="104"/>
      <c r="AO684" s="105"/>
      <c r="AP684" s="106"/>
    </row>
    <row r="685" spans="34:42" x14ac:dyDescent="0.25">
      <c r="AH685" s="58">
        <f t="shared" ref="AH685" si="1015">AO682*AP682</f>
        <v>5</v>
      </c>
      <c r="AI685" s="71"/>
      <c r="AJ685" s="71"/>
      <c r="AK685" s="63"/>
    </row>
    <row r="686" spans="34:42" x14ac:dyDescent="0.25">
      <c r="AH686" s="57">
        <f t="shared" ref="AH686:AH688" si="1016">D686*10</f>
        <v>0</v>
      </c>
      <c r="AI686" s="69"/>
      <c r="AJ686" s="69"/>
      <c r="AK686" s="62" t="e">
        <f t="shared" ref="AK686:AK688" si="1017">AH686/AH$3</f>
        <v>#DIV/0!</v>
      </c>
      <c r="AL686" s="102" t="str">
        <f t="shared" ref="AL686" si="1018">IF(COUNTBLANK(AI686:AI688)=3,"",IF(COUNTBLANK(AI686:AI688)=2,IF(AI686=0,0.5/AJ686,AI686/AJ686),(AI686/AJ686+AI687/AJ687+IF(AJ688&gt;0,AI688/AJ688,0))/COUNTIF(AI686:AJ688,"&gt;0")))</f>
        <v/>
      </c>
      <c r="AM686" s="103" t="e">
        <f t="shared" ref="AM686" si="1019">IF(ISNUMBER(AN686),AN686,1/AN686)</f>
        <v>#DIV/0!</v>
      </c>
      <c r="AN686" s="104"/>
      <c r="AO686" s="105">
        <f t="shared" ref="AO686" si="1020">IF(COUNTIF(AL686:AL686,"&gt;0"),AL686,IF(ISERROR(AM686),IF(D689&gt;0,D689,0.5),AM686))</f>
        <v>0.5</v>
      </c>
      <c r="AP686" s="106">
        <v>10</v>
      </c>
    </row>
    <row r="687" spans="34:42" x14ac:dyDescent="0.25">
      <c r="AH687" s="57">
        <f t="shared" si="1016"/>
        <v>0</v>
      </c>
      <c r="AI687" s="70"/>
      <c r="AJ687" s="70"/>
      <c r="AK687" s="62" t="e">
        <f t="shared" si="1017"/>
        <v>#DIV/0!</v>
      </c>
      <c r="AL687" s="102"/>
      <c r="AM687" s="103"/>
      <c r="AN687" s="104"/>
      <c r="AO687" s="105"/>
      <c r="AP687" s="106"/>
    </row>
    <row r="688" spans="34:42" x14ac:dyDescent="0.25">
      <c r="AH688" s="57">
        <f t="shared" si="1016"/>
        <v>0</v>
      </c>
      <c r="AI688" s="70"/>
      <c r="AJ688" s="70"/>
      <c r="AK688" s="62" t="e">
        <f t="shared" si="1017"/>
        <v>#DIV/0!</v>
      </c>
      <c r="AL688" s="102"/>
      <c r="AM688" s="103"/>
      <c r="AN688" s="104"/>
      <c r="AO688" s="105"/>
      <c r="AP688" s="106"/>
    </row>
    <row r="689" spans="34:42" x14ac:dyDescent="0.25">
      <c r="AH689" s="58">
        <f t="shared" ref="AH689" si="1021">AO686*AP686</f>
        <v>5</v>
      </c>
      <c r="AI689" s="71"/>
      <c r="AJ689" s="71"/>
      <c r="AK689" s="63"/>
    </row>
    <row r="690" spans="34:42" x14ac:dyDescent="0.25">
      <c r="AH690" s="57">
        <f t="shared" ref="AH690:AH692" si="1022">D690*10</f>
        <v>0</v>
      </c>
      <c r="AI690" s="69"/>
      <c r="AJ690" s="69"/>
      <c r="AK690" s="62" t="e">
        <f t="shared" ref="AK690:AK692" si="1023">AH690/AH$3</f>
        <v>#DIV/0!</v>
      </c>
      <c r="AL690" s="102" t="str">
        <f t="shared" ref="AL690" si="1024">IF(COUNTBLANK(AI690:AI692)=3,"",IF(COUNTBLANK(AI690:AI692)=2,IF(AI690=0,0.5/AJ690,AI690/AJ690),(AI690/AJ690+AI691/AJ691+IF(AJ692&gt;0,AI692/AJ692,0))/COUNTIF(AI690:AJ692,"&gt;0")))</f>
        <v/>
      </c>
      <c r="AM690" s="103" t="e">
        <f t="shared" ref="AM690" si="1025">IF(ISNUMBER(AN690),AN690,1/AN690)</f>
        <v>#DIV/0!</v>
      </c>
      <c r="AN690" s="104"/>
      <c r="AO690" s="105">
        <f t="shared" ref="AO690" si="1026">IF(COUNTIF(AL690:AL690,"&gt;0"),AL690,IF(ISERROR(AM690),IF(D693&gt;0,D693,0.5),AM690))</f>
        <v>0.5</v>
      </c>
      <c r="AP690" s="106">
        <v>10</v>
      </c>
    </row>
    <row r="691" spans="34:42" x14ac:dyDescent="0.25">
      <c r="AH691" s="57">
        <f t="shared" si="1022"/>
        <v>0</v>
      </c>
      <c r="AI691" s="70"/>
      <c r="AJ691" s="70"/>
      <c r="AK691" s="62" t="e">
        <f t="shared" si="1023"/>
        <v>#DIV/0!</v>
      </c>
      <c r="AL691" s="102"/>
      <c r="AM691" s="103"/>
      <c r="AN691" s="104"/>
      <c r="AO691" s="105"/>
      <c r="AP691" s="106"/>
    </row>
    <row r="692" spans="34:42" x14ac:dyDescent="0.25">
      <c r="AH692" s="57">
        <f t="shared" si="1022"/>
        <v>0</v>
      </c>
      <c r="AI692" s="70"/>
      <c r="AJ692" s="70"/>
      <c r="AK692" s="62" t="e">
        <f t="shared" si="1023"/>
        <v>#DIV/0!</v>
      </c>
      <c r="AL692" s="102"/>
      <c r="AM692" s="103"/>
      <c r="AN692" s="104"/>
      <c r="AO692" s="105"/>
      <c r="AP692" s="106"/>
    </row>
    <row r="693" spans="34:42" x14ac:dyDescent="0.25">
      <c r="AH693" s="58">
        <f t="shared" ref="AH693" si="1027">AO690*AP690</f>
        <v>5</v>
      </c>
      <c r="AI693" s="71"/>
      <c r="AJ693" s="71"/>
      <c r="AK693" s="63"/>
    </row>
    <row r="694" spans="34:42" x14ac:dyDescent="0.25">
      <c r="AH694" s="57">
        <f t="shared" ref="AH694:AH696" si="1028">D694*10</f>
        <v>0</v>
      </c>
      <c r="AI694" s="69"/>
      <c r="AJ694" s="69"/>
      <c r="AK694" s="62" t="e">
        <f t="shared" ref="AK694:AK696" si="1029">AH694/AH$3</f>
        <v>#DIV/0!</v>
      </c>
      <c r="AL694" s="102" t="str">
        <f t="shared" ref="AL694" si="1030">IF(COUNTBLANK(AI694:AI696)=3,"",IF(COUNTBLANK(AI694:AI696)=2,IF(AI694=0,0.5/AJ694,AI694/AJ694),(AI694/AJ694+AI695/AJ695+IF(AJ696&gt;0,AI696/AJ696,0))/COUNTIF(AI694:AJ696,"&gt;0")))</f>
        <v/>
      </c>
      <c r="AM694" s="103" t="e">
        <f t="shared" ref="AM694" si="1031">IF(ISNUMBER(AN694),AN694,1/AN694)</f>
        <v>#DIV/0!</v>
      </c>
      <c r="AN694" s="104"/>
      <c r="AO694" s="105">
        <f t="shared" ref="AO694" si="1032">IF(COUNTIF(AL694:AL694,"&gt;0"),AL694,IF(ISERROR(AM694),IF(D697&gt;0,D697,0.5),AM694))</f>
        <v>0.5</v>
      </c>
      <c r="AP694" s="106">
        <v>10</v>
      </c>
    </row>
    <row r="695" spans="34:42" x14ac:dyDescent="0.25">
      <c r="AH695" s="57">
        <f t="shared" si="1028"/>
        <v>0</v>
      </c>
      <c r="AI695" s="70"/>
      <c r="AJ695" s="70"/>
      <c r="AK695" s="62" t="e">
        <f t="shared" si="1029"/>
        <v>#DIV/0!</v>
      </c>
      <c r="AL695" s="102"/>
      <c r="AM695" s="103"/>
      <c r="AN695" s="104"/>
      <c r="AO695" s="105"/>
      <c r="AP695" s="106"/>
    </row>
    <row r="696" spans="34:42" x14ac:dyDescent="0.25">
      <c r="AH696" s="57">
        <f t="shared" si="1028"/>
        <v>0</v>
      </c>
      <c r="AI696" s="70"/>
      <c r="AJ696" s="70"/>
      <c r="AK696" s="62" t="e">
        <f t="shared" si="1029"/>
        <v>#DIV/0!</v>
      </c>
      <c r="AL696" s="102"/>
      <c r="AM696" s="103"/>
      <c r="AN696" s="104"/>
      <c r="AO696" s="105"/>
      <c r="AP696" s="106"/>
    </row>
    <row r="697" spans="34:42" x14ac:dyDescent="0.25">
      <c r="AH697" s="58">
        <f t="shared" ref="AH697" si="1033">AO694*AP694</f>
        <v>5</v>
      </c>
      <c r="AI697" s="71"/>
      <c r="AJ697" s="71"/>
      <c r="AK697" s="63"/>
    </row>
    <row r="698" spans="34:42" x14ac:dyDescent="0.25">
      <c r="AH698" s="57">
        <f t="shared" ref="AH698:AH700" si="1034">D698*10</f>
        <v>0</v>
      </c>
      <c r="AI698" s="69"/>
      <c r="AJ698" s="69"/>
      <c r="AK698" s="62" t="e">
        <f t="shared" ref="AK698:AK700" si="1035">AH698/AH$3</f>
        <v>#DIV/0!</v>
      </c>
      <c r="AL698" s="102" t="str">
        <f t="shared" ref="AL698" si="1036">IF(COUNTBLANK(AI698:AI700)=3,"",IF(COUNTBLANK(AI698:AI700)=2,IF(AI698=0,0.5/AJ698,AI698/AJ698),(AI698/AJ698+AI699/AJ699+IF(AJ700&gt;0,AI700/AJ700,0))/COUNTIF(AI698:AJ700,"&gt;0")))</f>
        <v/>
      </c>
      <c r="AM698" s="103" t="e">
        <f t="shared" ref="AM698" si="1037">IF(ISNUMBER(AN698),AN698,1/AN698)</f>
        <v>#DIV/0!</v>
      </c>
      <c r="AN698" s="104"/>
      <c r="AO698" s="105">
        <f t="shared" ref="AO698" si="1038">IF(COUNTIF(AL698:AL698,"&gt;0"),AL698,IF(ISERROR(AM698),IF(D701&gt;0,D701,0.5),AM698))</f>
        <v>0.5</v>
      </c>
      <c r="AP698" s="106">
        <v>10</v>
      </c>
    </row>
    <row r="699" spans="34:42" x14ac:dyDescent="0.25">
      <c r="AH699" s="57">
        <f t="shared" si="1034"/>
        <v>0</v>
      </c>
      <c r="AI699" s="70"/>
      <c r="AJ699" s="70"/>
      <c r="AK699" s="62" t="e">
        <f t="shared" si="1035"/>
        <v>#DIV/0!</v>
      </c>
      <c r="AL699" s="102"/>
      <c r="AM699" s="103"/>
      <c r="AN699" s="104"/>
      <c r="AO699" s="105"/>
      <c r="AP699" s="106"/>
    </row>
    <row r="700" spans="34:42" x14ac:dyDescent="0.25">
      <c r="AH700" s="57">
        <f t="shared" si="1034"/>
        <v>0</v>
      </c>
      <c r="AI700" s="70"/>
      <c r="AJ700" s="70"/>
      <c r="AK700" s="62" t="e">
        <f t="shared" si="1035"/>
        <v>#DIV/0!</v>
      </c>
      <c r="AL700" s="102"/>
      <c r="AM700" s="103"/>
      <c r="AN700" s="104"/>
      <c r="AO700" s="105"/>
      <c r="AP700" s="106"/>
    </row>
    <row r="701" spans="34:42" x14ac:dyDescent="0.25">
      <c r="AH701" s="58">
        <f t="shared" ref="AH701" si="1039">AO698*AP698</f>
        <v>5</v>
      </c>
      <c r="AI701" s="71"/>
      <c r="AJ701" s="71"/>
      <c r="AK701" s="63"/>
    </row>
    <row r="702" spans="34:42" x14ac:dyDescent="0.25">
      <c r="AH702" s="57">
        <f t="shared" ref="AH702:AH704" si="1040">D702*10</f>
        <v>0</v>
      </c>
      <c r="AI702" s="69"/>
      <c r="AJ702" s="69"/>
      <c r="AK702" s="62" t="e">
        <f t="shared" ref="AK702:AK704" si="1041">AH702/AH$3</f>
        <v>#DIV/0!</v>
      </c>
      <c r="AL702" s="102" t="str">
        <f t="shared" ref="AL702" si="1042">IF(COUNTBLANK(AI702:AI704)=3,"",IF(COUNTBLANK(AI702:AI704)=2,IF(AI702=0,0.5/AJ702,AI702/AJ702),(AI702/AJ702+AI703/AJ703+IF(AJ704&gt;0,AI704/AJ704,0))/COUNTIF(AI702:AJ704,"&gt;0")))</f>
        <v/>
      </c>
      <c r="AM702" s="103" t="e">
        <f t="shared" ref="AM702" si="1043">IF(ISNUMBER(AN702),AN702,1/AN702)</f>
        <v>#DIV/0!</v>
      </c>
      <c r="AN702" s="104"/>
      <c r="AO702" s="105">
        <f t="shared" ref="AO702" si="1044">IF(COUNTIF(AL702:AL702,"&gt;0"),AL702,IF(ISERROR(AM702),IF(D705&gt;0,D705,0.5),AM702))</f>
        <v>0.5</v>
      </c>
      <c r="AP702" s="106">
        <v>10</v>
      </c>
    </row>
    <row r="703" spans="34:42" x14ac:dyDescent="0.25">
      <c r="AH703" s="57">
        <f t="shared" si="1040"/>
        <v>0</v>
      </c>
      <c r="AI703" s="70"/>
      <c r="AJ703" s="70"/>
      <c r="AK703" s="62" t="e">
        <f t="shared" si="1041"/>
        <v>#DIV/0!</v>
      </c>
      <c r="AL703" s="102"/>
      <c r="AM703" s="103"/>
      <c r="AN703" s="104"/>
      <c r="AO703" s="105"/>
      <c r="AP703" s="106"/>
    </row>
    <row r="704" spans="34:42" x14ac:dyDescent="0.25">
      <c r="AH704" s="57">
        <f t="shared" si="1040"/>
        <v>0</v>
      </c>
      <c r="AI704" s="70"/>
      <c r="AJ704" s="70"/>
      <c r="AK704" s="62" t="e">
        <f t="shared" si="1041"/>
        <v>#DIV/0!</v>
      </c>
      <c r="AL704" s="102"/>
      <c r="AM704" s="103"/>
      <c r="AN704" s="104"/>
      <c r="AO704" s="105"/>
      <c r="AP704" s="106"/>
    </row>
    <row r="705" spans="34:42" x14ac:dyDescent="0.25">
      <c r="AH705" s="58">
        <f t="shared" ref="AH705" si="1045">AO702*AP702</f>
        <v>5</v>
      </c>
      <c r="AI705" s="71"/>
      <c r="AJ705" s="71"/>
      <c r="AK705" s="63"/>
    </row>
    <row r="706" spans="34:42" x14ac:dyDescent="0.25">
      <c r="AH706" s="57">
        <f t="shared" ref="AH706:AH708" si="1046">D706*10</f>
        <v>0</v>
      </c>
      <c r="AI706" s="69"/>
      <c r="AJ706" s="69"/>
      <c r="AK706" s="62" t="e">
        <f t="shared" ref="AK706:AK708" si="1047">AH706/AH$3</f>
        <v>#DIV/0!</v>
      </c>
      <c r="AL706" s="102" t="str">
        <f t="shared" ref="AL706" si="1048">IF(COUNTBLANK(AI706:AI708)=3,"",IF(COUNTBLANK(AI706:AI708)=2,IF(AI706=0,0.5/AJ706,AI706/AJ706),(AI706/AJ706+AI707/AJ707+IF(AJ708&gt;0,AI708/AJ708,0))/COUNTIF(AI706:AJ708,"&gt;0")))</f>
        <v/>
      </c>
      <c r="AM706" s="103" t="e">
        <f t="shared" ref="AM706" si="1049">IF(ISNUMBER(AN706),AN706,1/AN706)</f>
        <v>#DIV/0!</v>
      </c>
      <c r="AN706" s="104"/>
      <c r="AO706" s="105">
        <f t="shared" ref="AO706" si="1050">IF(COUNTIF(AL706:AL706,"&gt;0"),AL706,IF(ISERROR(AM706),IF(D709&gt;0,D709,0.5),AM706))</f>
        <v>0.5</v>
      </c>
      <c r="AP706" s="106">
        <v>10</v>
      </c>
    </row>
    <row r="707" spans="34:42" x14ac:dyDescent="0.25">
      <c r="AH707" s="57">
        <f t="shared" si="1046"/>
        <v>0</v>
      </c>
      <c r="AI707" s="70"/>
      <c r="AJ707" s="70"/>
      <c r="AK707" s="62" t="e">
        <f t="shared" si="1047"/>
        <v>#DIV/0!</v>
      </c>
      <c r="AL707" s="102"/>
      <c r="AM707" s="103"/>
      <c r="AN707" s="104"/>
      <c r="AO707" s="105"/>
      <c r="AP707" s="106"/>
    </row>
    <row r="708" spans="34:42" x14ac:dyDescent="0.25">
      <c r="AH708" s="57">
        <f t="shared" si="1046"/>
        <v>0</v>
      </c>
      <c r="AI708" s="70"/>
      <c r="AJ708" s="70"/>
      <c r="AK708" s="62" t="e">
        <f t="shared" si="1047"/>
        <v>#DIV/0!</v>
      </c>
      <c r="AL708" s="102"/>
      <c r="AM708" s="103"/>
      <c r="AN708" s="104"/>
      <c r="AO708" s="105"/>
      <c r="AP708" s="106"/>
    </row>
    <row r="709" spans="34:42" x14ac:dyDescent="0.25">
      <c r="AH709" s="58">
        <f t="shared" ref="AH709" si="1051">AO706*AP706</f>
        <v>5</v>
      </c>
      <c r="AI709" s="71"/>
      <c r="AJ709" s="71"/>
      <c r="AK709" s="63"/>
    </row>
    <row r="710" spans="34:42" x14ac:dyDescent="0.25">
      <c r="AH710" s="57">
        <f t="shared" ref="AH710:AH712" si="1052">D710*10</f>
        <v>0</v>
      </c>
      <c r="AI710" s="69"/>
      <c r="AJ710" s="69"/>
      <c r="AK710" s="62" t="e">
        <f t="shared" ref="AK710:AK712" si="1053">AH710/AH$3</f>
        <v>#DIV/0!</v>
      </c>
      <c r="AL710" s="102" t="str">
        <f t="shared" ref="AL710" si="1054">IF(COUNTBLANK(AI710:AI712)=3,"",IF(COUNTBLANK(AI710:AI712)=2,IF(AI710=0,0.5/AJ710,AI710/AJ710),(AI710/AJ710+AI711/AJ711+IF(AJ712&gt;0,AI712/AJ712,0))/COUNTIF(AI710:AJ712,"&gt;0")))</f>
        <v/>
      </c>
      <c r="AM710" s="103" t="e">
        <f t="shared" ref="AM710" si="1055">IF(ISNUMBER(AN710),AN710,1/AN710)</f>
        <v>#DIV/0!</v>
      </c>
      <c r="AN710" s="104"/>
      <c r="AO710" s="105">
        <f t="shared" ref="AO710" si="1056">IF(COUNTIF(AL710:AL710,"&gt;0"),AL710,IF(ISERROR(AM710),IF(D713&gt;0,D713,0.5),AM710))</f>
        <v>0.5</v>
      </c>
      <c r="AP710" s="106">
        <v>10</v>
      </c>
    </row>
    <row r="711" spans="34:42" x14ac:dyDescent="0.25">
      <c r="AH711" s="57">
        <f t="shared" si="1052"/>
        <v>0</v>
      </c>
      <c r="AI711" s="70"/>
      <c r="AJ711" s="70"/>
      <c r="AK711" s="62" t="e">
        <f t="shared" si="1053"/>
        <v>#DIV/0!</v>
      </c>
      <c r="AL711" s="102"/>
      <c r="AM711" s="103"/>
      <c r="AN711" s="104"/>
      <c r="AO711" s="105"/>
      <c r="AP711" s="106"/>
    </row>
    <row r="712" spans="34:42" x14ac:dyDescent="0.25">
      <c r="AH712" s="57">
        <f t="shared" si="1052"/>
        <v>0</v>
      </c>
      <c r="AI712" s="70"/>
      <c r="AJ712" s="70"/>
      <c r="AK712" s="62" t="e">
        <f t="shared" si="1053"/>
        <v>#DIV/0!</v>
      </c>
      <c r="AL712" s="102"/>
      <c r="AM712" s="103"/>
      <c r="AN712" s="104"/>
      <c r="AO712" s="105"/>
      <c r="AP712" s="106"/>
    </row>
    <row r="713" spans="34:42" x14ac:dyDescent="0.25">
      <c r="AH713" s="58">
        <f t="shared" ref="AH713" si="1057">AO710*AP710</f>
        <v>5</v>
      </c>
      <c r="AI713" s="71"/>
      <c r="AJ713" s="71"/>
      <c r="AK713" s="63"/>
    </row>
    <row r="714" spans="34:42" x14ac:dyDescent="0.25">
      <c r="AH714" s="57">
        <f t="shared" ref="AH714:AH716" si="1058">D714*10</f>
        <v>0</v>
      </c>
      <c r="AI714" s="69"/>
      <c r="AJ714" s="69"/>
      <c r="AK714" s="62" t="e">
        <f t="shared" ref="AK714:AK716" si="1059">AH714/AH$3</f>
        <v>#DIV/0!</v>
      </c>
      <c r="AL714" s="102" t="str">
        <f t="shared" ref="AL714" si="1060">IF(COUNTBLANK(AI714:AI716)=3,"",IF(COUNTBLANK(AI714:AI716)=2,IF(AI714=0,0.5/AJ714,AI714/AJ714),(AI714/AJ714+AI715/AJ715+IF(AJ716&gt;0,AI716/AJ716,0))/COUNTIF(AI714:AJ716,"&gt;0")))</f>
        <v/>
      </c>
      <c r="AM714" s="103" t="e">
        <f t="shared" ref="AM714" si="1061">IF(ISNUMBER(AN714),AN714,1/AN714)</f>
        <v>#DIV/0!</v>
      </c>
      <c r="AN714" s="104"/>
      <c r="AO714" s="105">
        <f t="shared" ref="AO714" si="1062">IF(COUNTIF(AL714:AL714,"&gt;0"),AL714,IF(ISERROR(AM714),IF(D717&gt;0,D717,0.5),AM714))</f>
        <v>0.5</v>
      </c>
      <c r="AP714" s="106">
        <v>10</v>
      </c>
    </row>
    <row r="715" spans="34:42" x14ac:dyDescent="0.25">
      <c r="AH715" s="57">
        <f t="shared" si="1058"/>
        <v>0</v>
      </c>
      <c r="AI715" s="70"/>
      <c r="AJ715" s="70"/>
      <c r="AK715" s="62" t="e">
        <f t="shared" si="1059"/>
        <v>#DIV/0!</v>
      </c>
      <c r="AL715" s="102"/>
      <c r="AM715" s="103"/>
      <c r="AN715" s="104"/>
      <c r="AO715" s="105"/>
      <c r="AP715" s="106"/>
    </row>
    <row r="716" spans="34:42" x14ac:dyDescent="0.25">
      <c r="AH716" s="57">
        <f t="shared" si="1058"/>
        <v>0</v>
      </c>
      <c r="AI716" s="70"/>
      <c r="AJ716" s="70"/>
      <c r="AK716" s="62" t="e">
        <f t="shared" si="1059"/>
        <v>#DIV/0!</v>
      </c>
      <c r="AL716" s="102"/>
      <c r="AM716" s="103"/>
      <c r="AN716" s="104"/>
      <c r="AO716" s="105"/>
      <c r="AP716" s="106"/>
    </row>
    <row r="717" spans="34:42" x14ac:dyDescent="0.25">
      <c r="AH717" s="58">
        <f t="shared" ref="AH717" si="1063">AO714*AP714</f>
        <v>5</v>
      </c>
      <c r="AI717" s="71"/>
      <c r="AJ717" s="71"/>
      <c r="AK717" s="63"/>
    </row>
    <row r="718" spans="34:42" x14ac:dyDescent="0.25">
      <c r="AH718" s="57">
        <f t="shared" ref="AH718:AH720" si="1064">D718*10</f>
        <v>0</v>
      </c>
      <c r="AI718" s="69"/>
      <c r="AJ718" s="69"/>
      <c r="AK718" s="62" t="e">
        <f t="shared" ref="AK718:AK720" si="1065">AH718/AH$3</f>
        <v>#DIV/0!</v>
      </c>
      <c r="AL718" s="102" t="str">
        <f t="shared" ref="AL718" si="1066">IF(COUNTBLANK(AI718:AI720)=3,"",IF(COUNTBLANK(AI718:AI720)=2,IF(AI718=0,0.5/AJ718,AI718/AJ718),(AI718/AJ718+AI719/AJ719+IF(AJ720&gt;0,AI720/AJ720,0))/COUNTIF(AI718:AJ720,"&gt;0")))</f>
        <v/>
      </c>
      <c r="AM718" s="103" t="e">
        <f t="shared" ref="AM718" si="1067">IF(ISNUMBER(AN718),AN718,1/AN718)</f>
        <v>#DIV/0!</v>
      </c>
      <c r="AN718" s="104"/>
      <c r="AO718" s="105">
        <f t="shared" ref="AO718" si="1068">IF(COUNTIF(AL718:AL718,"&gt;0"),AL718,IF(ISERROR(AM718),IF(D721&gt;0,D721,0.5),AM718))</f>
        <v>0.5</v>
      </c>
      <c r="AP718" s="106">
        <v>10</v>
      </c>
    </row>
    <row r="719" spans="34:42" x14ac:dyDescent="0.25">
      <c r="AH719" s="57">
        <f t="shared" si="1064"/>
        <v>0</v>
      </c>
      <c r="AI719" s="70"/>
      <c r="AJ719" s="70"/>
      <c r="AK719" s="62" t="e">
        <f t="shared" si="1065"/>
        <v>#DIV/0!</v>
      </c>
      <c r="AL719" s="102"/>
      <c r="AM719" s="103"/>
      <c r="AN719" s="104"/>
      <c r="AO719" s="105"/>
      <c r="AP719" s="106"/>
    </row>
    <row r="720" spans="34:42" x14ac:dyDescent="0.25">
      <c r="AH720" s="57">
        <f t="shared" si="1064"/>
        <v>0</v>
      </c>
      <c r="AI720" s="70"/>
      <c r="AJ720" s="70"/>
      <c r="AK720" s="62" t="e">
        <f t="shared" si="1065"/>
        <v>#DIV/0!</v>
      </c>
      <c r="AL720" s="102"/>
      <c r="AM720" s="103"/>
      <c r="AN720" s="104"/>
      <c r="AO720" s="105"/>
      <c r="AP720" s="106"/>
    </row>
    <row r="721" spans="34:42" x14ac:dyDescent="0.25">
      <c r="AH721" s="58">
        <f t="shared" ref="AH721" si="1069">AO718*AP718</f>
        <v>5</v>
      </c>
      <c r="AI721" s="71"/>
      <c r="AJ721" s="71"/>
      <c r="AK721" s="63"/>
    </row>
    <row r="722" spans="34:42" x14ac:dyDescent="0.25">
      <c r="AH722" s="57">
        <f t="shared" ref="AH722:AH724" si="1070">D722*10</f>
        <v>0</v>
      </c>
      <c r="AI722" s="69"/>
      <c r="AJ722" s="69"/>
      <c r="AK722" s="62" t="e">
        <f t="shared" ref="AK722:AK724" si="1071">AH722/AH$3</f>
        <v>#DIV/0!</v>
      </c>
      <c r="AL722" s="102" t="str">
        <f t="shared" ref="AL722" si="1072">IF(COUNTBLANK(AI722:AI724)=3,"",IF(COUNTBLANK(AI722:AI724)=2,IF(AI722=0,0.5/AJ722,AI722/AJ722),(AI722/AJ722+AI723/AJ723+IF(AJ724&gt;0,AI724/AJ724,0))/COUNTIF(AI722:AJ724,"&gt;0")))</f>
        <v/>
      </c>
      <c r="AM722" s="103" t="e">
        <f t="shared" ref="AM722" si="1073">IF(ISNUMBER(AN722),AN722,1/AN722)</f>
        <v>#DIV/0!</v>
      </c>
      <c r="AN722" s="104"/>
      <c r="AO722" s="105">
        <f t="shared" ref="AO722" si="1074">IF(COUNTIF(AL722:AL722,"&gt;0"),AL722,IF(ISERROR(AM722),IF(D725&gt;0,D725,0.5),AM722))</f>
        <v>0.5</v>
      </c>
      <c r="AP722" s="106">
        <v>10</v>
      </c>
    </row>
    <row r="723" spans="34:42" x14ac:dyDescent="0.25">
      <c r="AH723" s="57">
        <f t="shared" si="1070"/>
        <v>0</v>
      </c>
      <c r="AI723" s="70"/>
      <c r="AJ723" s="70"/>
      <c r="AK723" s="62" t="e">
        <f t="shared" si="1071"/>
        <v>#DIV/0!</v>
      </c>
      <c r="AL723" s="102"/>
      <c r="AM723" s="103"/>
      <c r="AN723" s="104"/>
      <c r="AO723" s="105"/>
      <c r="AP723" s="106"/>
    </row>
    <row r="724" spans="34:42" x14ac:dyDescent="0.25">
      <c r="AH724" s="57">
        <f t="shared" si="1070"/>
        <v>0</v>
      </c>
      <c r="AI724" s="70"/>
      <c r="AJ724" s="70"/>
      <c r="AK724" s="62" t="e">
        <f t="shared" si="1071"/>
        <v>#DIV/0!</v>
      </c>
      <c r="AL724" s="102"/>
      <c r="AM724" s="103"/>
      <c r="AN724" s="104"/>
      <c r="AO724" s="105"/>
      <c r="AP724" s="106"/>
    </row>
    <row r="725" spans="34:42" x14ac:dyDescent="0.25">
      <c r="AH725" s="58">
        <f t="shared" ref="AH725" si="1075">AO722*AP722</f>
        <v>5</v>
      </c>
      <c r="AI725" s="71"/>
      <c r="AJ725" s="71"/>
      <c r="AK725" s="63"/>
    </row>
    <row r="726" spans="34:42" x14ac:dyDescent="0.25">
      <c r="AH726" s="57">
        <f t="shared" ref="AH726:AH728" si="1076">D726*10</f>
        <v>0</v>
      </c>
      <c r="AI726" s="69"/>
      <c r="AJ726" s="69"/>
      <c r="AK726" s="62" t="e">
        <f t="shared" ref="AK726:AK728" si="1077">AH726/AH$3</f>
        <v>#DIV/0!</v>
      </c>
      <c r="AL726" s="102" t="str">
        <f t="shared" ref="AL726" si="1078">IF(COUNTBLANK(AI726:AI728)=3,"",IF(COUNTBLANK(AI726:AI728)=2,IF(AI726=0,0.5/AJ726,AI726/AJ726),(AI726/AJ726+AI727/AJ727+IF(AJ728&gt;0,AI728/AJ728,0))/COUNTIF(AI726:AJ728,"&gt;0")))</f>
        <v/>
      </c>
      <c r="AM726" s="103" t="e">
        <f t="shared" ref="AM726" si="1079">IF(ISNUMBER(AN726),AN726,1/AN726)</f>
        <v>#DIV/0!</v>
      </c>
      <c r="AN726" s="104"/>
      <c r="AO726" s="105">
        <f t="shared" ref="AO726" si="1080">IF(COUNTIF(AL726:AL726,"&gt;0"),AL726,IF(ISERROR(AM726),IF(D729&gt;0,D729,0.5),AM726))</f>
        <v>0.5</v>
      </c>
      <c r="AP726" s="106">
        <v>10</v>
      </c>
    </row>
    <row r="727" spans="34:42" x14ac:dyDescent="0.25">
      <c r="AH727" s="57">
        <f t="shared" si="1076"/>
        <v>0</v>
      </c>
      <c r="AI727" s="70"/>
      <c r="AJ727" s="70"/>
      <c r="AK727" s="62" t="e">
        <f t="shared" si="1077"/>
        <v>#DIV/0!</v>
      </c>
      <c r="AL727" s="102"/>
      <c r="AM727" s="103"/>
      <c r="AN727" s="104"/>
      <c r="AO727" s="105"/>
      <c r="AP727" s="106"/>
    </row>
    <row r="728" spans="34:42" x14ac:dyDescent="0.25">
      <c r="AH728" s="57">
        <f t="shared" si="1076"/>
        <v>0</v>
      </c>
      <c r="AI728" s="70"/>
      <c r="AJ728" s="70"/>
      <c r="AK728" s="62" t="e">
        <f t="shared" si="1077"/>
        <v>#DIV/0!</v>
      </c>
      <c r="AL728" s="102"/>
      <c r="AM728" s="103"/>
      <c r="AN728" s="104"/>
      <c r="AO728" s="105"/>
      <c r="AP728" s="106"/>
    </row>
    <row r="729" spans="34:42" x14ac:dyDescent="0.25">
      <c r="AH729" s="58">
        <f t="shared" ref="AH729" si="1081">AO726*AP726</f>
        <v>5</v>
      </c>
      <c r="AI729" s="71"/>
      <c r="AJ729" s="71"/>
      <c r="AK729" s="63"/>
    </row>
    <row r="730" spans="34:42" x14ac:dyDescent="0.25">
      <c r="AH730" s="57">
        <f t="shared" ref="AH730:AH732" si="1082">D730*10</f>
        <v>0</v>
      </c>
      <c r="AI730" s="69"/>
      <c r="AJ730" s="69"/>
      <c r="AK730" s="62" t="e">
        <f t="shared" ref="AK730:AK732" si="1083">AH730/AH$3</f>
        <v>#DIV/0!</v>
      </c>
      <c r="AL730" s="102" t="str">
        <f t="shared" ref="AL730" si="1084">IF(COUNTBLANK(AI730:AI732)=3,"",IF(COUNTBLANK(AI730:AI732)=2,IF(AI730=0,0.5/AJ730,AI730/AJ730),(AI730/AJ730+AI731/AJ731+IF(AJ732&gt;0,AI732/AJ732,0))/COUNTIF(AI730:AJ732,"&gt;0")))</f>
        <v/>
      </c>
      <c r="AM730" s="103" t="e">
        <f t="shared" ref="AM730" si="1085">IF(ISNUMBER(AN730),AN730,1/AN730)</f>
        <v>#DIV/0!</v>
      </c>
      <c r="AN730" s="104"/>
      <c r="AO730" s="105">
        <f t="shared" ref="AO730" si="1086">IF(COUNTIF(AL730:AL730,"&gt;0"),AL730,IF(ISERROR(AM730),IF(D733&gt;0,D733,0.5),AM730))</f>
        <v>0.5</v>
      </c>
      <c r="AP730" s="106">
        <v>10</v>
      </c>
    </row>
    <row r="731" spans="34:42" x14ac:dyDescent="0.25">
      <c r="AH731" s="57">
        <f t="shared" si="1082"/>
        <v>0</v>
      </c>
      <c r="AI731" s="70"/>
      <c r="AJ731" s="70"/>
      <c r="AK731" s="62" t="e">
        <f t="shared" si="1083"/>
        <v>#DIV/0!</v>
      </c>
      <c r="AL731" s="102"/>
      <c r="AM731" s="103"/>
      <c r="AN731" s="104"/>
      <c r="AO731" s="105"/>
      <c r="AP731" s="106"/>
    </row>
    <row r="732" spans="34:42" x14ac:dyDescent="0.25">
      <c r="AH732" s="57">
        <f t="shared" si="1082"/>
        <v>0</v>
      </c>
      <c r="AI732" s="70"/>
      <c r="AJ732" s="70"/>
      <c r="AK732" s="62" t="e">
        <f t="shared" si="1083"/>
        <v>#DIV/0!</v>
      </c>
      <c r="AL732" s="102"/>
      <c r="AM732" s="103"/>
      <c r="AN732" s="104"/>
      <c r="AO732" s="105"/>
      <c r="AP732" s="106"/>
    </row>
    <row r="733" spans="34:42" x14ac:dyDescent="0.25">
      <c r="AH733" s="58">
        <f t="shared" ref="AH733" si="1087">AO730*AP730</f>
        <v>5</v>
      </c>
      <c r="AI733" s="71"/>
      <c r="AJ733" s="71"/>
      <c r="AK733" s="63"/>
    </row>
    <row r="734" spans="34:42" x14ac:dyDescent="0.25">
      <c r="AH734" s="57">
        <f t="shared" ref="AH734:AH736" si="1088">D734*10</f>
        <v>0</v>
      </c>
      <c r="AI734" s="69"/>
      <c r="AJ734" s="69"/>
      <c r="AK734" s="62" t="e">
        <f t="shared" ref="AK734:AK736" si="1089">AH734/AH$3</f>
        <v>#DIV/0!</v>
      </c>
      <c r="AL734" s="102" t="str">
        <f t="shared" ref="AL734" si="1090">IF(COUNTBLANK(AI734:AI736)=3,"",IF(COUNTBLANK(AI734:AI736)=2,IF(AI734=0,0.5/AJ734,AI734/AJ734),(AI734/AJ734+AI735/AJ735+IF(AJ736&gt;0,AI736/AJ736,0))/COUNTIF(AI734:AJ736,"&gt;0")))</f>
        <v/>
      </c>
      <c r="AM734" s="103" t="e">
        <f t="shared" ref="AM734" si="1091">IF(ISNUMBER(AN734),AN734,1/AN734)</f>
        <v>#DIV/0!</v>
      </c>
      <c r="AN734" s="104"/>
      <c r="AO734" s="105">
        <f t="shared" ref="AO734" si="1092">IF(COUNTIF(AL734:AL734,"&gt;0"),AL734,IF(ISERROR(AM734),IF(D737&gt;0,D737,0.5),AM734))</f>
        <v>0.5</v>
      </c>
      <c r="AP734" s="106">
        <v>10</v>
      </c>
    </row>
    <row r="735" spans="34:42" x14ac:dyDescent="0.25">
      <c r="AH735" s="57">
        <f t="shared" si="1088"/>
        <v>0</v>
      </c>
      <c r="AI735" s="70"/>
      <c r="AJ735" s="70"/>
      <c r="AK735" s="62" t="e">
        <f t="shared" si="1089"/>
        <v>#DIV/0!</v>
      </c>
      <c r="AL735" s="102"/>
      <c r="AM735" s="103"/>
      <c r="AN735" s="104"/>
      <c r="AO735" s="105"/>
      <c r="AP735" s="106"/>
    </row>
    <row r="736" spans="34:42" x14ac:dyDescent="0.25">
      <c r="AH736" s="57">
        <f t="shared" si="1088"/>
        <v>0</v>
      </c>
      <c r="AI736" s="70"/>
      <c r="AJ736" s="70"/>
      <c r="AK736" s="62" t="e">
        <f t="shared" si="1089"/>
        <v>#DIV/0!</v>
      </c>
      <c r="AL736" s="102"/>
      <c r="AM736" s="103"/>
      <c r="AN736" s="104"/>
      <c r="AO736" s="105"/>
      <c r="AP736" s="106"/>
    </row>
    <row r="737" spans="34:42" x14ac:dyDescent="0.25">
      <c r="AH737" s="58">
        <f t="shared" ref="AH737" si="1093">AO734*AP734</f>
        <v>5</v>
      </c>
      <c r="AI737" s="71"/>
      <c r="AJ737" s="71"/>
      <c r="AK737" s="63"/>
    </row>
    <row r="738" spans="34:42" x14ac:dyDescent="0.25">
      <c r="AH738" s="57">
        <f t="shared" ref="AH738:AH740" si="1094">D738*10</f>
        <v>0</v>
      </c>
      <c r="AI738" s="69"/>
      <c r="AJ738" s="69"/>
      <c r="AK738" s="62" t="e">
        <f t="shared" ref="AK738:AK740" si="1095">AH738/AH$3</f>
        <v>#DIV/0!</v>
      </c>
      <c r="AL738" s="102" t="str">
        <f t="shared" ref="AL738" si="1096">IF(COUNTBLANK(AI738:AI740)=3,"",IF(COUNTBLANK(AI738:AI740)=2,IF(AI738=0,0.5/AJ738,AI738/AJ738),(AI738/AJ738+AI739/AJ739+IF(AJ740&gt;0,AI740/AJ740,0))/COUNTIF(AI738:AJ740,"&gt;0")))</f>
        <v/>
      </c>
      <c r="AM738" s="103" t="e">
        <f t="shared" ref="AM738" si="1097">IF(ISNUMBER(AN738),AN738,1/AN738)</f>
        <v>#DIV/0!</v>
      </c>
      <c r="AN738" s="104"/>
      <c r="AO738" s="105">
        <f t="shared" ref="AO738" si="1098">IF(COUNTIF(AL738:AL738,"&gt;0"),AL738,IF(ISERROR(AM738),IF(D741&gt;0,D741,0.5),AM738))</f>
        <v>0.5</v>
      </c>
      <c r="AP738" s="106">
        <v>10</v>
      </c>
    </row>
    <row r="739" spans="34:42" x14ac:dyDescent="0.25">
      <c r="AH739" s="57">
        <f t="shared" si="1094"/>
        <v>0</v>
      </c>
      <c r="AI739" s="70"/>
      <c r="AJ739" s="70"/>
      <c r="AK739" s="62" t="e">
        <f t="shared" si="1095"/>
        <v>#DIV/0!</v>
      </c>
      <c r="AL739" s="102"/>
      <c r="AM739" s="103"/>
      <c r="AN739" s="104"/>
      <c r="AO739" s="105"/>
      <c r="AP739" s="106"/>
    </row>
    <row r="740" spans="34:42" x14ac:dyDescent="0.25">
      <c r="AH740" s="57">
        <f t="shared" si="1094"/>
        <v>0</v>
      </c>
      <c r="AI740" s="70"/>
      <c r="AJ740" s="70"/>
      <c r="AK740" s="62" t="e">
        <f t="shared" si="1095"/>
        <v>#DIV/0!</v>
      </c>
      <c r="AL740" s="102"/>
      <c r="AM740" s="103"/>
      <c r="AN740" s="104"/>
      <c r="AO740" s="105"/>
      <c r="AP740" s="106"/>
    </row>
    <row r="741" spans="34:42" x14ac:dyDescent="0.25">
      <c r="AH741" s="58">
        <f t="shared" ref="AH741" si="1099">AO738*AP738</f>
        <v>5</v>
      </c>
      <c r="AI741" s="71"/>
      <c r="AJ741" s="71"/>
      <c r="AK741" s="63"/>
    </row>
    <row r="742" spans="34:42" x14ac:dyDescent="0.25">
      <c r="AH742" s="57">
        <f t="shared" ref="AH742:AH744" si="1100">D742*10</f>
        <v>0</v>
      </c>
      <c r="AI742" s="69"/>
      <c r="AJ742" s="69"/>
      <c r="AK742" s="62" t="e">
        <f t="shared" ref="AK742:AK744" si="1101">AH742/AH$3</f>
        <v>#DIV/0!</v>
      </c>
      <c r="AL742" s="102" t="str">
        <f t="shared" ref="AL742" si="1102">IF(COUNTBLANK(AI742:AI744)=3,"",IF(COUNTBLANK(AI742:AI744)=2,IF(AI742=0,0.5/AJ742,AI742/AJ742),(AI742/AJ742+AI743/AJ743+IF(AJ744&gt;0,AI744/AJ744,0))/COUNTIF(AI742:AJ744,"&gt;0")))</f>
        <v/>
      </c>
      <c r="AM742" s="103" t="e">
        <f t="shared" ref="AM742" si="1103">IF(ISNUMBER(AN742),AN742,1/AN742)</f>
        <v>#DIV/0!</v>
      </c>
      <c r="AN742" s="104"/>
      <c r="AO742" s="105">
        <f t="shared" ref="AO742" si="1104">IF(COUNTIF(AL742:AL742,"&gt;0"),AL742,IF(ISERROR(AM742),IF(D745&gt;0,D745,0.5),AM742))</f>
        <v>0.5</v>
      </c>
      <c r="AP742" s="106">
        <v>10</v>
      </c>
    </row>
    <row r="743" spans="34:42" x14ac:dyDescent="0.25">
      <c r="AH743" s="57">
        <f t="shared" si="1100"/>
        <v>0</v>
      </c>
      <c r="AI743" s="70"/>
      <c r="AJ743" s="70"/>
      <c r="AK743" s="62" t="e">
        <f t="shared" si="1101"/>
        <v>#DIV/0!</v>
      </c>
      <c r="AL743" s="102"/>
      <c r="AM743" s="103"/>
      <c r="AN743" s="104"/>
      <c r="AO743" s="105"/>
      <c r="AP743" s="106"/>
    </row>
    <row r="744" spans="34:42" x14ac:dyDescent="0.25">
      <c r="AH744" s="57">
        <f t="shared" si="1100"/>
        <v>0</v>
      </c>
      <c r="AI744" s="70"/>
      <c r="AJ744" s="70"/>
      <c r="AK744" s="62" t="e">
        <f t="shared" si="1101"/>
        <v>#DIV/0!</v>
      </c>
      <c r="AL744" s="102"/>
      <c r="AM744" s="103"/>
      <c r="AN744" s="104"/>
      <c r="AO744" s="105"/>
      <c r="AP744" s="106"/>
    </row>
    <row r="745" spans="34:42" x14ac:dyDescent="0.25">
      <c r="AH745" s="58">
        <f t="shared" ref="AH745" si="1105">AO742*AP742</f>
        <v>5</v>
      </c>
      <c r="AI745" s="71"/>
      <c r="AJ745" s="71"/>
      <c r="AK745" s="63"/>
    </row>
    <row r="746" spans="34:42" x14ac:dyDescent="0.25">
      <c r="AH746" s="57">
        <f t="shared" ref="AH746:AH748" si="1106">D746*10</f>
        <v>0</v>
      </c>
      <c r="AI746" s="69"/>
      <c r="AJ746" s="69"/>
      <c r="AK746" s="62" t="e">
        <f t="shared" ref="AK746:AK748" si="1107">AH746/AH$3</f>
        <v>#DIV/0!</v>
      </c>
      <c r="AL746" s="102" t="str">
        <f t="shared" ref="AL746" si="1108">IF(COUNTBLANK(AI746:AI748)=3,"",IF(COUNTBLANK(AI746:AI748)=2,IF(AI746=0,0.5/AJ746,AI746/AJ746),(AI746/AJ746+AI747/AJ747+IF(AJ748&gt;0,AI748/AJ748,0))/COUNTIF(AI746:AJ748,"&gt;0")))</f>
        <v/>
      </c>
      <c r="AM746" s="103" t="e">
        <f t="shared" ref="AM746" si="1109">IF(ISNUMBER(AN746),AN746,1/AN746)</f>
        <v>#DIV/0!</v>
      </c>
      <c r="AN746" s="104"/>
      <c r="AO746" s="105">
        <f t="shared" ref="AO746" si="1110">IF(COUNTIF(AL746:AL746,"&gt;0"),AL746,IF(ISERROR(AM746),IF(D749&gt;0,D749,0.5),AM746))</f>
        <v>0.5</v>
      </c>
      <c r="AP746" s="106">
        <v>10</v>
      </c>
    </row>
    <row r="747" spans="34:42" x14ac:dyDescent="0.25">
      <c r="AH747" s="57">
        <f t="shared" si="1106"/>
        <v>0</v>
      </c>
      <c r="AI747" s="70"/>
      <c r="AJ747" s="70"/>
      <c r="AK747" s="62" t="e">
        <f t="shared" si="1107"/>
        <v>#DIV/0!</v>
      </c>
      <c r="AL747" s="102"/>
      <c r="AM747" s="103"/>
      <c r="AN747" s="104"/>
      <c r="AO747" s="105"/>
      <c r="AP747" s="106"/>
    </row>
    <row r="748" spans="34:42" x14ac:dyDescent="0.25">
      <c r="AH748" s="57">
        <f t="shared" si="1106"/>
        <v>0</v>
      </c>
      <c r="AI748" s="70"/>
      <c r="AJ748" s="70"/>
      <c r="AK748" s="62" t="e">
        <f t="shared" si="1107"/>
        <v>#DIV/0!</v>
      </c>
      <c r="AL748" s="102"/>
      <c r="AM748" s="103"/>
      <c r="AN748" s="104"/>
      <c r="AO748" s="105"/>
      <c r="AP748" s="106"/>
    </row>
    <row r="749" spans="34:42" x14ac:dyDescent="0.25">
      <c r="AH749" s="58">
        <f t="shared" ref="AH749" si="1111">AO746*AP746</f>
        <v>5</v>
      </c>
      <c r="AI749" s="71"/>
      <c r="AJ749" s="71"/>
      <c r="AK749" s="63"/>
    </row>
    <row r="750" spans="34:42" x14ac:dyDescent="0.25">
      <c r="AH750" s="57">
        <f t="shared" ref="AH750:AH752" si="1112">D750*10</f>
        <v>0</v>
      </c>
      <c r="AI750" s="69"/>
      <c r="AJ750" s="69"/>
      <c r="AK750" s="62" t="e">
        <f t="shared" ref="AK750:AK752" si="1113">AH750/AH$3</f>
        <v>#DIV/0!</v>
      </c>
      <c r="AL750" s="102" t="str">
        <f t="shared" ref="AL750" si="1114">IF(COUNTBLANK(AI750:AI752)=3,"",IF(COUNTBLANK(AI750:AI752)=2,IF(AI750=0,0.5/AJ750,AI750/AJ750),(AI750/AJ750+AI751/AJ751+IF(AJ752&gt;0,AI752/AJ752,0))/COUNTIF(AI750:AJ752,"&gt;0")))</f>
        <v/>
      </c>
      <c r="AM750" s="103" t="e">
        <f t="shared" ref="AM750" si="1115">IF(ISNUMBER(AN750),AN750,1/AN750)</f>
        <v>#DIV/0!</v>
      </c>
      <c r="AN750" s="104"/>
      <c r="AO750" s="105">
        <f t="shared" ref="AO750" si="1116">IF(COUNTIF(AL750:AL750,"&gt;0"),AL750,IF(ISERROR(AM750),IF(D753&gt;0,D753,0.5),AM750))</f>
        <v>0.5</v>
      </c>
      <c r="AP750" s="106">
        <v>10</v>
      </c>
    </row>
    <row r="751" spans="34:42" x14ac:dyDescent="0.25">
      <c r="AH751" s="57">
        <f t="shared" si="1112"/>
        <v>0</v>
      </c>
      <c r="AI751" s="70"/>
      <c r="AJ751" s="70"/>
      <c r="AK751" s="62" t="e">
        <f t="shared" si="1113"/>
        <v>#DIV/0!</v>
      </c>
      <c r="AL751" s="102"/>
      <c r="AM751" s="103"/>
      <c r="AN751" s="104"/>
      <c r="AO751" s="105"/>
      <c r="AP751" s="106"/>
    </row>
    <row r="752" spans="34:42" x14ac:dyDescent="0.25">
      <c r="AH752" s="57">
        <f t="shared" si="1112"/>
        <v>0</v>
      </c>
      <c r="AI752" s="70"/>
      <c r="AJ752" s="70"/>
      <c r="AK752" s="62" t="e">
        <f t="shared" si="1113"/>
        <v>#DIV/0!</v>
      </c>
      <c r="AL752" s="102"/>
      <c r="AM752" s="103"/>
      <c r="AN752" s="104"/>
      <c r="AO752" s="105"/>
      <c r="AP752" s="106"/>
    </row>
    <row r="753" spans="34:42" x14ac:dyDescent="0.25">
      <c r="AH753" s="58">
        <f t="shared" ref="AH753" si="1117">AO750*AP750</f>
        <v>5</v>
      </c>
      <c r="AI753" s="71"/>
      <c r="AJ753" s="71"/>
      <c r="AK753" s="63"/>
    </row>
    <row r="754" spans="34:42" x14ac:dyDescent="0.25">
      <c r="AH754" s="57">
        <f t="shared" ref="AH754:AH756" si="1118">D754*10</f>
        <v>0</v>
      </c>
      <c r="AI754" s="69"/>
      <c r="AJ754" s="69"/>
      <c r="AK754" s="62" t="e">
        <f t="shared" ref="AK754:AK756" si="1119">AH754/AH$3</f>
        <v>#DIV/0!</v>
      </c>
      <c r="AL754" s="102" t="str">
        <f t="shared" ref="AL754" si="1120">IF(COUNTBLANK(AI754:AI756)=3,"",IF(COUNTBLANK(AI754:AI756)=2,IF(AI754=0,0.5/AJ754,AI754/AJ754),(AI754/AJ754+AI755/AJ755+IF(AJ756&gt;0,AI756/AJ756,0))/COUNTIF(AI754:AJ756,"&gt;0")))</f>
        <v/>
      </c>
      <c r="AM754" s="103" t="e">
        <f t="shared" ref="AM754" si="1121">IF(ISNUMBER(AN754),AN754,1/AN754)</f>
        <v>#DIV/0!</v>
      </c>
      <c r="AN754" s="104"/>
      <c r="AO754" s="105">
        <f t="shared" ref="AO754" si="1122">IF(COUNTIF(AL754:AL754,"&gt;0"),AL754,IF(ISERROR(AM754),IF(D757&gt;0,D757,0.5),AM754))</f>
        <v>0.5</v>
      </c>
      <c r="AP754" s="106">
        <v>10</v>
      </c>
    </row>
    <row r="755" spans="34:42" x14ac:dyDescent="0.25">
      <c r="AH755" s="57">
        <f t="shared" si="1118"/>
        <v>0</v>
      </c>
      <c r="AI755" s="70"/>
      <c r="AJ755" s="70"/>
      <c r="AK755" s="62" t="e">
        <f t="shared" si="1119"/>
        <v>#DIV/0!</v>
      </c>
      <c r="AL755" s="102"/>
      <c r="AM755" s="103"/>
      <c r="AN755" s="104"/>
      <c r="AO755" s="105"/>
      <c r="AP755" s="106"/>
    </row>
    <row r="756" spans="34:42" x14ac:dyDescent="0.25">
      <c r="AH756" s="57">
        <f t="shared" si="1118"/>
        <v>0</v>
      </c>
      <c r="AI756" s="70"/>
      <c r="AJ756" s="70"/>
      <c r="AK756" s="62" t="e">
        <f t="shared" si="1119"/>
        <v>#DIV/0!</v>
      </c>
      <c r="AL756" s="102"/>
      <c r="AM756" s="103"/>
      <c r="AN756" s="104"/>
      <c r="AO756" s="105"/>
      <c r="AP756" s="106"/>
    </row>
    <row r="757" spans="34:42" x14ac:dyDescent="0.25">
      <c r="AH757" s="58">
        <f t="shared" ref="AH757" si="1123">AO754*AP754</f>
        <v>5</v>
      </c>
      <c r="AI757" s="71"/>
      <c r="AJ757" s="71"/>
      <c r="AK757" s="63"/>
    </row>
    <row r="758" spans="34:42" x14ac:dyDescent="0.25">
      <c r="AH758" s="57">
        <f t="shared" ref="AH758:AH760" si="1124">D758*10</f>
        <v>0</v>
      </c>
      <c r="AI758" s="69"/>
      <c r="AJ758" s="69"/>
      <c r="AK758" s="62" t="e">
        <f t="shared" ref="AK758:AK760" si="1125">AH758/AH$3</f>
        <v>#DIV/0!</v>
      </c>
      <c r="AL758" s="102" t="str">
        <f t="shared" ref="AL758" si="1126">IF(COUNTBLANK(AI758:AI760)=3,"",IF(COUNTBLANK(AI758:AI760)=2,IF(AI758=0,0.5/AJ758,AI758/AJ758),(AI758/AJ758+AI759/AJ759+IF(AJ760&gt;0,AI760/AJ760,0))/COUNTIF(AI758:AJ760,"&gt;0")))</f>
        <v/>
      </c>
      <c r="AM758" s="103" t="e">
        <f t="shared" ref="AM758" si="1127">IF(ISNUMBER(AN758),AN758,1/AN758)</f>
        <v>#DIV/0!</v>
      </c>
      <c r="AN758" s="104"/>
      <c r="AO758" s="105">
        <f t="shared" ref="AO758" si="1128">IF(COUNTIF(AL758:AL758,"&gt;0"),AL758,IF(ISERROR(AM758),IF(D761&gt;0,D761,0.5),AM758))</f>
        <v>0.5</v>
      </c>
      <c r="AP758" s="106">
        <v>10</v>
      </c>
    </row>
    <row r="759" spans="34:42" x14ac:dyDescent="0.25">
      <c r="AH759" s="57">
        <f t="shared" si="1124"/>
        <v>0</v>
      </c>
      <c r="AI759" s="70"/>
      <c r="AJ759" s="70"/>
      <c r="AK759" s="62" t="e">
        <f t="shared" si="1125"/>
        <v>#DIV/0!</v>
      </c>
      <c r="AL759" s="102"/>
      <c r="AM759" s="103"/>
      <c r="AN759" s="104"/>
      <c r="AO759" s="105"/>
      <c r="AP759" s="106"/>
    </row>
    <row r="760" spans="34:42" x14ac:dyDescent="0.25">
      <c r="AH760" s="57">
        <f t="shared" si="1124"/>
        <v>0</v>
      </c>
      <c r="AI760" s="70"/>
      <c r="AJ760" s="70"/>
      <c r="AK760" s="62" t="e">
        <f t="shared" si="1125"/>
        <v>#DIV/0!</v>
      </c>
      <c r="AL760" s="102"/>
      <c r="AM760" s="103"/>
      <c r="AN760" s="104"/>
      <c r="AO760" s="105"/>
      <c r="AP760" s="106"/>
    </row>
    <row r="761" spans="34:42" x14ac:dyDescent="0.25">
      <c r="AH761" s="58">
        <f t="shared" ref="AH761" si="1129">AO758*AP758</f>
        <v>5</v>
      </c>
      <c r="AI761" s="71"/>
      <c r="AJ761" s="71"/>
      <c r="AK761" s="63"/>
    </row>
    <row r="762" spans="34:42" x14ac:dyDescent="0.25">
      <c r="AH762" s="57">
        <f t="shared" ref="AH762:AH764" si="1130">D762*10</f>
        <v>0</v>
      </c>
      <c r="AI762" s="69"/>
      <c r="AJ762" s="69"/>
      <c r="AK762" s="62" t="e">
        <f t="shared" ref="AK762:AK764" si="1131">AH762/AH$3</f>
        <v>#DIV/0!</v>
      </c>
      <c r="AL762" s="102" t="str">
        <f t="shared" ref="AL762" si="1132">IF(COUNTBLANK(AI762:AI764)=3,"",IF(COUNTBLANK(AI762:AI764)=2,IF(AI762=0,0.5/AJ762,AI762/AJ762),(AI762/AJ762+AI763/AJ763+IF(AJ764&gt;0,AI764/AJ764,0))/COUNTIF(AI762:AJ764,"&gt;0")))</f>
        <v/>
      </c>
      <c r="AM762" s="103" t="e">
        <f t="shared" ref="AM762" si="1133">IF(ISNUMBER(AN762),AN762,1/AN762)</f>
        <v>#DIV/0!</v>
      </c>
      <c r="AN762" s="104"/>
      <c r="AO762" s="105">
        <f t="shared" ref="AO762" si="1134">IF(COUNTIF(AL762:AL762,"&gt;0"),AL762,IF(ISERROR(AM762),IF(D765&gt;0,D765,0.5),AM762))</f>
        <v>0.5</v>
      </c>
      <c r="AP762" s="106">
        <v>10</v>
      </c>
    </row>
    <row r="763" spans="34:42" x14ac:dyDescent="0.25">
      <c r="AH763" s="57">
        <f t="shared" si="1130"/>
        <v>0</v>
      </c>
      <c r="AI763" s="70"/>
      <c r="AJ763" s="70"/>
      <c r="AK763" s="62" t="e">
        <f t="shared" si="1131"/>
        <v>#DIV/0!</v>
      </c>
      <c r="AL763" s="102"/>
      <c r="AM763" s="103"/>
      <c r="AN763" s="104"/>
      <c r="AO763" s="105"/>
      <c r="AP763" s="106"/>
    </row>
    <row r="764" spans="34:42" x14ac:dyDescent="0.25">
      <c r="AH764" s="57">
        <f t="shared" si="1130"/>
        <v>0</v>
      </c>
      <c r="AI764" s="70"/>
      <c r="AJ764" s="70"/>
      <c r="AK764" s="62" t="e">
        <f t="shared" si="1131"/>
        <v>#DIV/0!</v>
      </c>
      <c r="AL764" s="102"/>
      <c r="AM764" s="103"/>
      <c r="AN764" s="104"/>
      <c r="AO764" s="105"/>
      <c r="AP764" s="106"/>
    </row>
    <row r="765" spans="34:42" x14ac:dyDescent="0.25">
      <c r="AH765" s="58">
        <f t="shared" ref="AH765" si="1135">AO762*AP762</f>
        <v>5</v>
      </c>
      <c r="AI765" s="71"/>
      <c r="AJ765" s="71"/>
      <c r="AK765" s="63"/>
    </row>
    <row r="766" spans="34:42" x14ac:dyDescent="0.25">
      <c r="AH766" s="57">
        <f t="shared" ref="AH766:AH768" si="1136">D766*10</f>
        <v>0</v>
      </c>
      <c r="AI766" s="69"/>
      <c r="AJ766" s="69"/>
      <c r="AK766" s="62" t="e">
        <f t="shared" ref="AK766:AK768" si="1137">AH766/AH$3</f>
        <v>#DIV/0!</v>
      </c>
      <c r="AL766" s="102" t="str">
        <f t="shared" ref="AL766" si="1138">IF(COUNTBLANK(AI766:AI768)=3,"",IF(COUNTBLANK(AI766:AI768)=2,IF(AI766=0,0.5/AJ766,AI766/AJ766),(AI766/AJ766+AI767/AJ767+IF(AJ768&gt;0,AI768/AJ768,0))/COUNTIF(AI766:AJ768,"&gt;0")))</f>
        <v/>
      </c>
      <c r="AM766" s="103" t="e">
        <f t="shared" ref="AM766" si="1139">IF(ISNUMBER(AN766),AN766,1/AN766)</f>
        <v>#DIV/0!</v>
      </c>
      <c r="AN766" s="104"/>
      <c r="AO766" s="105">
        <f t="shared" ref="AO766" si="1140">IF(COUNTIF(AL766:AL766,"&gt;0"),AL766,IF(ISERROR(AM766),IF(D769&gt;0,D769,0.5),AM766))</f>
        <v>0.5</v>
      </c>
      <c r="AP766" s="106">
        <v>10</v>
      </c>
    </row>
    <row r="767" spans="34:42" x14ac:dyDescent="0.25">
      <c r="AH767" s="57">
        <f t="shared" si="1136"/>
        <v>0</v>
      </c>
      <c r="AI767" s="70"/>
      <c r="AJ767" s="70"/>
      <c r="AK767" s="62" t="e">
        <f t="shared" si="1137"/>
        <v>#DIV/0!</v>
      </c>
      <c r="AL767" s="102"/>
      <c r="AM767" s="103"/>
      <c r="AN767" s="104"/>
      <c r="AO767" s="105"/>
      <c r="AP767" s="106"/>
    </row>
    <row r="768" spans="34:42" x14ac:dyDescent="0.25">
      <c r="AH768" s="57">
        <f t="shared" si="1136"/>
        <v>0</v>
      </c>
      <c r="AI768" s="70"/>
      <c r="AJ768" s="70"/>
      <c r="AK768" s="62" t="e">
        <f t="shared" si="1137"/>
        <v>#DIV/0!</v>
      </c>
      <c r="AL768" s="102"/>
      <c r="AM768" s="103"/>
      <c r="AN768" s="104"/>
      <c r="AO768" s="105"/>
      <c r="AP768" s="106"/>
    </row>
    <row r="769" spans="34:42" x14ac:dyDescent="0.25">
      <c r="AH769" s="58">
        <f t="shared" ref="AH769" si="1141">AO766*AP766</f>
        <v>5</v>
      </c>
      <c r="AI769" s="71"/>
      <c r="AJ769" s="71"/>
      <c r="AK769" s="63"/>
    </row>
    <row r="770" spans="34:42" x14ac:dyDescent="0.25">
      <c r="AH770" s="57">
        <f t="shared" ref="AH770:AH772" si="1142">D770*10</f>
        <v>0</v>
      </c>
      <c r="AI770" s="69"/>
      <c r="AJ770" s="69"/>
      <c r="AK770" s="62" t="e">
        <f t="shared" ref="AK770:AK772" si="1143">AH770/AH$3</f>
        <v>#DIV/0!</v>
      </c>
      <c r="AL770" s="102" t="str">
        <f t="shared" ref="AL770" si="1144">IF(COUNTBLANK(AI770:AI772)=3,"",IF(COUNTBLANK(AI770:AI772)=2,IF(AI770=0,0.5/AJ770,AI770/AJ770),(AI770/AJ770+AI771/AJ771+IF(AJ772&gt;0,AI772/AJ772,0))/COUNTIF(AI770:AJ772,"&gt;0")))</f>
        <v/>
      </c>
      <c r="AM770" s="103" t="e">
        <f t="shared" ref="AM770" si="1145">IF(ISNUMBER(AN770),AN770,1/AN770)</f>
        <v>#DIV/0!</v>
      </c>
      <c r="AN770" s="104"/>
      <c r="AO770" s="105">
        <f t="shared" ref="AO770" si="1146">IF(COUNTIF(AL770:AL770,"&gt;0"),AL770,IF(ISERROR(AM770),IF(D773&gt;0,D773,0.5),AM770))</f>
        <v>0.5</v>
      </c>
      <c r="AP770" s="106">
        <v>10</v>
      </c>
    </row>
    <row r="771" spans="34:42" x14ac:dyDescent="0.25">
      <c r="AH771" s="57">
        <f t="shared" si="1142"/>
        <v>0</v>
      </c>
      <c r="AI771" s="70"/>
      <c r="AJ771" s="70"/>
      <c r="AK771" s="62" t="e">
        <f t="shared" si="1143"/>
        <v>#DIV/0!</v>
      </c>
      <c r="AL771" s="102"/>
      <c r="AM771" s="103"/>
      <c r="AN771" s="104"/>
      <c r="AO771" s="105"/>
      <c r="AP771" s="106"/>
    </row>
    <row r="772" spans="34:42" x14ac:dyDescent="0.25">
      <c r="AH772" s="57">
        <f t="shared" si="1142"/>
        <v>0</v>
      </c>
      <c r="AI772" s="70"/>
      <c r="AJ772" s="70"/>
      <c r="AK772" s="62" t="e">
        <f t="shared" si="1143"/>
        <v>#DIV/0!</v>
      </c>
      <c r="AL772" s="102"/>
      <c r="AM772" s="103"/>
      <c r="AN772" s="104"/>
      <c r="AO772" s="105"/>
      <c r="AP772" s="106"/>
    </row>
    <row r="773" spans="34:42" x14ac:dyDescent="0.25">
      <c r="AH773" s="58">
        <f t="shared" ref="AH773" si="1147">AO770*AP770</f>
        <v>5</v>
      </c>
      <c r="AI773" s="71"/>
      <c r="AJ773" s="71"/>
      <c r="AK773" s="63"/>
    </row>
    <row r="774" spans="34:42" x14ac:dyDescent="0.25">
      <c r="AH774" s="57">
        <f t="shared" ref="AH774:AH776" si="1148">D774*10</f>
        <v>0</v>
      </c>
      <c r="AI774" s="69"/>
      <c r="AJ774" s="69"/>
      <c r="AK774" s="62" t="e">
        <f t="shared" ref="AK774:AK776" si="1149">AH774/AH$3</f>
        <v>#DIV/0!</v>
      </c>
      <c r="AL774" s="102" t="str">
        <f t="shared" ref="AL774" si="1150">IF(COUNTBLANK(AI774:AI776)=3,"",IF(COUNTBLANK(AI774:AI776)=2,IF(AI774=0,0.5/AJ774,AI774/AJ774),(AI774/AJ774+AI775/AJ775+IF(AJ776&gt;0,AI776/AJ776,0))/COUNTIF(AI774:AJ776,"&gt;0")))</f>
        <v/>
      </c>
      <c r="AM774" s="103" t="e">
        <f t="shared" ref="AM774" si="1151">IF(ISNUMBER(AN774),AN774,1/AN774)</f>
        <v>#DIV/0!</v>
      </c>
      <c r="AN774" s="104"/>
      <c r="AO774" s="105">
        <f t="shared" ref="AO774" si="1152">IF(COUNTIF(AL774:AL774,"&gt;0"),AL774,IF(ISERROR(AM774),IF(D777&gt;0,D777,0.5),AM774))</f>
        <v>0.5</v>
      </c>
      <c r="AP774" s="106">
        <v>10</v>
      </c>
    </row>
    <row r="775" spans="34:42" x14ac:dyDescent="0.25">
      <c r="AH775" s="57">
        <f t="shared" si="1148"/>
        <v>0</v>
      </c>
      <c r="AI775" s="70"/>
      <c r="AJ775" s="70"/>
      <c r="AK775" s="62" t="e">
        <f t="shared" si="1149"/>
        <v>#DIV/0!</v>
      </c>
      <c r="AL775" s="102"/>
      <c r="AM775" s="103"/>
      <c r="AN775" s="104"/>
      <c r="AO775" s="105"/>
      <c r="AP775" s="106"/>
    </row>
    <row r="776" spans="34:42" x14ac:dyDescent="0.25">
      <c r="AH776" s="57">
        <f t="shared" si="1148"/>
        <v>0</v>
      </c>
      <c r="AI776" s="70"/>
      <c r="AJ776" s="70"/>
      <c r="AK776" s="62" t="e">
        <f t="shared" si="1149"/>
        <v>#DIV/0!</v>
      </c>
      <c r="AL776" s="102"/>
      <c r="AM776" s="103"/>
      <c r="AN776" s="104"/>
      <c r="AO776" s="105"/>
      <c r="AP776" s="106"/>
    </row>
    <row r="777" spans="34:42" x14ac:dyDescent="0.25">
      <c r="AH777" s="58">
        <f t="shared" ref="AH777" si="1153">AO774*AP774</f>
        <v>5</v>
      </c>
      <c r="AI777" s="71"/>
      <c r="AJ777" s="71"/>
      <c r="AK777" s="63"/>
    </row>
    <row r="778" spans="34:42" x14ac:dyDescent="0.25">
      <c r="AH778" s="57">
        <f t="shared" ref="AH778:AH780" si="1154">D778*10</f>
        <v>0</v>
      </c>
      <c r="AI778" s="69"/>
      <c r="AJ778" s="69"/>
      <c r="AK778" s="62" t="e">
        <f t="shared" ref="AK778:AK780" si="1155">AH778/AH$3</f>
        <v>#DIV/0!</v>
      </c>
      <c r="AL778" s="102" t="str">
        <f t="shared" ref="AL778" si="1156">IF(COUNTBLANK(AI778:AI780)=3,"",IF(COUNTBLANK(AI778:AI780)=2,IF(AI778=0,0.5/AJ778,AI778/AJ778),(AI778/AJ778+AI779/AJ779+IF(AJ780&gt;0,AI780/AJ780,0))/COUNTIF(AI778:AJ780,"&gt;0")))</f>
        <v/>
      </c>
      <c r="AM778" s="103" t="e">
        <f t="shared" ref="AM778" si="1157">IF(ISNUMBER(AN778),AN778,1/AN778)</f>
        <v>#DIV/0!</v>
      </c>
      <c r="AN778" s="104"/>
      <c r="AO778" s="105">
        <f t="shared" ref="AO778" si="1158">IF(COUNTIF(AL778:AL778,"&gt;0"),AL778,IF(ISERROR(AM778),IF(D781&gt;0,D781,0.5),AM778))</f>
        <v>0.5</v>
      </c>
      <c r="AP778" s="106">
        <v>10</v>
      </c>
    </row>
    <row r="779" spans="34:42" x14ac:dyDescent="0.25">
      <c r="AH779" s="57">
        <f t="shared" si="1154"/>
        <v>0</v>
      </c>
      <c r="AI779" s="70"/>
      <c r="AJ779" s="70"/>
      <c r="AK779" s="62" t="e">
        <f t="shared" si="1155"/>
        <v>#DIV/0!</v>
      </c>
      <c r="AL779" s="102"/>
      <c r="AM779" s="103"/>
      <c r="AN779" s="104"/>
      <c r="AO779" s="105"/>
      <c r="AP779" s="106"/>
    </row>
    <row r="780" spans="34:42" x14ac:dyDescent="0.25">
      <c r="AH780" s="57">
        <f t="shared" si="1154"/>
        <v>0</v>
      </c>
      <c r="AI780" s="70"/>
      <c r="AJ780" s="70"/>
      <c r="AK780" s="62" t="e">
        <f t="shared" si="1155"/>
        <v>#DIV/0!</v>
      </c>
      <c r="AL780" s="102"/>
      <c r="AM780" s="103"/>
      <c r="AN780" s="104"/>
      <c r="AO780" s="105"/>
      <c r="AP780" s="106"/>
    </row>
    <row r="781" spans="34:42" x14ac:dyDescent="0.25">
      <c r="AH781" s="58">
        <f t="shared" ref="AH781" si="1159">AO778*AP778</f>
        <v>5</v>
      </c>
      <c r="AI781" s="71"/>
      <c r="AJ781" s="71"/>
      <c r="AK781" s="63"/>
    </row>
    <row r="782" spans="34:42" x14ac:dyDescent="0.25">
      <c r="AH782" s="57">
        <f t="shared" ref="AH782:AH784" si="1160">D782*10</f>
        <v>0</v>
      </c>
      <c r="AI782" s="69"/>
      <c r="AJ782" s="69"/>
      <c r="AK782" s="62" t="e">
        <f t="shared" ref="AK782:AK784" si="1161">AH782/AH$3</f>
        <v>#DIV/0!</v>
      </c>
      <c r="AL782" s="102" t="str">
        <f t="shared" ref="AL782" si="1162">IF(COUNTBLANK(AI782:AI784)=3,"",IF(COUNTBLANK(AI782:AI784)=2,IF(AI782=0,0.5/AJ782,AI782/AJ782),(AI782/AJ782+AI783/AJ783+IF(AJ784&gt;0,AI784/AJ784,0))/COUNTIF(AI782:AJ784,"&gt;0")))</f>
        <v/>
      </c>
      <c r="AM782" s="103" t="e">
        <f t="shared" ref="AM782" si="1163">IF(ISNUMBER(AN782),AN782,1/AN782)</f>
        <v>#DIV/0!</v>
      </c>
      <c r="AN782" s="104"/>
      <c r="AO782" s="105">
        <f t="shared" ref="AO782" si="1164">IF(COUNTIF(AL782:AL782,"&gt;0"),AL782,IF(ISERROR(AM782),IF(D785&gt;0,D785,0.5),AM782))</f>
        <v>0.5</v>
      </c>
      <c r="AP782" s="106">
        <v>10</v>
      </c>
    </row>
    <row r="783" spans="34:42" x14ac:dyDescent="0.25">
      <c r="AH783" s="57">
        <f t="shared" si="1160"/>
        <v>0</v>
      </c>
      <c r="AI783" s="70"/>
      <c r="AJ783" s="70"/>
      <c r="AK783" s="62" t="e">
        <f t="shared" si="1161"/>
        <v>#DIV/0!</v>
      </c>
      <c r="AL783" s="102"/>
      <c r="AM783" s="103"/>
      <c r="AN783" s="104"/>
      <c r="AO783" s="105"/>
      <c r="AP783" s="106"/>
    </row>
    <row r="784" spans="34:42" x14ac:dyDescent="0.25">
      <c r="AH784" s="57">
        <f t="shared" si="1160"/>
        <v>0</v>
      </c>
      <c r="AI784" s="70"/>
      <c r="AJ784" s="70"/>
      <c r="AK784" s="62" t="e">
        <f t="shared" si="1161"/>
        <v>#DIV/0!</v>
      </c>
      <c r="AL784" s="102"/>
      <c r="AM784" s="103"/>
      <c r="AN784" s="104"/>
      <c r="AO784" s="105"/>
      <c r="AP784" s="106"/>
    </row>
    <row r="785" spans="34:42" x14ac:dyDescent="0.25">
      <c r="AH785" s="58">
        <f t="shared" ref="AH785" si="1165">AO782*AP782</f>
        <v>5</v>
      </c>
      <c r="AI785" s="71"/>
      <c r="AJ785" s="71"/>
      <c r="AK785" s="63"/>
    </row>
    <row r="786" spans="34:42" x14ac:dyDescent="0.25">
      <c r="AH786" s="57">
        <f t="shared" ref="AH786:AH788" si="1166">D786*10</f>
        <v>0</v>
      </c>
      <c r="AI786" s="69"/>
      <c r="AJ786" s="69"/>
      <c r="AK786" s="62" t="e">
        <f t="shared" ref="AK786:AK788" si="1167">AH786/AH$3</f>
        <v>#DIV/0!</v>
      </c>
      <c r="AL786" s="102" t="str">
        <f t="shared" ref="AL786" si="1168">IF(COUNTBLANK(AI786:AI788)=3,"",IF(COUNTBLANK(AI786:AI788)=2,IF(AI786=0,0.5/AJ786,AI786/AJ786),(AI786/AJ786+AI787/AJ787+IF(AJ788&gt;0,AI788/AJ788,0))/COUNTIF(AI786:AJ788,"&gt;0")))</f>
        <v/>
      </c>
      <c r="AM786" s="103" t="e">
        <f t="shared" ref="AM786" si="1169">IF(ISNUMBER(AN786),AN786,1/AN786)</f>
        <v>#DIV/0!</v>
      </c>
      <c r="AN786" s="104"/>
      <c r="AO786" s="105">
        <f t="shared" ref="AO786" si="1170">IF(COUNTIF(AL786:AL786,"&gt;0"),AL786,IF(ISERROR(AM786),IF(D789&gt;0,D789,0.5),AM786))</f>
        <v>0.5</v>
      </c>
      <c r="AP786" s="106">
        <v>10</v>
      </c>
    </row>
    <row r="787" spans="34:42" x14ac:dyDescent="0.25">
      <c r="AH787" s="57">
        <f t="shared" si="1166"/>
        <v>0</v>
      </c>
      <c r="AI787" s="70"/>
      <c r="AJ787" s="70"/>
      <c r="AK787" s="62" t="e">
        <f t="shared" si="1167"/>
        <v>#DIV/0!</v>
      </c>
      <c r="AL787" s="102"/>
      <c r="AM787" s="103"/>
      <c r="AN787" s="104"/>
      <c r="AO787" s="105"/>
      <c r="AP787" s="106"/>
    </row>
    <row r="788" spans="34:42" x14ac:dyDescent="0.25">
      <c r="AH788" s="57">
        <f t="shared" si="1166"/>
        <v>0</v>
      </c>
      <c r="AI788" s="70"/>
      <c r="AJ788" s="70"/>
      <c r="AK788" s="62" t="e">
        <f t="shared" si="1167"/>
        <v>#DIV/0!</v>
      </c>
      <c r="AL788" s="102"/>
      <c r="AM788" s="103"/>
      <c r="AN788" s="104"/>
      <c r="AO788" s="105"/>
      <c r="AP788" s="106"/>
    </row>
    <row r="789" spans="34:42" x14ac:dyDescent="0.25">
      <c r="AH789" s="58">
        <f t="shared" ref="AH789" si="1171">AO786*AP786</f>
        <v>5</v>
      </c>
      <c r="AI789" s="71"/>
      <c r="AJ789" s="71"/>
      <c r="AK789" s="63"/>
    </row>
    <row r="790" spans="34:42" x14ac:dyDescent="0.25">
      <c r="AH790" s="57">
        <f t="shared" ref="AH790:AH792" si="1172">D790*10</f>
        <v>0</v>
      </c>
      <c r="AI790" s="69"/>
      <c r="AJ790" s="69"/>
      <c r="AK790" s="62" t="e">
        <f t="shared" ref="AK790:AK792" si="1173">AH790/AH$3</f>
        <v>#DIV/0!</v>
      </c>
      <c r="AL790" s="102" t="str">
        <f t="shared" ref="AL790" si="1174">IF(COUNTBLANK(AI790:AI792)=3,"",IF(COUNTBLANK(AI790:AI792)=2,IF(AI790=0,0.5/AJ790,AI790/AJ790),(AI790/AJ790+AI791/AJ791+IF(AJ792&gt;0,AI792/AJ792,0))/COUNTIF(AI790:AJ792,"&gt;0")))</f>
        <v/>
      </c>
      <c r="AM790" s="103" t="e">
        <f t="shared" ref="AM790" si="1175">IF(ISNUMBER(AN790),AN790,1/AN790)</f>
        <v>#DIV/0!</v>
      </c>
      <c r="AN790" s="104"/>
      <c r="AO790" s="105">
        <f t="shared" ref="AO790" si="1176">IF(COUNTIF(AL790:AL790,"&gt;0"),AL790,IF(ISERROR(AM790),IF(D793&gt;0,D793,0.5),AM790))</f>
        <v>0.5</v>
      </c>
      <c r="AP790" s="106">
        <v>10</v>
      </c>
    </row>
    <row r="791" spans="34:42" x14ac:dyDescent="0.25">
      <c r="AH791" s="57">
        <f t="shared" si="1172"/>
        <v>0</v>
      </c>
      <c r="AI791" s="70"/>
      <c r="AJ791" s="70"/>
      <c r="AK791" s="62" t="e">
        <f t="shared" si="1173"/>
        <v>#DIV/0!</v>
      </c>
      <c r="AL791" s="102"/>
      <c r="AM791" s="103"/>
      <c r="AN791" s="104"/>
      <c r="AO791" s="105"/>
      <c r="AP791" s="106"/>
    </row>
    <row r="792" spans="34:42" x14ac:dyDescent="0.25">
      <c r="AH792" s="57">
        <f t="shared" si="1172"/>
        <v>0</v>
      </c>
      <c r="AI792" s="70"/>
      <c r="AJ792" s="70"/>
      <c r="AK792" s="62" t="e">
        <f t="shared" si="1173"/>
        <v>#DIV/0!</v>
      </c>
      <c r="AL792" s="102"/>
      <c r="AM792" s="103"/>
      <c r="AN792" s="104"/>
      <c r="AO792" s="105"/>
      <c r="AP792" s="106"/>
    </row>
    <row r="793" spans="34:42" x14ac:dyDescent="0.25">
      <c r="AH793" s="58">
        <f t="shared" ref="AH793" si="1177">AO790*AP790</f>
        <v>5</v>
      </c>
      <c r="AI793" s="71"/>
      <c r="AJ793" s="71"/>
      <c r="AK793" s="63"/>
    </row>
    <row r="794" spans="34:42" x14ac:dyDescent="0.25">
      <c r="AH794" s="57">
        <f t="shared" ref="AH794:AH796" si="1178">D794*10</f>
        <v>0</v>
      </c>
      <c r="AI794" s="69"/>
      <c r="AJ794" s="69"/>
      <c r="AK794" s="62" t="e">
        <f t="shared" ref="AK794:AK796" si="1179">AH794/AH$3</f>
        <v>#DIV/0!</v>
      </c>
      <c r="AL794" s="102" t="str">
        <f t="shared" ref="AL794" si="1180">IF(COUNTBLANK(AI794:AI796)=3,"",IF(COUNTBLANK(AI794:AI796)=2,IF(AI794=0,0.5/AJ794,AI794/AJ794),(AI794/AJ794+AI795/AJ795+IF(AJ796&gt;0,AI796/AJ796,0))/COUNTIF(AI794:AJ796,"&gt;0")))</f>
        <v/>
      </c>
      <c r="AM794" s="103" t="e">
        <f t="shared" ref="AM794" si="1181">IF(ISNUMBER(AN794),AN794,1/AN794)</f>
        <v>#DIV/0!</v>
      </c>
      <c r="AN794" s="104"/>
      <c r="AO794" s="105">
        <f t="shared" ref="AO794" si="1182">IF(COUNTIF(AL794:AL794,"&gt;0"),AL794,IF(ISERROR(AM794),IF(D797&gt;0,D797,0.5),AM794))</f>
        <v>0.5</v>
      </c>
      <c r="AP794" s="106">
        <v>10</v>
      </c>
    </row>
    <row r="795" spans="34:42" x14ac:dyDescent="0.25">
      <c r="AH795" s="57">
        <f t="shared" si="1178"/>
        <v>0</v>
      </c>
      <c r="AI795" s="70"/>
      <c r="AJ795" s="70"/>
      <c r="AK795" s="62" t="e">
        <f t="shared" si="1179"/>
        <v>#DIV/0!</v>
      </c>
      <c r="AL795" s="102"/>
      <c r="AM795" s="103"/>
      <c r="AN795" s="104"/>
      <c r="AO795" s="105"/>
      <c r="AP795" s="106"/>
    </row>
    <row r="796" spans="34:42" x14ac:dyDescent="0.25">
      <c r="AH796" s="57">
        <f t="shared" si="1178"/>
        <v>0</v>
      </c>
      <c r="AI796" s="70"/>
      <c r="AJ796" s="70"/>
      <c r="AK796" s="62" t="e">
        <f t="shared" si="1179"/>
        <v>#DIV/0!</v>
      </c>
      <c r="AL796" s="102"/>
      <c r="AM796" s="103"/>
      <c r="AN796" s="104"/>
      <c r="AO796" s="105"/>
      <c r="AP796" s="106"/>
    </row>
    <row r="797" spans="34:42" x14ac:dyDescent="0.25">
      <c r="AH797" s="58">
        <f t="shared" ref="AH797" si="1183">AO794*AP794</f>
        <v>5</v>
      </c>
      <c r="AI797" s="71"/>
      <c r="AJ797" s="71"/>
      <c r="AK797" s="63"/>
    </row>
    <row r="798" spans="34:42" x14ac:dyDescent="0.25">
      <c r="AH798" s="57">
        <f t="shared" ref="AH798:AH800" si="1184">D798*10</f>
        <v>0</v>
      </c>
      <c r="AI798" s="69"/>
      <c r="AJ798" s="69"/>
      <c r="AK798" s="62" t="e">
        <f t="shared" ref="AK798:AK800" si="1185">AH798/AH$3</f>
        <v>#DIV/0!</v>
      </c>
      <c r="AL798" s="102" t="str">
        <f t="shared" ref="AL798" si="1186">IF(COUNTBLANK(AI798:AI800)=3,"",IF(COUNTBLANK(AI798:AI800)=2,IF(AI798=0,0.5/AJ798,AI798/AJ798),(AI798/AJ798+AI799/AJ799+IF(AJ800&gt;0,AI800/AJ800,0))/COUNTIF(AI798:AJ800,"&gt;0")))</f>
        <v/>
      </c>
      <c r="AM798" s="103" t="e">
        <f t="shared" ref="AM798" si="1187">IF(ISNUMBER(AN798),AN798,1/AN798)</f>
        <v>#DIV/0!</v>
      </c>
      <c r="AN798" s="104"/>
      <c r="AO798" s="105">
        <f t="shared" ref="AO798" si="1188">IF(COUNTIF(AL798:AL798,"&gt;0"),AL798,IF(ISERROR(AM798),IF(D801&gt;0,D801,0.5),AM798))</f>
        <v>0.5</v>
      </c>
      <c r="AP798" s="106">
        <v>10</v>
      </c>
    </row>
    <row r="799" spans="34:42" x14ac:dyDescent="0.25">
      <c r="AH799" s="57">
        <f t="shared" si="1184"/>
        <v>0</v>
      </c>
      <c r="AI799" s="70"/>
      <c r="AJ799" s="70"/>
      <c r="AK799" s="62" t="e">
        <f t="shared" si="1185"/>
        <v>#DIV/0!</v>
      </c>
      <c r="AL799" s="102"/>
      <c r="AM799" s="103"/>
      <c r="AN799" s="104"/>
      <c r="AO799" s="105"/>
      <c r="AP799" s="106"/>
    </row>
    <row r="800" spans="34:42" x14ac:dyDescent="0.25">
      <c r="AH800" s="57">
        <f t="shared" si="1184"/>
        <v>0</v>
      </c>
      <c r="AI800" s="70"/>
      <c r="AJ800" s="70"/>
      <c r="AK800" s="62" t="e">
        <f t="shared" si="1185"/>
        <v>#DIV/0!</v>
      </c>
      <c r="AL800" s="102"/>
      <c r="AM800" s="103"/>
      <c r="AN800" s="104"/>
      <c r="AO800" s="105"/>
      <c r="AP800" s="106"/>
    </row>
    <row r="801" spans="34:42" x14ac:dyDescent="0.25">
      <c r="AH801" s="58">
        <f t="shared" ref="AH801" si="1189">AO798*AP798</f>
        <v>5</v>
      </c>
      <c r="AI801" s="71"/>
      <c r="AJ801" s="71"/>
      <c r="AK801" s="63"/>
    </row>
    <row r="802" spans="34:42" x14ac:dyDescent="0.25">
      <c r="AH802" s="57">
        <f t="shared" ref="AH802:AH804" si="1190">D802*10</f>
        <v>0</v>
      </c>
      <c r="AI802" s="69"/>
      <c r="AJ802" s="69"/>
      <c r="AK802" s="62" t="e">
        <f t="shared" ref="AK802:AK804" si="1191">AH802/AH$3</f>
        <v>#DIV/0!</v>
      </c>
      <c r="AL802" s="102" t="str">
        <f t="shared" ref="AL802" si="1192">IF(COUNTBLANK(AI802:AI804)=3,"",IF(COUNTBLANK(AI802:AI804)=2,IF(AI802=0,0.5/AJ802,AI802/AJ802),(AI802/AJ802+AI803/AJ803+IF(AJ804&gt;0,AI804/AJ804,0))/COUNTIF(AI802:AJ804,"&gt;0")))</f>
        <v/>
      </c>
      <c r="AM802" s="103" t="e">
        <f t="shared" ref="AM802" si="1193">IF(ISNUMBER(AN802),AN802,1/AN802)</f>
        <v>#DIV/0!</v>
      </c>
      <c r="AN802" s="104"/>
      <c r="AO802" s="105">
        <f t="shared" ref="AO802" si="1194">IF(COUNTIF(AL802:AL802,"&gt;0"),AL802,IF(ISERROR(AM802),IF(D805&gt;0,D805,0.5),AM802))</f>
        <v>0.5</v>
      </c>
      <c r="AP802" s="106">
        <v>10</v>
      </c>
    </row>
    <row r="803" spans="34:42" x14ac:dyDescent="0.25">
      <c r="AH803" s="57">
        <f t="shared" si="1190"/>
        <v>0</v>
      </c>
      <c r="AI803" s="70"/>
      <c r="AJ803" s="70"/>
      <c r="AK803" s="62" t="e">
        <f t="shared" si="1191"/>
        <v>#DIV/0!</v>
      </c>
      <c r="AL803" s="102"/>
      <c r="AM803" s="103"/>
      <c r="AN803" s="104"/>
      <c r="AO803" s="105"/>
      <c r="AP803" s="106"/>
    </row>
    <row r="804" spans="34:42" x14ac:dyDescent="0.25">
      <c r="AH804" s="57">
        <f t="shared" si="1190"/>
        <v>0</v>
      </c>
      <c r="AI804" s="70"/>
      <c r="AJ804" s="70"/>
      <c r="AK804" s="62" t="e">
        <f t="shared" si="1191"/>
        <v>#DIV/0!</v>
      </c>
      <c r="AL804" s="102"/>
      <c r="AM804" s="103"/>
      <c r="AN804" s="104"/>
      <c r="AO804" s="105"/>
      <c r="AP804" s="106"/>
    </row>
    <row r="805" spans="34:42" x14ac:dyDescent="0.25">
      <c r="AH805" s="58">
        <f t="shared" ref="AH805" si="1195">AO802*AP802</f>
        <v>5</v>
      </c>
      <c r="AI805" s="71"/>
      <c r="AJ805" s="71"/>
      <c r="AK805" s="63"/>
    </row>
    <row r="806" spans="34:42" x14ac:dyDescent="0.25">
      <c r="AH806" s="57">
        <f t="shared" ref="AH806:AH808" si="1196">D806*10</f>
        <v>0</v>
      </c>
      <c r="AI806" s="69"/>
      <c r="AJ806" s="69"/>
      <c r="AK806" s="62" t="e">
        <f t="shared" ref="AK806:AK808" si="1197">AH806/AH$3</f>
        <v>#DIV/0!</v>
      </c>
      <c r="AL806" s="102" t="str">
        <f t="shared" ref="AL806" si="1198">IF(COUNTBLANK(AI806:AI808)=3,"",IF(COUNTBLANK(AI806:AI808)=2,IF(AI806=0,0.5/AJ806,AI806/AJ806),(AI806/AJ806+AI807/AJ807+IF(AJ808&gt;0,AI808/AJ808,0))/COUNTIF(AI806:AJ808,"&gt;0")))</f>
        <v/>
      </c>
      <c r="AM806" s="103" t="e">
        <f t="shared" ref="AM806" si="1199">IF(ISNUMBER(AN806),AN806,1/AN806)</f>
        <v>#DIV/0!</v>
      </c>
      <c r="AN806" s="104"/>
      <c r="AO806" s="105">
        <f t="shared" ref="AO806" si="1200">IF(COUNTIF(AL806:AL806,"&gt;0"),AL806,IF(ISERROR(AM806),IF(D809&gt;0,D809,0.5),AM806))</f>
        <v>0.5</v>
      </c>
      <c r="AP806" s="106">
        <v>10</v>
      </c>
    </row>
    <row r="807" spans="34:42" x14ac:dyDescent="0.25">
      <c r="AH807" s="57">
        <f t="shared" si="1196"/>
        <v>0</v>
      </c>
      <c r="AI807" s="70"/>
      <c r="AJ807" s="70"/>
      <c r="AK807" s="62" t="e">
        <f t="shared" si="1197"/>
        <v>#DIV/0!</v>
      </c>
      <c r="AL807" s="102"/>
      <c r="AM807" s="103"/>
      <c r="AN807" s="104"/>
      <c r="AO807" s="105"/>
      <c r="AP807" s="106"/>
    </row>
    <row r="808" spans="34:42" x14ac:dyDescent="0.25">
      <c r="AH808" s="57">
        <f t="shared" si="1196"/>
        <v>0</v>
      </c>
      <c r="AI808" s="70"/>
      <c r="AJ808" s="70"/>
      <c r="AK808" s="62" t="e">
        <f t="shared" si="1197"/>
        <v>#DIV/0!</v>
      </c>
      <c r="AL808" s="102"/>
      <c r="AM808" s="103"/>
      <c r="AN808" s="104"/>
      <c r="AO808" s="105"/>
      <c r="AP808" s="106"/>
    </row>
    <row r="809" spans="34:42" x14ac:dyDescent="0.25">
      <c r="AH809" s="58">
        <f t="shared" ref="AH809" si="1201">AO806*AP806</f>
        <v>5</v>
      </c>
      <c r="AI809" s="71"/>
      <c r="AJ809" s="71"/>
      <c r="AK809" s="63"/>
    </row>
    <row r="810" spans="34:42" x14ac:dyDescent="0.25">
      <c r="AH810" s="57">
        <f t="shared" ref="AH810:AH812" si="1202">D810*10</f>
        <v>0</v>
      </c>
      <c r="AI810" s="69"/>
      <c r="AJ810" s="69"/>
      <c r="AK810" s="62" t="e">
        <f t="shared" ref="AK810:AK812" si="1203">AH810/AH$3</f>
        <v>#DIV/0!</v>
      </c>
      <c r="AL810" s="102" t="str">
        <f t="shared" ref="AL810" si="1204">IF(COUNTBLANK(AI810:AI812)=3,"",IF(COUNTBLANK(AI810:AI812)=2,IF(AI810=0,0.5/AJ810,AI810/AJ810),(AI810/AJ810+AI811/AJ811+IF(AJ812&gt;0,AI812/AJ812,0))/COUNTIF(AI810:AJ812,"&gt;0")))</f>
        <v/>
      </c>
      <c r="AM810" s="103" t="e">
        <f t="shared" ref="AM810" si="1205">IF(ISNUMBER(AN810),AN810,1/AN810)</f>
        <v>#DIV/0!</v>
      </c>
      <c r="AN810" s="104"/>
      <c r="AO810" s="105">
        <f t="shared" ref="AO810" si="1206">IF(COUNTIF(AL810:AL810,"&gt;0"),AL810,IF(ISERROR(AM810),IF(D813&gt;0,D813,0.5),AM810))</f>
        <v>0.5</v>
      </c>
      <c r="AP810" s="106">
        <v>10</v>
      </c>
    </row>
    <row r="811" spans="34:42" x14ac:dyDescent="0.25">
      <c r="AH811" s="57">
        <f t="shared" si="1202"/>
        <v>0</v>
      </c>
      <c r="AI811" s="70"/>
      <c r="AJ811" s="70"/>
      <c r="AK811" s="62" t="e">
        <f t="shared" si="1203"/>
        <v>#DIV/0!</v>
      </c>
      <c r="AL811" s="102"/>
      <c r="AM811" s="103"/>
      <c r="AN811" s="104"/>
      <c r="AO811" s="105"/>
      <c r="AP811" s="106"/>
    </row>
    <row r="812" spans="34:42" x14ac:dyDescent="0.25">
      <c r="AH812" s="57">
        <f t="shared" si="1202"/>
        <v>0</v>
      </c>
      <c r="AI812" s="70"/>
      <c r="AJ812" s="70"/>
      <c r="AK812" s="62" t="e">
        <f t="shared" si="1203"/>
        <v>#DIV/0!</v>
      </c>
      <c r="AL812" s="102"/>
      <c r="AM812" s="103"/>
      <c r="AN812" s="104"/>
      <c r="AO812" s="105"/>
      <c r="AP812" s="106"/>
    </row>
    <row r="813" spans="34:42" x14ac:dyDescent="0.25">
      <c r="AH813" s="58">
        <f t="shared" ref="AH813" si="1207">AO810*AP810</f>
        <v>5</v>
      </c>
      <c r="AI813" s="71"/>
      <c r="AJ813" s="71"/>
      <c r="AK813" s="63"/>
    </row>
    <row r="814" spans="34:42" x14ac:dyDescent="0.25">
      <c r="AH814" s="57">
        <f t="shared" ref="AH814:AH816" si="1208">D814*10</f>
        <v>0</v>
      </c>
      <c r="AI814" s="69"/>
      <c r="AJ814" s="69"/>
      <c r="AK814" s="62" t="e">
        <f t="shared" ref="AK814:AK816" si="1209">AH814/AH$3</f>
        <v>#DIV/0!</v>
      </c>
      <c r="AL814" s="102" t="str">
        <f t="shared" ref="AL814" si="1210">IF(COUNTBLANK(AI814:AI816)=3,"",IF(COUNTBLANK(AI814:AI816)=2,IF(AI814=0,0.5/AJ814,AI814/AJ814),(AI814/AJ814+AI815/AJ815+IF(AJ816&gt;0,AI816/AJ816,0))/COUNTIF(AI814:AJ816,"&gt;0")))</f>
        <v/>
      </c>
      <c r="AM814" s="103" t="e">
        <f t="shared" ref="AM814" si="1211">IF(ISNUMBER(AN814),AN814,1/AN814)</f>
        <v>#DIV/0!</v>
      </c>
      <c r="AN814" s="104"/>
      <c r="AO814" s="105">
        <f t="shared" ref="AO814" si="1212">IF(COUNTIF(AL814:AL814,"&gt;0"),AL814,IF(ISERROR(AM814),IF(D817&gt;0,D817,0.5),AM814))</f>
        <v>0.5</v>
      </c>
      <c r="AP814" s="106">
        <v>10</v>
      </c>
    </row>
    <row r="815" spans="34:42" x14ac:dyDescent="0.25">
      <c r="AH815" s="57">
        <f t="shared" si="1208"/>
        <v>0</v>
      </c>
      <c r="AI815" s="70"/>
      <c r="AJ815" s="70"/>
      <c r="AK815" s="62" t="e">
        <f t="shared" si="1209"/>
        <v>#DIV/0!</v>
      </c>
      <c r="AL815" s="102"/>
      <c r="AM815" s="103"/>
      <c r="AN815" s="104"/>
      <c r="AO815" s="105"/>
      <c r="AP815" s="106"/>
    </row>
    <row r="816" spans="34:42" x14ac:dyDescent="0.25">
      <c r="AH816" s="57">
        <f t="shared" si="1208"/>
        <v>0</v>
      </c>
      <c r="AI816" s="70"/>
      <c r="AJ816" s="70"/>
      <c r="AK816" s="62" t="e">
        <f t="shared" si="1209"/>
        <v>#DIV/0!</v>
      </c>
      <c r="AL816" s="102"/>
      <c r="AM816" s="103"/>
      <c r="AN816" s="104"/>
      <c r="AO816" s="105"/>
      <c r="AP816" s="106"/>
    </row>
    <row r="817" spans="34:42" x14ac:dyDescent="0.25">
      <c r="AH817" s="58">
        <f t="shared" ref="AH817" si="1213">AO814*AP814</f>
        <v>5</v>
      </c>
      <c r="AI817" s="71"/>
      <c r="AJ817" s="71"/>
      <c r="AK817" s="63"/>
    </row>
    <row r="818" spans="34:42" x14ac:dyDescent="0.25">
      <c r="AH818" s="57">
        <f t="shared" ref="AH818:AH820" si="1214">D818*10</f>
        <v>0</v>
      </c>
      <c r="AI818" s="69"/>
      <c r="AJ818" s="69"/>
      <c r="AK818" s="62" t="e">
        <f t="shared" ref="AK818:AK820" si="1215">AH818/AH$3</f>
        <v>#DIV/0!</v>
      </c>
      <c r="AL818" s="102" t="str">
        <f t="shared" ref="AL818" si="1216">IF(COUNTBLANK(AI818:AI820)=3,"",IF(COUNTBLANK(AI818:AI820)=2,IF(AI818=0,0.5/AJ818,AI818/AJ818),(AI818/AJ818+AI819/AJ819+IF(AJ820&gt;0,AI820/AJ820,0))/COUNTIF(AI818:AJ820,"&gt;0")))</f>
        <v/>
      </c>
      <c r="AM818" s="103" t="e">
        <f t="shared" ref="AM818" si="1217">IF(ISNUMBER(AN818),AN818,1/AN818)</f>
        <v>#DIV/0!</v>
      </c>
      <c r="AN818" s="104"/>
      <c r="AO818" s="105">
        <f t="shared" ref="AO818" si="1218">IF(COUNTIF(AL818:AL818,"&gt;0"),AL818,IF(ISERROR(AM818),IF(D821&gt;0,D821,0.5),AM818))</f>
        <v>0.5</v>
      </c>
      <c r="AP818" s="106">
        <v>10</v>
      </c>
    </row>
    <row r="819" spans="34:42" x14ac:dyDescent="0.25">
      <c r="AH819" s="57">
        <f t="shared" si="1214"/>
        <v>0</v>
      </c>
      <c r="AI819" s="70"/>
      <c r="AJ819" s="70"/>
      <c r="AK819" s="62" t="e">
        <f t="shared" si="1215"/>
        <v>#DIV/0!</v>
      </c>
      <c r="AL819" s="102"/>
      <c r="AM819" s="103"/>
      <c r="AN819" s="104"/>
      <c r="AO819" s="105"/>
      <c r="AP819" s="106"/>
    </row>
    <row r="820" spans="34:42" x14ac:dyDescent="0.25">
      <c r="AH820" s="57">
        <f t="shared" si="1214"/>
        <v>0</v>
      </c>
      <c r="AI820" s="70"/>
      <c r="AJ820" s="70"/>
      <c r="AK820" s="62" t="e">
        <f t="shared" si="1215"/>
        <v>#DIV/0!</v>
      </c>
      <c r="AL820" s="102"/>
      <c r="AM820" s="103"/>
      <c r="AN820" s="104"/>
      <c r="AO820" s="105"/>
      <c r="AP820" s="106"/>
    </row>
    <row r="821" spans="34:42" x14ac:dyDescent="0.25">
      <c r="AH821" s="58">
        <f t="shared" ref="AH821" si="1219">AO818*AP818</f>
        <v>5</v>
      </c>
      <c r="AI821" s="71"/>
      <c r="AJ821" s="71"/>
      <c r="AK821" s="63"/>
    </row>
    <row r="822" spans="34:42" x14ac:dyDescent="0.25">
      <c r="AH822" s="57">
        <f t="shared" ref="AH822:AH824" si="1220">D822*10</f>
        <v>0</v>
      </c>
      <c r="AI822" s="69"/>
      <c r="AJ822" s="69"/>
      <c r="AK822" s="62" t="e">
        <f t="shared" ref="AK822:AK824" si="1221">AH822/AH$3</f>
        <v>#DIV/0!</v>
      </c>
      <c r="AL822" s="102" t="str">
        <f t="shared" ref="AL822" si="1222">IF(COUNTBLANK(AI822:AI824)=3,"",IF(COUNTBLANK(AI822:AI824)=2,IF(AI822=0,0.5/AJ822,AI822/AJ822),(AI822/AJ822+AI823/AJ823+IF(AJ824&gt;0,AI824/AJ824,0))/COUNTIF(AI822:AJ824,"&gt;0")))</f>
        <v/>
      </c>
      <c r="AM822" s="103" t="e">
        <f t="shared" ref="AM822" si="1223">IF(ISNUMBER(AN822),AN822,1/AN822)</f>
        <v>#DIV/0!</v>
      </c>
      <c r="AN822" s="104"/>
      <c r="AO822" s="105">
        <f t="shared" ref="AO822" si="1224">IF(COUNTIF(AL822:AL822,"&gt;0"),AL822,IF(ISERROR(AM822),IF(D825&gt;0,D825,0.5),AM822))</f>
        <v>0.5</v>
      </c>
      <c r="AP822" s="106">
        <v>10</v>
      </c>
    </row>
    <row r="823" spans="34:42" x14ac:dyDescent="0.25">
      <c r="AH823" s="57">
        <f t="shared" si="1220"/>
        <v>0</v>
      </c>
      <c r="AI823" s="70"/>
      <c r="AJ823" s="70"/>
      <c r="AK823" s="62" t="e">
        <f t="shared" si="1221"/>
        <v>#DIV/0!</v>
      </c>
      <c r="AL823" s="102"/>
      <c r="AM823" s="103"/>
      <c r="AN823" s="104"/>
      <c r="AO823" s="105"/>
      <c r="AP823" s="106"/>
    </row>
    <row r="824" spans="34:42" x14ac:dyDescent="0.25">
      <c r="AH824" s="57">
        <f t="shared" si="1220"/>
        <v>0</v>
      </c>
      <c r="AI824" s="70"/>
      <c r="AJ824" s="70"/>
      <c r="AK824" s="62" t="e">
        <f t="shared" si="1221"/>
        <v>#DIV/0!</v>
      </c>
      <c r="AL824" s="102"/>
      <c r="AM824" s="103"/>
      <c r="AN824" s="104"/>
      <c r="AO824" s="105"/>
      <c r="AP824" s="106"/>
    </row>
    <row r="825" spans="34:42" x14ac:dyDescent="0.25">
      <c r="AH825" s="58">
        <f t="shared" ref="AH825" si="1225">AO822*AP822</f>
        <v>5</v>
      </c>
      <c r="AI825" s="71"/>
      <c r="AJ825" s="71"/>
      <c r="AK825" s="63"/>
    </row>
    <row r="826" spans="34:42" x14ac:dyDescent="0.25">
      <c r="AH826" s="57">
        <f t="shared" ref="AH826:AH828" si="1226">D826*10</f>
        <v>0</v>
      </c>
      <c r="AI826" s="69"/>
      <c r="AJ826" s="69"/>
      <c r="AK826" s="62" t="e">
        <f t="shared" ref="AK826:AK828" si="1227">AH826/AH$3</f>
        <v>#DIV/0!</v>
      </c>
      <c r="AL826" s="102" t="str">
        <f t="shared" ref="AL826" si="1228">IF(COUNTBLANK(AI826:AI828)=3,"",IF(COUNTBLANK(AI826:AI828)=2,IF(AI826=0,0.5/AJ826,AI826/AJ826),(AI826/AJ826+AI827/AJ827+IF(AJ828&gt;0,AI828/AJ828,0))/COUNTIF(AI826:AJ828,"&gt;0")))</f>
        <v/>
      </c>
      <c r="AM826" s="103" t="e">
        <f t="shared" ref="AM826" si="1229">IF(ISNUMBER(AN826),AN826,1/AN826)</f>
        <v>#DIV/0!</v>
      </c>
      <c r="AN826" s="104"/>
      <c r="AO826" s="105">
        <f t="shared" ref="AO826" si="1230">IF(COUNTIF(AL826:AL826,"&gt;0"),AL826,IF(ISERROR(AM826),IF(D829&gt;0,D829,0.5),AM826))</f>
        <v>0.5</v>
      </c>
      <c r="AP826" s="106">
        <v>10</v>
      </c>
    </row>
    <row r="827" spans="34:42" x14ac:dyDescent="0.25">
      <c r="AH827" s="57">
        <f t="shared" si="1226"/>
        <v>0</v>
      </c>
      <c r="AI827" s="70"/>
      <c r="AJ827" s="70"/>
      <c r="AK827" s="62" t="e">
        <f t="shared" si="1227"/>
        <v>#DIV/0!</v>
      </c>
      <c r="AL827" s="102"/>
      <c r="AM827" s="103"/>
      <c r="AN827" s="104"/>
      <c r="AO827" s="105"/>
      <c r="AP827" s="106"/>
    </row>
    <row r="828" spans="34:42" x14ac:dyDescent="0.25">
      <c r="AH828" s="57">
        <f t="shared" si="1226"/>
        <v>0</v>
      </c>
      <c r="AI828" s="70"/>
      <c r="AJ828" s="70"/>
      <c r="AK828" s="62" t="e">
        <f t="shared" si="1227"/>
        <v>#DIV/0!</v>
      </c>
      <c r="AL828" s="102"/>
      <c r="AM828" s="103"/>
      <c r="AN828" s="104"/>
      <c r="AO828" s="105"/>
      <c r="AP828" s="106"/>
    </row>
    <row r="829" spans="34:42" x14ac:dyDescent="0.25">
      <c r="AH829" s="58">
        <f t="shared" ref="AH829" si="1231">AO826*AP826</f>
        <v>5</v>
      </c>
      <c r="AI829" s="71"/>
      <c r="AJ829" s="71"/>
      <c r="AK829" s="63"/>
    </row>
    <row r="830" spans="34:42" x14ac:dyDescent="0.25">
      <c r="AH830" s="57">
        <f t="shared" ref="AH830:AH832" si="1232">D830*10</f>
        <v>0</v>
      </c>
      <c r="AI830" s="69"/>
      <c r="AJ830" s="69"/>
      <c r="AK830" s="62" t="e">
        <f t="shared" ref="AK830:AK832" si="1233">AH830/AH$3</f>
        <v>#DIV/0!</v>
      </c>
      <c r="AL830" s="102" t="str">
        <f t="shared" ref="AL830" si="1234">IF(COUNTBLANK(AI830:AI832)=3,"",IF(COUNTBLANK(AI830:AI832)=2,IF(AI830=0,0.5/AJ830,AI830/AJ830),(AI830/AJ830+AI831/AJ831+IF(AJ832&gt;0,AI832/AJ832,0))/COUNTIF(AI830:AJ832,"&gt;0")))</f>
        <v/>
      </c>
      <c r="AM830" s="103" t="e">
        <f t="shared" ref="AM830" si="1235">IF(ISNUMBER(AN830),AN830,1/AN830)</f>
        <v>#DIV/0!</v>
      </c>
      <c r="AN830" s="104"/>
      <c r="AO830" s="105">
        <f t="shared" ref="AO830" si="1236">IF(COUNTIF(AL830:AL830,"&gt;0"),AL830,IF(ISERROR(AM830),IF(D833&gt;0,D833,0.5),AM830))</f>
        <v>0.5</v>
      </c>
      <c r="AP830" s="106">
        <v>10</v>
      </c>
    </row>
    <row r="831" spans="34:42" x14ac:dyDescent="0.25">
      <c r="AH831" s="57">
        <f t="shared" si="1232"/>
        <v>0</v>
      </c>
      <c r="AI831" s="70"/>
      <c r="AJ831" s="70"/>
      <c r="AK831" s="62" t="e">
        <f t="shared" si="1233"/>
        <v>#DIV/0!</v>
      </c>
      <c r="AL831" s="102"/>
      <c r="AM831" s="103"/>
      <c r="AN831" s="104"/>
      <c r="AO831" s="105"/>
      <c r="AP831" s="106"/>
    </row>
    <row r="832" spans="34:42" x14ac:dyDescent="0.25">
      <c r="AH832" s="57">
        <f t="shared" si="1232"/>
        <v>0</v>
      </c>
      <c r="AI832" s="70"/>
      <c r="AJ832" s="70"/>
      <c r="AK832" s="62" t="e">
        <f t="shared" si="1233"/>
        <v>#DIV/0!</v>
      </c>
      <c r="AL832" s="102"/>
      <c r="AM832" s="103"/>
      <c r="AN832" s="104"/>
      <c r="AO832" s="105"/>
      <c r="AP832" s="106"/>
    </row>
    <row r="833" spans="34:42" x14ac:dyDescent="0.25">
      <c r="AH833" s="58">
        <f t="shared" ref="AH833" si="1237">AO830*AP830</f>
        <v>5</v>
      </c>
      <c r="AI833" s="71"/>
      <c r="AJ833" s="71"/>
      <c r="AK833" s="63"/>
    </row>
    <row r="834" spans="34:42" x14ac:dyDescent="0.25">
      <c r="AH834" s="57">
        <f t="shared" ref="AH834:AH836" si="1238">D834*10</f>
        <v>0</v>
      </c>
      <c r="AI834" s="69"/>
      <c r="AJ834" s="69"/>
      <c r="AK834" s="62" t="e">
        <f t="shared" ref="AK834:AK836" si="1239">AH834/AH$3</f>
        <v>#DIV/0!</v>
      </c>
      <c r="AL834" s="102" t="str">
        <f t="shared" ref="AL834" si="1240">IF(COUNTBLANK(AI834:AI836)=3,"",IF(COUNTBLANK(AI834:AI836)=2,IF(AI834=0,0.5/AJ834,AI834/AJ834),(AI834/AJ834+AI835/AJ835+IF(AJ836&gt;0,AI836/AJ836,0))/COUNTIF(AI834:AJ836,"&gt;0")))</f>
        <v/>
      </c>
      <c r="AM834" s="103" t="e">
        <f t="shared" ref="AM834" si="1241">IF(ISNUMBER(AN834),AN834,1/AN834)</f>
        <v>#DIV/0!</v>
      </c>
      <c r="AN834" s="104"/>
      <c r="AO834" s="105">
        <f t="shared" ref="AO834" si="1242">IF(COUNTIF(AL834:AL834,"&gt;0"),AL834,IF(ISERROR(AM834),IF(D837&gt;0,D837,0.5),AM834))</f>
        <v>0.5</v>
      </c>
      <c r="AP834" s="106">
        <v>10</v>
      </c>
    </row>
    <row r="835" spans="34:42" x14ac:dyDescent="0.25">
      <c r="AH835" s="57">
        <f t="shared" si="1238"/>
        <v>0</v>
      </c>
      <c r="AI835" s="70"/>
      <c r="AJ835" s="70"/>
      <c r="AK835" s="62" t="e">
        <f t="shared" si="1239"/>
        <v>#DIV/0!</v>
      </c>
      <c r="AL835" s="102"/>
      <c r="AM835" s="103"/>
      <c r="AN835" s="104"/>
      <c r="AO835" s="105"/>
      <c r="AP835" s="106"/>
    </row>
    <row r="836" spans="34:42" x14ac:dyDescent="0.25">
      <c r="AH836" s="57">
        <f t="shared" si="1238"/>
        <v>0</v>
      </c>
      <c r="AI836" s="70"/>
      <c r="AJ836" s="70"/>
      <c r="AK836" s="62" t="e">
        <f t="shared" si="1239"/>
        <v>#DIV/0!</v>
      </c>
      <c r="AL836" s="102"/>
      <c r="AM836" s="103"/>
      <c r="AN836" s="104"/>
      <c r="AO836" s="105"/>
      <c r="AP836" s="106"/>
    </row>
    <row r="837" spans="34:42" x14ac:dyDescent="0.25">
      <c r="AH837" s="58">
        <f t="shared" ref="AH837" si="1243">AO834*AP834</f>
        <v>5</v>
      </c>
      <c r="AI837" s="71"/>
      <c r="AJ837" s="71"/>
      <c r="AK837" s="63"/>
    </row>
    <row r="838" spans="34:42" x14ac:dyDescent="0.25">
      <c r="AH838" s="57">
        <f t="shared" ref="AH838:AH840" si="1244">D838*10</f>
        <v>0</v>
      </c>
      <c r="AI838" s="69"/>
      <c r="AJ838" s="69"/>
      <c r="AK838" s="62" t="e">
        <f t="shared" ref="AK838:AK840" si="1245">AH838/AH$3</f>
        <v>#DIV/0!</v>
      </c>
      <c r="AL838" s="102" t="str">
        <f t="shared" ref="AL838" si="1246">IF(COUNTBLANK(AI838:AI840)=3,"",IF(COUNTBLANK(AI838:AI840)=2,IF(AI838=0,0.5/AJ838,AI838/AJ838),(AI838/AJ838+AI839/AJ839+IF(AJ840&gt;0,AI840/AJ840,0))/COUNTIF(AI838:AJ840,"&gt;0")))</f>
        <v/>
      </c>
      <c r="AM838" s="103" t="e">
        <f t="shared" ref="AM838" si="1247">IF(ISNUMBER(AN838),AN838,1/AN838)</f>
        <v>#DIV/0!</v>
      </c>
      <c r="AN838" s="104"/>
      <c r="AO838" s="105">
        <f t="shared" ref="AO838" si="1248">IF(COUNTIF(AL838:AL838,"&gt;0"),AL838,IF(ISERROR(AM838),IF(D841&gt;0,D841,0.5),AM838))</f>
        <v>0.5</v>
      </c>
      <c r="AP838" s="106">
        <v>10</v>
      </c>
    </row>
    <row r="839" spans="34:42" x14ac:dyDescent="0.25">
      <c r="AH839" s="57">
        <f t="shared" si="1244"/>
        <v>0</v>
      </c>
      <c r="AI839" s="70"/>
      <c r="AJ839" s="70"/>
      <c r="AK839" s="62" t="e">
        <f t="shared" si="1245"/>
        <v>#DIV/0!</v>
      </c>
      <c r="AL839" s="102"/>
      <c r="AM839" s="103"/>
      <c r="AN839" s="104"/>
      <c r="AO839" s="105"/>
      <c r="AP839" s="106"/>
    </row>
    <row r="840" spans="34:42" x14ac:dyDescent="0.25">
      <c r="AH840" s="57">
        <f t="shared" si="1244"/>
        <v>0</v>
      </c>
      <c r="AI840" s="70"/>
      <c r="AJ840" s="70"/>
      <c r="AK840" s="62" t="e">
        <f t="shared" si="1245"/>
        <v>#DIV/0!</v>
      </c>
      <c r="AL840" s="102"/>
      <c r="AM840" s="103"/>
      <c r="AN840" s="104"/>
      <c r="AO840" s="105"/>
      <c r="AP840" s="106"/>
    </row>
    <row r="841" spans="34:42" x14ac:dyDescent="0.25">
      <c r="AH841" s="58">
        <f t="shared" ref="AH841" si="1249">AO838*AP838</f>
        <v>5</v>
      </c>
      <c r="AI841" s="71"/>
      <c r="AJ841" s="71"/>
      <c r="AK841" s="63"/>
    </row>
    <row r="842" spans="34:42" x14ac:dyDescent="0.25">
      <c r="AH842" s="57">
        <f t="shared" ref="AH842:AH844" si="1250">D842*10</f>
        <v>0</v>
      </c>
      <c r="AI842" s="69"/>
      <c r="AJ842" s="69"/>
      <c r="AK842" s="62" t="e">
        <f t="shared" ref="AK842:AK844" si="1251">AH842/AH$3</f>
        <v>#DIV/0!</v>
      </c>
      <c r="AL842" s="102" t="str">
        <f t="shared" ref="AL842" si="1252">IF(COUNTBLANK(AI842:AI844)=3,"",IF(COUNTBLANK(AI842:AI844)=2,IF(AI842=0,0.5/AJ842,AI842/AJ842),(AI842/AJ842+AI843/AJ843+IF(AJ844&gt;0,AI844/AJ844,0))/COUNTIF(AI842:AJ844,"&gt;0")))</f>
        <v/>
      </c>
      <c r="AM842" s="103" t="e">
        <f t="shared" ref="AM842" si="1253">IF(ISNUMBER(AN842),AN842,1/AN842)</f>
        <v>#DIV/0!</v>
      </c>
      <c r="AN842" s="104"/>
      <c r="AO842" s="105">
        <f t="shared" ref="AO842" si="1254">IF(COUNTIF(AL842:AL842,"&gt;0"),AL842,IF(ISERROR(AM842),IF(D845&gt;0,D845,0.5),AM842))</f>
        <v>0.5</v>
      </c>
      <c r="AP842" s="106">
        <v>10</v>
      </c>
    </row>
    <row r="843" spans="34:42" x14ac:dyDescent="0.25">
      <c r="AH843" s="57">
        <f t="shared" si="1250"/>
        <v>0</v>
      </c>
      <c r="AI843" s="70"/>
      <c r="AJ843" s="70"/>
      <c r="AK843" s="62" t="e">
        <f t="shared" si="1251"/>
        <v>#DIV/0!</v>
      </c>
      <c r="AL843" s="102"/>
      <c r="AM843" s="103"/>
      <c r="AN843" s="104"/>
      <c r="AO843" s="105"/>
      <c r="AP843" s="106"/>
    </row>
    <row r="844" spans="34:42" x14ac:dyDescent="0.25">
      <c r="AH844" s="57">
        <f t="shared" si="1250"/>
        <v>0</v>
      </c>
      <c r="AI844" s="70"/>
      <c r="AJ844" s="70"/>
      <c r="AK844" s="62" t="e">
        <f t="shared" si="1251"/>
        <v>#DIV/0!</v>
      </c>
      <c r="AL844" s="102"/>
      <c r="AM844" s="103"/>
      <c r="AN844" s="104"/>
      <c r="AO844" s="105"/>
      <c r="AP844" s="106"/>
    </row>
    <row r="845" spans="34:42" x14ac:dyDescent="0.25">
      <c r="AH845" s="58">
        <f t="shared" ref="AH845" si="1255">AO842*AP842</f>
        <v>5</v>
      </c>
      <c r="AI845" s="71"/>
      <c r="AJ845" s="71"/>
      <c r="AK845" s="63"/>
    </row>
    <row r="846" spans="34:42" x14ac:dyDescent="0.25">
      <c r="AH846" s="57">
        <f t="shared" ref="AH846:AH848" si="1256">D846*10</f>
        <v>0</v>
      </c>
      <c r="AI846" s="69"/>
      <c r="AJ846" s="69"/>
      <c r="AK846" s="62" t="e">
        <f t="shared" ref="AK846:AK848" si="1257">AH846/AH$3</f>
        <v>#DIV/0!</v>
      </c>
      <c r="AL846" s="102" t="str">
        <f t="shared" ref="AL846" si="1258">IF(COUNTBLANK(AI846:AI848)=3,"",IF(COUNTBLANK(AI846:AI848)=2,IF(AI846=0,0.5/AJ846,AI846/AJ846),(AI846/AJ846+AI847/AJ847+IF(AJ848&gt;0,AI848/AJ848,0))/COUNTIF(AI846:AJ848,"&gt;0")))</f>
        <v/>
      </c>
      <c r="AM846" s="103" t="e">
        <f t="shared" ref="AM846" si="1259">IF(ISNUMBER(AN846),AN846,1/AN846)</f>
        <v>#DIV/0!</v>
      </c>
      <c r="AN846" s="104"/>
      <c r="AO846" s="105">
        <f t="shared" ref="AO846" si="1260">IF(COUNTIF(AL846:AL846,"&gt;0"),AL846,IF(ISERROR(AM846),IF(D849&gt;0,D849,0.5),AM846))</f>
        <v>0.5</v>
      </c>
      <c r="AP846" s="106">
        <v>10</v>
      </c>
    </row>
    <row r="847" spans="34:42" x14ac:dyDescent="0.25">
      <c r="AH847" s="57">
        <f t="shared" si="1256"/>
        <v>0</v>
      </c>
      <c r="AI847" s="70"/>
      <c r="AJ847" s="70"/>
      <c r="AK847" s="62" t="e">
        <f t="shared" si="1257"/>
        <v>#DIV/0!</v>
      </c>
      <c r="AL847" s="102"/>
      <c r="AM847" s="103"/>
      <c r="AN847" s="104"/>
      <c r="AO847" s="105"/>
      <c r="AP847" s="106"/>
    </row>
    <row r="848" spans="34:42" x14ac:dyDescent="0.25">
      <c r="AH848" s="57">
        <f t="shared" si="1256"/>
        <v>0</v>
      </c>
      <c r="AI848" s="70"/>
      <c r="AJ848" s="70"/>
      <c r="AK848" s="62" t="e">
        <f t="shared" si="1257"/>
        <v>#DIV/0!</v>
      </c>
      <c r="AL848" s="102"/>
      <c r="AM848" s="103"/>
      <c r="AN848" s="104"/>
      <c r="AO848" s="105"/>
      <c r="AP848" s="106"/>
    </row>
    <row r="849" spans="34:42" x14ac:dyDescent="0.25">
      <c r="AH849" s="58">
        <f t="shared" ref="AH849" si="1261">AO846*AP846</f>
        <v>5</v>
      </c>
      <c r="AI849" s="71"/>
      <c r="AJ849" s="71"/>
      <c r="AK849" s="63"/>
    </row>
    <row r="850" spans="34:42" x14ac:dyDescent="0.25">
      <c r="AH850" s="57">
        <f t="shared" ref="AH850:AH852" si="1262">D850*10</f>
        <v>0</v>
      </c>
      <c r="AI850" s="69"/>
      <c r="AJ850" s="69"/>
      <c r="AK850" s="62" t="e">
        <f t="shared" ref="AK850:AK852" si="1263">AH850/AH$3</f>
        <v>#DIV/0!</v>
      </c>
      <c r="AL850" s="102" t="str">
        <f t="shared" ref="AL850" si="1264">IF(COUNTBLANK(AI850:AI852)=3,"",IF(COUNTBLANK(AI850:AI852)=2,IF(AI850=0,0.5/AJ850,AI850/AJ850),(AI850/AJ850+AI851/AJ851+IF(AJ852&gt;0,AI852/AJ852,0))/COUNTIF(AI850:AJ852,"&gt;0")))</f>
        <v/>
      </c>
      <c r="AM850" s="103" t="e">
        <f t="shared" ref="AM850" si="1265">IF(ISNUMBER(AN850),AN850,1/AN850)</f>
        <v>#DIV/0!</v>
      </c>
      <c r="AN850" s="104"/>
      <c r="AO850" s="105">
        <f t="shared" ref="AO850" si="1266">IF(COUNTIF(AL850:AL850,"&gt;0"),AL850,IF(ISERROR(AM850),IF(D853&gt;0,D853,0.5),AM850))</f>
        <v>0.5</v>
      </c>
      <c r="AP850" s="106">
        <v>10</v>
      </c>
    </row>
    <row r="851" spans="34:42" x14ac:dyDescent="0.25">
      <c r="AH851" s="57">
        <f t="shared" si="1262"/>
        <v>0</v>
      </c>
      <c r="AI851" s="70"/>
      <c r="AJ851" s="70"/>
      <c r="AK851" s="62" t="e">
        <f t="shared" si="1263"/>
        <v>#DIV/0!</v>
      </c>
      <c r="AL851" s="102"/>
      <c r="AM851" s="103"/>
      <c r="AN851" s="104"/>
      <c r="AO851" s="105"/>
      <c r="AP851" s="106"/>
    </row>
    <row r="852" spans="34:42" x14ac:dyDescent="0.25">
      <c r="AH852" s="57">
        <f t="shared" si="1262"/>
        <v>0</v>
      </c>
      <c r="AI852" s="70"/>
      <c r="AJ852" s="70"/>
      <c r="AK852" s="62" t="e">
        <f t="shared" si="1263"/>
        <v>#DIV/0!</v>
      </c>
      <c r="AL852" s="102"/>
      <c r="AM852" s="103"/>
      <c r="AN852" s="104"/>
      <c r="AO852" s="105"/>
      <c r="AP852" s="106"/>
    </row>
    <row r="853" spans="34:42" x14ac:dyDescent="0.25">
      <c r="AH853" s="58">
        <f t="shared" ref="AH853" si="1267">AO850*AP850</f>
        <v>5</v>
      </c>
      <c r="AI853" s="71"/>
      <c r="AJ853" s="71"/>
      <c r="AK853" s="63"/>
    </row>
    <row r="854" spans="34:42" x14ac:dyDescent="0.25">
      <c r="AH854" s="57">
        <f t="shared" ref="AH854:AH856" si="1268">D854*10</f>
        <v>0</v>
      </c>
      <c r="AI854" s="69"/>
      <c r="AJ854" s="69"/>
      <c r="AK854" s="62" t="e">
        <f t="shared" ref="AK854:AK856" si="1269">AH854/AH$3</f>
        <v>#DIV/0!</v>
      </c>
      <c r="AL854" s="102" t="str">
        <f t="shared" ref="AL854" si="1270">IF(COUNTBLANK(AI854:AI856)=3,"",IF(COUNTBLANK(AI854:AI856)=2,IF(AI854=0,0.5/AJ854,AI854/AJ854),(AI854/AJ854+AI855/AJ855+IF(AJ856&gt;0,AI856/AJ856,0))/COUNTIF(AI854:AJ856,"&gt;0")))</f>
        <v/>
      </c>
      <c r="AM854" s="103" t="e">
        <f t="shared" ref="AM854" si="1271">IF(ISNUMBER(AN854),AN854,1/AN854)</f>
        <v>#DIV/0!</v>
      </c>
      <c r="AN854" s="104"/>
      <c r="AO854" s="105">
        <f t="shared" ref="AO854" si="1272">IF(COUNTIF(AL854:AL854,"&gt;0"),AL854,IF(ISERROR(AM854),IF(D857&gt;0,D857,0.5),AM854))</f>
        <v>0.5</v>
      </c>
      <c r="AP854" s="106">
        <v>10</v>
      </c>
    </row>
    <row r="855" spans="34:42" x14ac:dyDescent="0.25">
      <c r="AH855" s="57">
        <f t="shared" si="1268"/>
        <v>0</v>
      </c>
      <c r="AI855" s="70"/>
      <c r="AJ855" s="70"/>
      <c r="AK855" s="62" t="e">
        <f t="shared" si="1269"/>
        <v>#DIV/0!</v>
      </c>
      <c r="AL855" s="102"/>
      <c r="AM855" s="103"/>
      <c r="AN855" s="104"/>
      <c r="AO855" s="105"/>
      <c r="AP855" s="106"/>
    </row>
    <row r="856" spans="34:42" x14ac:dyDescent="0.25">
      <c r="AH856" s="57">
        <f t="shared" si="1268"/>
        <v>0</v>
      </c>
      <c r="AI856" s="70"/>
      <c r="AJ856" s="70"/>
      <c r="AK856" s="62" t="e">
        <f t="shared" si="1269"/>
        <v>#DIV/0!</v>
      </c>
      <c r="AL856" s="102"/>
      <c r="AM856" s="103"/>
      <c r="AN856" s="104"/>
      <c r="AO856" s="105"/>
      <c r="AP856" s="106"/>
    </row>
    <row r="857" spans="34:42" x14ac:dyDescent="0.25">
      <c r="AH857" s="58">
        <f t="shared" ref="AH857" si="1273">AO854*AP854</f>
        <v>5</v>
      </c>
      <c r="AI857" s="71"/>
      <c r="AJ857" s="71"/>
      <c r="AK857" s="63"/>
    </row>
    <row r="858" spans="34:42" x14ac:dyDescent="0.25">
      <c r="AH858" s="57">
        <f t="shared" ref="AH858:AH860" si="1274">D858*10</f>
        <v>0</v>
      </c>
      <c r="AI858" s="69"/>
      <c r="AJ858" s="69"/>
      <c r="AK858" s="62" t="e">
        <f t="shared" ref="AK858:AK860" si="1275">AH858/AH$3</f>
        <v>#DIV/0!</v>
      </c>
      <c r="AL858" s="102" t="str">
        <f t="shared" ref="AL858" si="1276">IF(COUNTBLANK(AI858:AI860)=3,"",IF(COUNTBLANK(AI858:AI860)=2,IF(AI858=0,0.5/AJ858,AI858/AJ858),(AI858/AJ858+AI859/AJ859+IF(AJ860&gt;0,AI860/AJ860,0))/COUNTIF(AI858:AJ860,"&gt;0")))</f>
        <v/>
      </c>
      <c r="AM858" s="103" t="e">
        <f t="shared" ref="AM858" si="1277">IF(ISNUMBER(AN858),AN858,1/AN858)</f>
        <v>#DIV/0!</v>
      </c>
      <c r="AN858" s="104"/>
      <c r="AO858" s="105">
        <f t="shared" ref="AO858" si="1278">IF(COUNTIF(AL858:AL858,"&gt;0"),AL858,IF(ISERROR(AM858),IF(D861&gt;0,D861,0.5),AM858))</f>
        <v>0.5</v>
      </c>
      <c r="AP858" s="106">
        <v>10</v>
      </c>
    </row>
    <row r="859" spans="34:42" x14ac:dyDescent="0.25">
      <c r="AH859" s="57">
        <f t="shared" si="1274"/>
        <v>0</v>
      </c>
      <c r="AI859" s="70"/>
      <c r="AJ859" s="70"/>
      <c r="AK859" s="62" t="e">
        <f t="shared" si="1275"/>
        <v>#DIV/0!</v>
      </c>
      <c r="AL859" s="102"/>
      <c r="AM859" s="103"/>
      <c r="AN859" s="104"/>
      <c r="AO859" s="105"/>
      <c r="AP859" s="106"/>
    </row>
    <row r="860" spans="34:42" x14ac:dyDescent="0.25">
      <c r="AH860" s="57">
        <f t="shared" si="1274"/>
        <v>0</v>
      </c>
      <c r="AI860" s="70"/>
      <c r="AJ860" s="70"/>
      <c r="AK860" s="62" t="e">
        <f t="shared" si="1275"/>
        <v>#DIV/0!</v>
      </c>
      <c r="AL860" s="102"/>
      <c r="AM860" s="103"/>
      <c r="AN860" s="104"/>
      <c r="AO860" s="105"/>
      <c r="AP860" s="106"/>
    </row>
    <row r="861" spans="34:42" x14ac:dyDescent="0.25">
      <c r="AH861" s="58">
        <f t="shared" ref="AH861" si="1279">AO858*AP858</f>
        <v>5</v>
      </c>
      <c r="AI861" s="71"/>
      <c r="AJ861" s="71"/>
      <c r="AK861" s="63"/>
    </row>
    <row r="862" spans="34:42" x14ac:dyDescent="0.25">
      <c r="AH862" s="57">
        <f t="shared" ref="AH862:AH864" si="1280">D862*10</f>
        <v>0</v>
      </c>
      <c r="AI862" s="69"/>
      <c r="AJ862" s="69"/>
      <c r="AK862" s="62" t="e">
        <f t="shared" ref="AK862:AK864" si="1281">AH862/AH$3</f>
        <v>#DIV/0!</v>
      </c>
      <c r="AL862" s="102" t="str">
        <f t="shared" ref="AL862" si="1282">IF(COUNTBLANK(AI862:AI864)=3,"",IF(COUNTBLANK(AI862:AI864)=2,IF(AI862=0,0.5/AJ862,AI862/AJ862),(AI862/AJ862+AI863/AJ863+IF(AJ864&gt;0,AI864/AJ864,0))/COUNTIF(AI862:AJ864,"&gt;0")))</f>
        <v/>
      </c>
      <c r="AM862" s="103" t="e">
        <f t="shared" ref="AM862" si="1283">IF(ISNUMBER(AN862),AN862,1/AN862)</f>
        <v>#DIV/0!</v>
      </c>
      <c r="AN862" s="104"/>
      <c r="AO862" s="105">
        <f t="shared" ref="AO862" si="1284">IF(COUNTIF(AL862:AL862,"&gt;0"),AL862,IF(ISERROR(AM862),IF(D865&gt;0,D865,0.5),AM862))</f>
        <v>0.5</v>
      </c>
      <c r="AP862" s="106">
        <v>10</v>
      </c>
    </row>
    <row r="863" spans="34:42" x14ac:dyDescent="0.25">
      <c r="AH863" s="57">
        <f t="shared" si="1280"/>
        <v>0</v>
      </c>
      <c r="AI863" s="70"/>
      <c r="AJ863" s="70"/>
      <c r="AK863" s="62" t="e">
        <f t="shared" si="1281"/>
        <v>#DIV/0!</v>
      </c>
      <c r="AL863" s="102"/>
      <c r="AM863" s="103"/>
      <c r="AN863" s="104"/>
      <c r="AO863" s="105"/>
      <c r="AP863" s="106"/>
    </row>
    <row r="864" spans="34:42" x14ac:dyDescent="0.25">
      <c r="AH864" s="57">
        <f t="shared" si="1280"/>
        <v>0</v>
      </c>
      <c r="AI864" s="70"/>
      <c r="AJ864" s="70"/>
      <c r="AK864" s="62" t="e">
        <f t="shared" si="1281"/>
        <v>#DIV/0!</v>
      </c>
      <c r="AL864" s="102"/>
      <c r="AM864" s="103"/>
      <c r="AN864" s="104"/>
      <c r="AO864" s="105"/>
      <c r="AP864" s="106"/>
    </row>
    <row r="865" spans="34:42" x14ac:dyDescent="0.25">
      <c r="AH865" s="58">
        <f t="shared" ref="AH865" si="1285">AO862*AP862</f>
        <v>5</v>
      </c>
      <c r="AI865" s="71"/>
      <c r="AJ865" s="71"/>
      <c r="AK865" s="63"/>
    </row>
    <row r="866" spans="34:42" x14ac:dyDescent="0.25">
      <c r="AH866" s="57">
        <f t="shared" ref="AH866:AH868" si="1286">D866*10</f>
        <v>0</v>
      </c>
      <c r="AI866" s="69"/>
      <c r="AJ866" s="69"/>
      <c r="AK866" s="62" t="e">
        <f t="shared" ref="AK866:AK868" si="1287">AH866/AH$3</f>
        <v>#DIV/0!</v>
      </c>
      <c r="AL866" s="102" t="str">
        <f t="shared" ref="AL866" si="1288">IF(COUNTBLANK(AI866:AI868)=3,"",IF(COUNTBLANK(AI866:AI868)=2,IF(AI866=0,0.5/AJ866,AI866/AJ866),(AI866/AJ866+AI867/AJ867+IF(AJ868&gt;0,AI868/AJ868,0))/COUNTIF(AI866:AJ868,"&gt;0")))</f>
        <v/>
      </c>
      <c r="AM866" s="103" t="e">
        <f t="shared" ref="AM866" si="1289">IF(ISNUMBER(AN866),AN866,1/AN866)</f>
        <v>#DIV/0!</v>
      </c>
      <c r="AN866" s="104"/>
      <c r="AO866" s="105">
        <f t="shared" ref="AO866" si="1290">IF(COUNTIF(AL866:AL866,"&gt;0"),AL866,IF(ISERROR(AM866),IF(D869&gt;0,D869,0.5),AM866))</f>
        <v>0.5</v>
      </c>
      <c r="AP866" s="106">
        <v>10</v>
      </c>
    </row>
    <row r="867" spans="34:42" x14ac:dyDescent="0.25">
      <c r="AH867" s="57">
        <f t="shared" si="1286"/>
        <v>0</v>
      </c>
      <c r="AI867" s="70"/>
      <c r="AJ867" s="70"/>
      <c r="AK867" s="62" t="e">
        <f t="shared" si="1287"/>
        <v>#DIV/0!</v>
      </c>
      <c r="AL867" s="102"/>
      <c r="AM867" s="103"/>
      <c r="AN867" s="104"/>
      <c r="AO867" s="105"/>
      <c r="AP867" s="106"/>
    </row>
    <row r="868" spans="34:42" x14ac:dyDescent="0.25">
      <c r="AH868" s="57">
        <f t="shared" si="1286"/>
        <v>0</v>
      </c>
      <c r="AI868" s="70"/>
      <c r="AJ868" s="70"/>
      <c r="AK868" s="62" t="e">
        <f t="shared" si="1287"/>
        <v>#DIV/0!</v>
      </c>
      <c r="AL868" s="102"/>
      <c r="AM868" s="103"/>
      <c r="AN868" s="104"/>
      <c r="AO868" s="105"/>
      <c r="AP868" s="106"/>
    </row>
    <row r="869" spans="34:42" x14ac:dyDescent="0.25">
      <c r="AH869" s="58">
        <f t="shared" ref="AH869" si="1291">AO866*AP866</f>
        <v>5</v>
      </c>
      <c r="AI869" s="71"/>
      <c r="AJ869" s="71"/>
      <c r="AK869" s="63"/>
    </row>
    <row r="870" spans="34:42" x14ac:dyDescent="0.25">
      <c r="AH870" s="57">
        <f t="shared" ref="AH870:AH872" si="1292">D870*10</f>
        <v>0</v>
      </c>
      <c r="AI870" s="69"/>
      <c r="AJ870" s="69"/>
      <c r="AK870" s="62" t="e">
        <f t="shared" ref="AK870:AK872" si="1293">AH870/AH$3</f>
        <v>#DIV/0!</v>
      </c>
      <c r="AL870" s="102" t="str">
        <f t="shared" ref="AL870" si="1294">IF(COUNTBLANK(AI870:AI872)=3,"",IF(COUNTBLANK(AI870:AI872)=2,IF(AI870=0,0.5/AJ870,AI870/AJ870),(AI870/AJ870+AI871/AJ871+IF(AJ872&gt;0,AI872/AJ872,0))/COUNTIF(AI870:AJ872,"&gt;0")))</f>
        <v/>
      </c>
      <c r="AM870" s="103" t="e">
        <f t="shared" ref="AM870" si="1295">IF(ISNUMBER(AN870),AN870,1/AN870)</f>
        <v>#DIV/0!</v>
      </c>
      <c r="AN870" s="104"/>
      <c r="AO870" s="105">
        <f t="shared" ref="AO870" si="1296">IF(COUNTIF(AL870:AL870,"&gt;0"),AL870,IF(ISERROR(AM870),IF(D873&gt;0,D873,0.5),AM870))</f>
        <v>0.5</v>
      </c>
      <c r="AP870" s="106">
        <v>10</v>
      </c>
    </row>
    <row r="871" spans="34:42" x14ac:dyDescent="0.25">
      <c r="AH871" s="57">
        <f t="shared" si="1292"/>
        <v>0</v>
      </c>
      <c r="AI871" s="70"/>
      <c r="AJ871" s="70"/>
      <c r="AK871" s="62" t="e">
        <f t="shared" si="1293"/>
        <v>#DIV/0!</v>
      </c>
      <c r="AL871" s="102"/>
      <c r="AM871" s="103"/>
      <c r="AN871" s="104"/>
      <c r="AO871" s="105"/>
      <c r="AP871" s="106"/>
    </row>
    <row r="872" spans="34:42" x14ac:dyDescent="0.25">
      <c r="AH872" s="57">
        <f t="shared" si="1292"/>
        <v>0</v>
      </c>
      <c r="AI872" s="70"/>
      <c r="AJ872" s="70"/>
      <c r="AK872" s="62" t="e">
        <f t="shared" si="1293"/>
        <v>#DIV/0!</v>
      </c>
      <c r="AL872" s="102"/>
      <c r="AM872" s="103"/>
      <c r="AN872" s="104"/>
      <c r="AO872" s="105"/>
      <c r="AP872" s="106"/>
    </row>
    <row r="873" spans="34:42" x14ac:dyDescent="0.25">
      <c r="AH873" s="58">
        <f t="shared" ref="AH873" si="1297">AO870*AP870</f>
        <v>5</v>
      </c>
      <c r="AI873" s="71"/>
      <c r="AJ873" s="71"/>
      <c r="AK873" s="63"/>
    </row>
    <row r="874" spans="34:42" x14ac:dyDescent="0.25">
      <c r="AH874" s="57">
        <f t="shared" ref="AH874:AH876" si="1298">D874*10</f>
        <v>0</v>
      </c>
      <c r="AI874" s="69"/>
      <c r="AJ874" s="69"/>
      <c r="AK874" s="62" t="e">
        <f t="shared" ref="AK874:AK876" si="1299">AH874/AH$3</f>
        <v>#DIV/0!</v>
      </c>
      <c r="AL874" s="102" t="str">
        <f t="shared" ref="AL874" si="1300">IF(COUNTBLANK(AI874:AI876)=3,"",IF(COUNTBLANK(AI874:AI876)=2,IF(AI874=0,0.5/AJ874,AI874/AJ874),(AI874/AJ874+AI875/AJ875+IF(AJ876&gt;0,AI876/AJ876,0))/COUNTIF(AI874:AJ876,"&gt;0")))</f>
        <v/>
      </c>
      <c r="AM874" s="103" t="e">
        <f t="shared" ref="AM874" si="1301">IF(ISNUMBER(AN874),AN874,1/AN874)</f>
        <v>#DIV/0!</v>
      </c>
      <c r="AN874" s="104"/>
      <c r="AO874" s="105">
        <f t="shared" ref="AO874" si="1302">IF(COUNTIF(AL874:AL874,"&gt;0"),AL874,IF(ISERROR(AM874),IF(D877&gt;0,D877,0.5),AM874))</f>
        <v>0.5</v>
      </c>
      <c r="AP874" s="106">
        <v>10</v>
      </c>
    </row>
    <row r="875" spans="34:42" x14ac:dyDescent="0.25">
      <c r="AH875" s="57">
        <f t="shared" si="1298"/>
        <v>0</v>
      </c>
      <c r="AI875" s="70"/>
      <c r="AJ875" s="70"/>
      <c r="AK875" s="62" t="e">
        <f t="shared" si="1299"/>
        <v>#DIV/0!</v>
      </c>
      <c r="AL875" s="102"/>
      <c r="AM875" s="103"/>
      <c r="AN875" s="104"/>
      <c r="AO875" s="105"/>
      <c r="AP875" s="106"/>
    </row>
    <row r="876" spans="34:42" x14ac:dyDescent="0.25">
      <c r="AH876" s="57">
        <f t="shared" si="1298"/>
        <v>0</v>
      </c>
      <c r="AI876" s="70"/>
      <c r="AJ876" s="70"/>
      <c r="AK876" s="62" t="e">
        <f t="shared" si="1299"/>
        <v>#DIV/0!</v>
      </c>
      <c r="AL876" s="102"/>
      <c r="AM876" s="103"/>
      <c r="AN876" s="104"/>
      <c r="AO876" s="105"/>
      <c r="AP876" s="106"/>
    </row>
    <row r="877" spans="34:42" x14ac:dyDescent="0.25">
      <c r="AH877" s="58">
        <f t="shared" ref="AH877" si="1303">AO874*AP874</f>
        <v>5</v>
      </c>
      <c r="AI877" s="71"/>
      <c r="AJ877" s="71"/>
      <c r="AK877" s="63"/>
    </row>
    <row r="878" spans="34:42" x14ac:dyDescent="0.25">
      <c r="AH878" s="57">
        <f t="shared" ref="AH878:AH880" si="1304">D878*10</f>
        <v>0</v>
      </c>
      <c r="AI878" s="69"/>
      <c r="AJ878" s="69"/>
      <c r="AK878" s="62" t="e">
        <f t="shared" ref="AK878:AK880" si="1305">AH878/AH$3</f>
        <v>#DIV/0!</v>
      </c>
      <c r="AL878" s="102" t="str">
        <f t="shared" ref="AL878" si="1306">IF(COUNTBLANK(AI878:AI880)=3,"",IF(COUNTBLANK(AI878:AI880)=2,IF(AI878=0,0.5/AJ878,AI878/AJ878),(AI878/AJ878+AI879/AJ879+IF(AJ880&gt;0,AI880/AJ880,0))/COUNTIF(AI878:AJ880,"&gt;0")))</f>
        <v/>
      </c>
      <c r="AM878" s="103" t="e">
        <f t="shared" ref="AM878" si="1307">IF(ISNUMBER(AN878),AN878,1/AN878)</f>
        <v>#DIV/0!</v>
      </c>
      <c r="AN878" s="104"/>
      <c r="AO878" s="105">
        <f t="shared" ref="AO878" si="1308">IF(COUNTIF(AL878:AL878,"&gt;0"),AL878,IF(ISERROR(AM878),IF(D881&gt;0,D881,0.5),AM878))</f>
        <v>0.5</v>
      </c>
      <c r="AP878" s="106">
        <v>10</v>
      </c>
    </row>
    <row r="879" spans="34:42" x14ac:dyDescent="0.25">
      <c r="AH879" s="57">
        <f t="shared" si="1304"/>
        <v>0</v>
      </c>
      <c r="AI879" s="70"/>
      <c r="AJ879" s="70"/>
      <c r="AK879" s="62" t="e">
        <f t="shared" si="1305"/>
        <v>#DIV/0!</v>
      </c>
      <c r="AL879" s="102"/>
      <c r="AM879" s="103"/>
      <c r="AN879" s="104"/>
      <c r="AO879" s="105"/>
      <c r="AP879" s="106"/>
    </row>
    <row r="880" spans="34:42" x14ac:dyDescent="0.25">
      <c r="AH880" s="57">
        <f t="shared" si="1304"/>
        <v>0</v>
      </c>
      <c r="AI880" s="70"/>
      <c r="AJ880" s="70"/>
      <c r="AK880" s="62" t="e">
        <f t="shared" si="1305"/>
        <v>#DIV/0!</v>
      </c>
      <c r="AL880" s="102"/>
      <c r="AM880" s="103"/>
      <c r="AN880" s="104"/>
      <c r="AO880" s="105"/>
      <c r="AP880" s="106"/>
    </row>
    <row r="881" spans="34:42" x14ac:dyDescent="0.25">
      <c r="AH881" s="58">
        <f t="shared" ref="AH881" si="1309">AO878*AP878</f>
        <v>5</v>
      </c>
      <c r="AI881" s="71"/>
      <c r="AJ881" s="71"/>
      <c r="AK881" s="63"/>
    </row>
    <row r="882" spans="34:42" x14ac:dyDescent="0.25">
      <c r="AH882" s="57">
        <f t="shared" ref="AH882:AH884" si="1310">D882*10</f>
        <v>0</v>
      </c>
      <c r="AI882" s="69"/>
      <c r="AJ882" s="69"/>
      <c r="AK882" s="62" t="e">
        <f t="shared" ref="AK882:AK884" si="1311">AH882/AH$3</f>
        <v>#DIV/0!</v>
      </c>
      <c r="AL882" s="102" t="str">
        <f t="shared" ref="AL882" si="1312">IF(COUNTBLANK(AI882:AI884)=3,"",IF(COUNTBLANK(AI882:AI884)=2,IF(AI882=0,0.5/AJ882,AI882/AJ882),(AI882/AJ882+AI883/AJ883+IF(AJ884&gt;0,AI884/AJ884,0))/COUNTIF(AI882:AJ884,"&gt;0")))</f>
        <v/>
      </c>
      <c r="AM882" s="103" t="e">
        <f t="shared" ref="AM882" si="1313">IF(ISNUMBER(AN882),AN882,1/AN882)</f>
        <v>#DIV/0!</v>
      </c>
      <c r="AN882" s="104"/>
      <c r="AO882" s="105">
        <f t="shared" ref="AO882" si="1314">IF(COUNTIF(AL882:AL882,"&gt;0"),AL882,IF(ISERROR(AM882),IF(D885&gt;0,D885,0.5),AM882))</f>
        <v>0.5</v>
      </c>
      <c r="AP882" s="106">
        <v>10</v>
      </c>
    </row>
    <row r="883" spans="34:42" x14ac:dyDescent="0.25">
      <c r="AH883" s="57">
        <f t="shared" si="1310"/>
        <v>0</v>
      </c>
      <c r="AI883" s="70"/>
      <c r="AJ883" s="70"/>
      <c r="AK883" s="62" t="e">
        <f t="shared" si="1311"/>
        <v>#DIV/0!</v>
      </c>
      <c r="AL883" s="102"/>
      <c r="AM883" s="103"/>
      <c r="AN883" s="104"/>
      <c r="AO883" s="105"/>
      <c r="AP883" s="106"/>
    </row>
    <row r="884" spans="34:42" x14ac:dyDescent="0.25">
      <c r="AH884" s="57">
        <f t="shared" si="1310"/>
        <v>0</v>
      </c>
      <c r="AI884" s="70"/>
      <c r="AJ884" s="70"/>
      <c r="AK884" s="62" t="e">
        <f t="shared" si="1311"/>
        <v>#DIV/0!</v>
      </c>
      <c r="AL884" s="102"/>
      <c r="AM884" s="103"/>
      <c r="AN884" s="104"/>
      <c r="AO884" s="105"/>
      <c r="AP884" s="106"/>
    </row>
    <row r="885" spans="34:42" x14ac:dyDescent="0.25">
      <c r="AH885" s="58">
        <f t="shared" ref="AH885" si="1315">AO882*AP882</f>
        <v>5</v>
      </c>
      <c r="AI885" s="71"/>
      <c r="AJ885" s="71"/>
      <c r="AK885" s="63"/>
    </row>
    <row r="886" spans="34:42" x14ac:dyDescent="0.25">
      <c r="AH886" s="57">
        <f t="shared" ref="AH886:AH888" si="1316">D886*10</f>
        <v>0</v>
      </c>
      <c r="AI886" s="69"/>
      <c r="AJ886" s="69"/>
      <c r="AK886" s="62" t="e">
        <f t="shared" ref="AK886:AK888" si="1317">AH886/AH$3</f>
        <v>#DIV/0!</v>
      </c>
      <c r="AL886" s="102" t="str">
        <f t="shared" ref="AL886" si="1318">IF(COUNTBLANK(AI886:AI888)=3,"",IF(COUNTBLANK(AI886:AI888)=2,IF(AI886=0,0.5/AJ886,AI886/AJ886),(AI886/AJ886+AI887/AJ887+IF(AJ888&gt;0,AI888/AJ888,0))/COUNTIF(AI886:AJ888,"&gt;0")))</f>
        <v/>
      </c>
      <c r="AM886" s="103" t="e">
        <f t="shared" ref="AM886" si="1319">IF(ISNUMBER(AN886),AN886,1/AN886)</f>
        <v>#DIV/0!</v>
      </c>
      <c r="AN886" s="104"/>
      <c r="AO886" s="105">
        <f t="shared" ref="AO886" si="1320">IF(COUNTIF(AL886:AL886,"&gt;0"),AL886,IF(ISERROR(AM886),IF(D889&gt;0,D889,0.5),AM886))</f>
        <v>0.5</v>
      </c>
      <c r="AP886" s="106">
        <v>10</v>
      </c>
    </row>
    <row r="887" spans="34:42" x14ac:dyDescent="0.25">
      <c r="AH887" s="57">
        <f t="shared" si="1316"/>
        <v>0</v>
      </c>
      <c r="AI887" s="70"/>
      <c r="AJ887" s="70"/>
      <c r="AK887" s="62" t="e">
        <f t="shared" si="1317"/>
        <v>#DIV/0!</v>
      </c>
      <c r="AL887" s="102"/>
      <c r="AM887" s="103"/>
      <c r="AN887" s="104"/>
      <c r="AO887" s="105"/>
      <c r="AP887" s="106"/>
    </row>
    <row r="888" spans="34:42" x14ac:dyDescent="0.25">
      <c r="AH888" s="57">
        <f t="shared" si="1316"/>
        <v>0</v>
      </c>
      <c r="AI888" s="70"/>
      <c r="AJ888" s="70"/>
      <c r="AK888" s="62" t="e">
        <f t="shared" si="1317"/>
        <v>#DIV/0!</v>
      </c>
      <c r="AL888" s="102"/>
      <c r="AM888" s="103"/>
      <c r="AN888" s="104"/>
      <c r="AO888" s="105"/>
      <c r="AP888" s="106"/>
    </row>
    <row r="889" spans="34:42" x14ac:dyDescent="0.25">
      <c r="AH889" s="58">
        <f t="shared" ref="AH889" si="1321">AO886*AP886</f>
        <v>5</v>
      </c>
      <c r="AI889" s="71"/>
      <c r="AJ889" s="71"/>
      <c r="AK889" s="63"/>
    </row>
    <row r="890" spans="34:42" x14ac:dyDescent="0.25">
      <c r="AH890" s="57">
        <f t="shared" ref="AH890:AH892" si="1322">D890*10</f>
        <v>0</v>
      </c>
      <c r="AI890" s="69"/>
      <c r="AJ890" s="69"/>
      <c r="AK890" s="62" t="e">
        <f t="shared" ref="AK890:AK892" si="1323">AH890/AH$3</f>
        <v>#DIV/0!</v>
      </c>
      <c r="AL890" s="102" t="str">
        <f t="shared" ref="AL890" si="1324">IF(COUNTBLANK(AI890:AI892)=3,"",IF(COUNTBLANK(AI890:AI892)=2,IF(AI890=0,0.5/AJ890,AI890/AJ890),(AI890/AJ890+AI891/AJ891+IF(AJ892&gt;0,AI892/AJ892,0))/COUNTIF(AI890:AJ892,"&gt;0")))</f>
        <v/>
      </c>
      <c r="AM890" s="103" t="e">
        <f t="shared" ref="AM890" si="1325">IF(ISNUMBER(AN890),AN890,1/AN890)</f>
        <v>#DIV/0!</v>
      </c>
      <c r="AN890" s="104"/>
      <c r="AO890" s="105">
        <f t="shared" ref="AO890" si="1326">IF(COUNTIF(AL890:AL890,"&gt;0"),AL890,IF(ISERROR(AM890),IF(D893&gt;0,D893,0.5),AM890))</f>
        <v>0.5</v>
      </c>
      <c r="AP890" s="106">
        <v>10</v>
      </c>
    </row>
    <row r="891" spans="34:42" x14ac:dyDescent="0.25">
      <c r="AH891" s="57">
        <f t="shared" si="1322"/>
        <v>0</v>
      </c>
      <c r="AI891" s="70"/>
      <c r="AJ891" s="70"/>
      <c r="AK891" s="62" t="e">
        <f t="shared" si="1323"/>
        <v>#DIV/0!</v>
      </c>
      <c r="AL891" s="102"/>
      <c r="AM891" s="103"/>
      <c r="AN891" s="104"/>
      <c r="AO891" s="105"/>
      <c r="AP891" s="106"/>
    </row>
    <row r="892" spans="34:42" x14ac:dyDescent="0.25">
      <c r="AH892" s="57">
        <f t="shared" si="1322"/>
        <v>0</v>
      </c>
      <c r="AI892" s="70"/>
      <c r="AJ892" s="70"/>
      <c r="AK892" s="62" t="e">
        <f t="shared" si="1323"/>
        <v>#DIV/0!</v>
      </c>
      <c r="AL892" s="102"/>
      <c r="AM892" s="103"/>
      <c r="AN892" s="104"/>
      <c r="AO892" s="105"/>
      <c r="AP892" s="106"/>
    </row>
    <row r="893" spans="34:42" x14ac:dyDescent="0.25">
      <c r="AH893" s="58">
        <f t="shared" ref="AH893" si="1327">AO890*AP890</f>
        <v>5</v>
      </c>
      <c r="AI893" s="71"/>
      <c r="AJ893" s="71"/>
      <c r="AK893" s="63"/>
    </row>
    <row r="894" spans="34:42" x14ac:dyDescent="0.25">
      <c r="AH894" s="57">
        <f t="shared" ref="AH894:AH896" si="1328">D894*10</f>
        <v>0</v>
      </c>
      <c r="AI894" s="69"/>
      <c r="AJ894" s="69"/>
      <c r="AK894" s="62" t="e">
        <f t="shared" ref="AK894:AK896" si="1329">AH894/AH$3</f>
        <v>#DIV/0!</v>
      </c>
      <c r="AL894" s="102" t="str">
        <f t="shared" ref="AL894" si="1330">IF(COUNTBLANK(AI894:AI896)=3,"",IF(COUNTBLANK(AI894:AI896)=2,IF(AI894=0,0.5/AJ894,AI894/AJ894),(AI894/AJ894+AI895/AJ895+IF(AJ896&gt;0,AI896/AJ896,0))/COUNTIF(AI894:AJ896,"&gt;0")))</f>
        <v/>
      </c>
      <c r="AM894" s="103" t="e">
        <f t="shared" ref="AM894" si="1331">IF(ISNUMBER(AN894),AN894,1/AN894)</f>
        <v>#DIV/0!</v>
      </c>
      <c r="AN894" s="104"/>
      <c r="AO894" s="105">
        <f t="shared" ref="AO894" si="1332">IF(COUNTIF(AL894:AL894,"&gt;0"),AL894,IF(ISERROR(AM894),IF(D897&gt;0,D897,0.5),AM894))</f>
        <v>0.5</v>
      </c>
      <c r="AP894" s="106">
        <v>10</v>
      </c>
    </row>
    <row r="895" spans="34:42" x14ac:dyDescent="0.25">
      <c r="AH895" s="57">
        <f t="shared" si="1328"/>
        <v>0</v>
      </c>
      <c r="AI895" s="70"/>
      <c r="AJ895" s="70"/>
      <c r="AK895" s="62" t="e">
        <f t="shared" si="1329"/>
        <v>#DIV/0!</v>
      </c>
      <c r="AL895" s="102"/>
      <c r="AM895" s="103"/>
      <c r="AN895" s="104"/>
      <c r="AO895" s="105"/>
      <c r="AP895" s="106"/>
    </row>
    <row r="896" spans="34:42" x14ac:dyDescent="0.25">
      <c r="AH896" s="57">
        <f t="shared" si="1328"/>
        <v>0</v>
      </c>
      <c r="AI896" s="70"/>
      <c r="AJ896" s="70"/>
      <c r="AK896" s="62" t="e">
        <f t="shared" si="1329"/>
        <v>#DIV/0!</v>
      </c>
      <c r="AL896" s="102"/>
      <c r="AM896" s="103"/>
      <c r="AN896" s="104"/>
      <c r="AO896" s="105"/>
      <c r="AP896" s="106"/>
    </row>
    <row r="897" spans="34:42" x14ac:dyDescent="0.25">
      <c r="AH897" s="58">
        <f t="shared" ref="AH897" si="1333">AO894*AP894</f>
        <v>5</v>
      </c>
      <c r="AI897" s="71"/>
      <c r="AJ897" s="71"/>
      <c r="AK897" s="63"/>
    </row>
    <row r="898" spans="34:42" x14ac:dyDescent="0.25">
      <c r="AH898" s="57">
        <f t="shared" ref="AH898:AH900" si="1334">D898*10</f>
        <v>0</v>
      </c>
      <c r="AI898" s="69"/>
      <c r="AJ898" s="69"/>
      <c r="AK898" s="62" t="e">
        <f t="shared" ref="AK898:AK900" si="1335">AH898/AH$3</f>
        <v>#DIV/0!</v>
      </c>
      <c r="AL898" s="102" t="str">
        <f t="shared" ref="AL898" si="1336">IF(COUNTBLANK(AI898:AI900)=3,"",IF(COUNTBLANK(AI898:AI900)=2,IF(AI898=0,0.5/AJ898,AI898/AJ898),(AI898/AJ898+AI899/AJ899+IF(AJ900&gt;0,AI900/AJ900,0))/COUNTIF(AI898:AJ900,"&gt;0")))</f>
        <v/>
      </c>
      <c r="AM898" s="103" t="e">
        <f t="shared" ref="AM898" si="1337">IF(ISNUMBER(AN898),AN898,1/AN898)</f>
        <v>#DIV/0!</v>
      </c>
      <c r="AN898" s="104"/>
      <c r="AO898" s="105">
        <f t="shared" ref="AO898" si="1338">IF(COUNTIF(AL898:AL898,"&gt;0"),AL898,IF(ISERROR(AM898),IF(D901&gt;0,D901,0.5),AM898))</f>
        <v>0.5</v>
      </c>
      <c r="AP898" s="106">
        <v>10</v>
      </c>
    </row>
    <row r="899" spans="34:42" x14ac:dyDescent="0.25">
      <c r="AH899" s="57">
        <f t="shared" si="1334"/>
        <v>0</v>
      </c>
      <c r="AI899" s="70"/>
      <c r="AJ899" s="70"/>
      <c r="AK899" s="62" t="e">
        <f t="shared" si="1335"/>
        <v>#DIV/0!</v>
      </c>
      <c r="AL899" s="102"/>
      <c r="AM899" s="103"/>
      <c r="AN899" s="104"/>
      <c r="AO899" s="105"/>
      <c r="AP899" s="106"/>
    </row>
    <row r="900" spans="34:42" x14ac:dyDescent="0.25">
      <c r="AH900" s="57">
        <f t="shared" si="1334"/>
        <v>0</v>
      </c>
      <c r="AI900" s="70"/>
      <c r="AJ900" s="70"/>
      <c r="AK900" s="62" t="e">
        <f t="shared" si="1335"/>
        <v>#DIV/0!</v>
      </c>
      <c r="AL900" s="102"/>
      <c r="AM900" s="103"/>
      <c r="AN900" s="104"/>
      <c r="AO900" s="105"/>
      <c r="AP900" s="106"/>
    </row>
    <row r="901" spans="34:42" x14ac:dyDescent="0.25">
      <c r="AH901" s="58">
        <f t="shared" ref="AH901" si="1339">AO898*AP898</f>
        <v>5</v>
      </c>
      <c r="AI901" s="71"/>
      <c r="AJ901" s="71"/>
      <c r="AK901" s="63"/>
    </row>
    <row r="902" spans="34:42" x14ac:dyDescent="0.25">
      <c r="AH902" s="57">
        <f t="shared" ref="AH902:AH904" si="1340">D902*10</f>
        <v>0</v>
      </c>
      <c r="AI902" s="69"/>
      <c r="AJ902" s="69"/>
      <c r="AK902" s="62" t="e">
        <f t="shared" ref="AK902:AK904" si="1341">AH902/AH$3</f>
        <v>#DIV/0!</v>
      </c>
      <c r="AL902" s="102" t="str">
        <f t="shared" ref="AL902" si="1342">IF(COUNTBLANK(AI902:AI904)=3,"",IF(COUNTBLANK(AI902:AI904)=2,IF(AI902=0,0.5/AJ902,AI902/AJ902),(AI902/AJ902+AI903/AJ903+IF(AJ904&gt;0,AI904/AJ904,0))/COUNTIF(AI902:AJ904,"&gt;0")))</f>
        <v/>
      </c>
      <c r="AM902" s="103" t="e">
        <f t="shared" ref="AM902" si="1343">IF(ISNUMBER(AN902),AN902,1/AN902)</f>
        <v>#DIV/0!</v>
      </c>
      <c r="AN902" s="104"/>
      <c r="AO902" s="105">
        <f t="shared" ref="AO902" si="1344">IF(COUNTIF(AL902:AL902,"&gt;0"),AL902,IF(ISERROR(AM902),IF(D905&gt;0,D905,0.5),AM902))</f>
        <v>0.5</v>
      </c>
      <c r="AP902" s="106">
        <v>10</v>
      </c>
    </row>
    <row r="903" spans="34:42" x14ac:dyDescent="0.25">
      <c r="AH903" s="57">
        <f t="shared" si="1340"/>
        <v>0</v>
      </c>
      <c r="AI903" s="70"/>
      <c r="AJ903" s="70"/>
      <c r="AK903" s="62" t="e">
        <f t="shared" si="1341"/>
        <v>#DIV/0!</v>
      </c>
      <c r="AL903" s="102"/>
      <c r="AM903" s="103"/>
      <c r="AN903" s="104"/>
      <c r="AO903" s="105"/>
      <c r="AP903" s="106"/>
    </row>
    <row r="904" spans="34:42" x14ac:dyDescent="0.25">
      <c r="AH904" s="57">
        <f t="shared" si="1340"/>
        <v>0</v>
      </c>
      <c r="AI904" s="70"/>
      <c r="AJ904" s="70"/>
      <c r="AK904" s="62" t="e">
        <f t="shared" si="1341"/>
        <v>#DIV/0!</v>
      </c>
      <c r="AL904" s="102"/>
      <c r="AM904" s="103"/>
      <c r="AN904" s="104"/>
      <c r="AO904" s="105"/>
      <c r="AP904" s="106"/>
    </row>
    <row r="905" spans="34:42" x14ac:dyDescent="0.25">
      <c r="AH905" s="58">
        <f t="shared" ref="AH905" si="1345">AO902*AP902</f>
        <v>5</v>
      </c>
      <c r="AI905" s="71"/>
      <c r="AJ905" s="71"/>
      <c r="AK905" s="63"/>
    </row>
    <row r="906" spans="34:42" x14ac:dyDescent="0.25">
      <c r="AH906" s="57">
        <f t="shared" ref="AH906:AH908" si="1346">D906*10</f>
        <v>0</v>
      </c>
      <c r="AI906" s="69"/>
      <c r="AJ906" s="69"/>
      <c r="AK906" s="62" t="e">
        <f t="shared" ref="AK906:AK908" si="1347">AH906/AH$3</f>
        <v>#DIV/0!</v>
      </c>
      <c r="AL906" s="102" t="str">
        <f t="shared" ref="AL906" si="1348">IF(COUNTBLANK(AI906:AI908)=3,"",IF(COUNTBLANK(AI906:AI908)=2,IF(AI906=0,0.5/AJ906,AI906/AJ906),(AI906/AJ906+AI907/AJ907+IF(AJ908&gt;0,AI908/AJ908,0))/COUNTIF(AI906:AJ908,"&gt;0")))</f>
        <v/>
      </c>
      <c r="AM906" s="103" t="e">
        <f t="shared" ref="AM906" si="1349">IF(ISNUMBER(AN906),AN906,1/AN906)</f>
        <v>#DIV/0!</v>
      </c>
      <c r="AN906" s="104"/>
      <c r="AO906" s="105">
        <f t="shared" ref="AO906" si="1350">IF(COUNTIF(AL906:AL906,"&gt;0"),AL906,IF(ISERROR(AM906),IF(D909&gt;0,D909,0.5),AM906))</f>
        <v>0.5</v>
      </c>
      <c r="AP906" s="106">
        <v>10</v>
      </c>
    </row>
    <row r="907" spans="34:42" x14ac:dyDescent="0.25">
      <c r="AH907" s="57">
        <f t="shared" si="1346"/>
        <v>0</v>
      </c>
      <c r="AI907" s="70"/>
      <c r="AJ907" s="70"/>
      <c r="AK907" s="62" t="e">
        <f t="shared" si="1347"/>
        <v>#DIV/0!</v>
      </c>
      <c r="AL907" s="102"/>
      <c r="AM907" s="103"/>
      <c r="AN907" s="104"/>
      <c r="AO907" s="105"/>
      <c r="AP907" s="106"/>
    </row>
    <row r="908" spans="34:42" x14ac:dyDescent="0.25">
      <c r="AH908" s="57">
        <f t="shared" si="1346"/>
        <v>0</v>
      </c>
      <c r="AI908" s="70"/>
      <c r="AJ908" s="70"/>
      <c r="AK908" s="62" t="e">
        <f t="shared" si="1347"/>
        <v>#DIV/0!</v>
      </c>
      <c r="AL908" s="102"/>
      <c r="AM908" s="103"/>
      <c r="AN908" s="104"/>
      <c r="AO908" s="105"/>
      <c r="AP908" s="106"/>
    </row>
    <row r="909" spans="34:42" x14ac:dyDescent="0.25">
      <c r="AH909" s="58">
        <f t="shared" ref="AH909" si="1351">AO906*AP906</f>
        <v>5</v>
      </c>
      <c r="AI909" s="71"/>
      <c r="AJ909" s="71"/>
      <c r="AK909" s="63"/>
    </row>
    <row r="910" spans="34:42" x14ac:dyDescent="0.25">
      <c r="AH910" s="57">
        <f t="shared" ref="AH910:AH912" si="1352">D910*10</f>
        <v>0</v>
      </c>
      <c r="AI910" s="69"/>
      <c r="AJ910" s="69"/>
      <c r="AK910" s="62" t="e">
        <f t="shared" ref="AK910:AK912" si="1353">AH910/AH$3</f>
        <v>#DIV/0!</v>
      </c>
      <c r="AL910" s="102" t="str">
        <f t="shared" ref="AL910" si="1354">IF(COUNTBLANK(AI910:AI912)=3,"",IF(COUNTBLANK(AI910:AI912)=2,IF(AI910=0,0.5/AJ910,AI910/AJ910),(AI910/AJ910+AI911/AJ911+IF(AJ912&gt;0,AI912/AJ912,0))/COUNTIF(AI910:AJ912,"&gt;0")))</f>
        <v/>
      </c>
      <c r="AM910" s="103" t="e">
        <f t="shared" ref="AM910" si="1355">IF(ISNUMBER(AN910),AN910,1/AN910)</f>
        <v>#DIV/0!</v>
      </c>
      <c r="AN910" s="104"/>
      <c r="AO910" s="105">
        <f t="shared" ref="AO910" si="1356">IF(COUNTIF(AL910:AL910,"&gt;0"),AL910,IF(ISERROR(AM910),IF(D913&gt;0,D913,0.5),AM910))</f>
        <v>0.5</v>
      </c>
      <c r="AP910" s="106">
        <v>10</v>
      </c>
    </row>
    <row r="911" spans="34:42" x14ac:dyDescent="0.25">
      <c r="AH911" s="57">
        <f t="shared" si="1352"/>
        <v>0</v>
      </c>
      <c r="AI911" s="70"/>
      <c r="AJ911" s="70"/>
      <c r="AK911" s="62" t="e">
        <f t="shared" si="1353"/>
        <v>#DIV/0!</v>
      </c>
      <c r="AL911" s="102"/>
      <c r="AM911" s="103"/>
      <c r="AN911" s="104"/>
      <c r="AO911" s="105"/>
      <c r="AP911" s="106"/>
    </row>
    <row r="912" spans="34:42" x14ac:dyDescent="0.25">
      <c r="AH912" s="57">
        <f t="shared" si="1352"/>
        <v>0</v>
      </c>
      <c r="AI912" s="70"/>
      <c r="AJ912" s="70"/>
      <c r="AK912" s="62" t="e">
        <f t="shared" si="1353"/>
        <v>#DIV/0!</v>
      </c>
      <c r="AL912" s="102"/>
      <c r="AM912" s="103"/>
      <c r="AN912" s="104"/>
      <c r="AO912" s="105"/>
      <c r="AP912" s="106"/>
    </row>
    <row r="913" spans="34:42" x14ac:dyDescent="0.25">
      <c r="AH913" s="58">
        <f t="shared" ref="AH913" si="1357">AO910*AP910</f>
        <v>5</v>
      </c>
      <c r="AI913" s="71"/>
      <c r="AJ913" s="71"/>
      <c r="AK913" s="63"/>
    </row>
    <row r="914" spans="34:42" x14ac:dyDescent="0.25">
      <c r="AH914" s="57">
        <f t="shared" ref="AH914:AH916" si="1358">D914*10</f>
        <v>0</v>
      </c>
      <c r="AI914" s="69"/>
      <c r="AJ914" s="69"/>
      <c r="AK914" s="62" t="e">
        <f t="shared" ref="AK914:AK916" si="1359">AH914/AH$3</f>
        <v>#DIV/0!</v>
      </c>
      <c r="AL914" s="102" t="str">
        <f t="shared" ref="AL914" si="1360">IF(COUNTBLANK(AI914:AI916)=3,"",IF(COUNTBLANK(AI914:AI916)=2,IF(AI914=0,0.5/AJ914,AI914/AJ914),(AI914/AJ914+AI915/AJ915+IF(AJ916&gt;0,AI916/AJ916,0))/COUNTIF(AI914:AJ916,"&gt;0")))</f>
        <v/>
      </c>
      <c r="AM914" s="103" t="e">
        <f t="shared" ref="AM914" si="1361">IF(ISNUMBER(AN914),AN914,1/AN914)</f>
        <v>#DIV/0!</v>
      </c>
      <c r="AN914" s="104"/>
      <c r="AO914" s="105">
        <f t="shared" ref="AO914" si="1362">IF(COUNTIF(AL914:AL914,"&gt;0"),AL914,IF(ISERROR(AM914),IF(D917&gt;0,D917,0.5),AM914))</f>
        <v>0.5</v>
      </c>
      <c r="AP914" s="106">
        <v>10</v>
      </c>
    </row>
    <row r="915" spans="34:42" x14ac:dyDescent="0.25">
      <c r="AH915" s="57">
        <f t="shared" si="1358"/>
        <v>0</v>
      </c>
      <c r="AI915" s="70"/>
      <c r="AJ915" s="70"/>
      <c r="AK915" s="62" t="e">
        <f t="shared" si="1359"/>
        <v>#DIV/0!</v>
      </c>
      <c r="AL915" s="102"/>
      <c r="AM915" s="103"/>
      <c r="AN915" s="104"/>
      <c r="AO915" s="105"/>
      <c r="AP915" s="106"/>
    </row>
    <row r="916" spans="34:42" x14ac:dyDescent="0.25">
      <c r="AH916" s="57">
        <f t="shared" si="1358"/>
        <v>0</v>
      </c>
      <c r="AI916" s="70"/>
      <c r="AJ916" s="70"/>
      <c r="AK916" s="62" t="e">
        <f t="shared" si="1359"/>
        <v>#DIV/0!</v>
      </c>
      <c r="AL916" s="102"/>
      <c r="AM916" s="103"/>
      <c r="AN916" s="104"/>
      <c r="AO916" s="105"/>
      <c r="AP916" s="106"/>
    </row>
    <row r="917" spans="34:42" x14ac:dyDescent="0.25">
      <c r="AH917" s="58">
        <f t="shared" ref="AH917" si="1363">AO914*AP914</f>
        <v>5</v>
      </c>
      <c r="AI917" s="71"/>
      <c r="AJ917" s="71"/>
      <c r="AK917" s="63"/>
    </row>
    <row r="918" spans="34:42" x14ac:dyDescent="0.25">
      <c r="AH918" s="57">
        <f t="shared" ref="AH918:AH920" si="1364">D918*10</f>
        <v>0</v>
      </c>
      <c r="AI918" s="69"/>
      <c r="AJ918" s="69"/>
      <c r="AK918" s="62" t="e">
        <f t="shared" ref="AK918:AK920" si="1365">AH918/AH$3</f>
        <v>#DIV/0!</v>
      </c>
      <c r="AL918" s="102" t="str">
        <f t="shared" ref="AL918" si="1366">IF(COUNTBLANK(AI918:AI920)=3,"",IF(COUNTBLANK(AI918:AI920)=2,IF(AI918=0,0.5/AJ918,AI918/AJ918),(AI918/AJ918+AI919/AJ919+IF(AJ920&gt;0,AI920/AJ920,0))/COUNTIF(AI918:AJ920,"&gt;0")))</f>
        <v/>
      </c>
      <c r="AM918" s="103" t="e">
        <f t="shared" ref="AM918" si="1367">IF(ISNUMBER(AN918),AN918,1/AN918)</f>
        <v>#DIV/0!</v>
      </c>
      <c r="AN918" s="104"/>
      <c r="AO918" s="105">
        <f t="shared" ref="AO918" si="1368">IF(COUNTIF(AL918:AL918,"&gt;0"),AL918,IF(ISERROR(AM918),IF(D921&gt;0,D921,0.5),AM918))</f>
        <v>0.5</v>
      </c>
      <c r="AP918" s="106">
        <v>10</v>
      </c>
    </row>
    <row r="919" spans="34:42" x14ac:dyDescent="0.25">
      <c r="AH919" s="57">
        <f t="shared" si="1364"/>
        <v>0</v>
      </c>
      <c r="AI919" s="70"/>
      <c r="AJ919" s="70"/>
      <c r="AK919" s="62" t="e">
        <f t="shared" si="1365"/>
        <v>#DIV/0!</v>
      </c>
      <c r="AL919" s="102"/>
      <c r="AM919" s="103"/>
      <c r="AN919" s="104"/>
      <c r="AO919" s="105"/>
      <c r="AP919" s="106"/>
    </row>
    <row r="920" spans="34:42" x14ac:dyDescent="0.25">
      <c r="AH920" s="57">
        <f t="shared" si="1364"/>
        <v>0</v>
      </c>
      <c r="AI920" s="70"/>
      <c r="AJ920" s="70"/>
      <c r="AK920" s="62" t="e">
        <f t="shared" si="1365"/>
        <v>#DIV/0!</v>
      </c>
      <c r="AL920" s="102"/>
      <c r="AM920" s="103"/>
      <c r="AN920" s="104"/>
      <c r="AO920" s="105"/>
      <c r="AP920" s="106"/>
    </row>
    <row r="921" spans="34:42" x14ac:dyDescent="0.25">
      <c r="AH921" s="58">
        <f t="shared" ref="AH921" si="1369">AO918*AP918</f>
        <v>5</v>
      </c>
      <c r="AI921" s="71"/>
      <c r="AJ921" s="71"/>
      <c r="AK921" s="63"/>
    </row>
    <row r="922" spans="34:42" x14ac:dyDescent="0.25">
      <c r="AH922" s="57">
        <f t="shared" ref="AH922:AH924" si="1370">D922*10</f>
        <v>0</v>
      </c>
      <c r="AI922" s="69"/>
      <c r="AJ922" s="69"/>
      <c r="AK922" s="62" t="e">
        <f t="shared" ref="AK922:AK924" si="1371">AH922/AH$3</f>
        <v>#DIV/0!</v>
      </c>
      <c r="AL922" s="102" t="str">
        <f t="shared" ref="AL922" si="1372">IF(COUNTBLANK(AI922:AI924)=3,"",IF(COUNTBLANK(AI922:AI924)=2,IF(AI922=0,0.5/AJ922,AI922/AJ922),(AI922/AJ922+AI923/AJ923+IF(AJ924&gt;0,AI924/AJ924,0))/COUNTIF(AI922:AJ924,"&gt;0")))</f>
        <v/>
      </c>
      <c r="AM922" s="103" t="e">
        <f t="shared" ref="AM922" si="1373">IF(ISNUMBER(AN922),AN922,1/AN922)</f>
        <v>#DIV/0!</v>
      </c>
      <c r="AN922" s="104"/>
      <c r="AO922" s="105">
        <f t="shared" ref="AO922" si="1374">IF(COUNTIF(AL922:AL922,"&gt;0"),AL922,IF(ISERROR(AM922),IF(D925&gt;0,D925,0.5),AM922))</f>
        <v>0.5</v>
      </c>
      <c r="AP922" s="106">
        <v>10</v>
      </c>
    </row>
    <row r="923" spans="34:42" x14ac:dyDescent="0.25">
      <c r="AH923" s="57">
        <f t="shared" si="1370"/>
        <v>0</v>
      </c>
      <c r="AI923" s="70"/>
      <c r="AJ923" s="70"/>
      <c r="AK923" s="62" t="e">
        <f t="shared" si="1371"/>
        <v>#DIV/0!</v>
      </c>
      <c r="AL923" s="102"/>
      <c r="AM923" s="103"/>
      <c r="AN923" s="104"/>
      <c r="AO923" s="105"/>
      <c r="AP923" s="106"/>
    </row>
    <row r="924" spans="34:42" x14ac:dyDescent="0.25">
      <c r="AH924" s="57">
        <f t="shared" si="1370"/>
        <v>0</v>
      </c>
      <c r="AI924" s="70"/>
      <c r="AJ924" s="70"/>
      <c r="AK924" s="62" t="e">
        <f t="shared" si="1371"/>
        <v>#DIV/0!</v>
      </c>
      <c r="AL924" s="102"/>
      <c r="AM924" s="103"/>
      <c r="AN924" s="104"/>
      <c r="AO924" s="105"/>
      <c r="AP924" s="106"/>
    </row>
    <row r="925" spans="34:42" x14ac:dyDescent="0.25">
      <c r="AH925" s="58">
        <f t="shared" ref="AH925" si="1375">AO922*AP922</f>
        <v>5</v>
      </c>
      <c r="AI925" s="71"/>
      <c r="AJ925" s="71"/>
      <c r="AK925" s="63"/>
    </row>
    <row r="926" spans="34:42" x14ac:dyDescent="0.25">
      <c r="AH926" s="57">
        <f t="shared" ref="AH926:AH928" si="1376">D926*10</f>
        <v>0</v>
      </c>
      <c r="AI926" s="69"/>
      <c r="AJ926" s="69"/>
      <c r="AK926" s="62" t="e">
        <f t="shared" ref="AK926:AK928" si="1377">AH926/AH$3</f>
        <v>#DIV/0!</v>
      </c>
      <c r="AL926" s="102" t="str">
        <f t="shared" ref="AL926" si="1378">IF(COUNTBLANK(AI926:AI928)=3,"",IF(COUNTBLANK(AI926:AI928)=2,IF(AI926=0,0.5/AJ926,AI926/AJ926),(AI926/AJ926+AI927/AJ927+IF(AJ928&gt;0,AI928/AJ928,0))/COUNTIF(AI926:AJ928,"&gt;0")))</f>
        <v/>
      </c>
      <c r="AM926" s="103" t="e">
        <f t="shared" ref="AM926" si="1379">IF(ISNUMBER(AN926),AN926,1/AN926)</f>
        <v>#DIV/0!</v>
      </c>
      <c r="AN926" s="104"/>
      <c r="AO926" s="105">
        <f t="shared" ref="AO926" si="1380">IF(COUNTIF(AL926:AL926,"&gt;0"),AL926,IF(ISERROR(AM926),IF(D929&gt;0,D929,0.5),AM926))</f>
        <v>0.5</v>
      </c>
      <c r="AP926" s="106">
        <v>10</v>
      </c>
    </row>
    <row r="927" spans="34:42" x14ac:dyDescent="0.25">
      <c r="AH927" s="57">
        <f t="shared" si="1376"/>
        <v>0</v>
      </c>
      <c r="AI927" s="70"/>
      <c r="AJ927" s="70"/>
      <c r="AK927" s="62" t="e">
        <f t="shared" si="1377"/>
        <v>#DIV/0!</v>
      </c>
      <c r="AL927" s="102"/>
      <c r="AM927" s="103"/>
      <c r="AN927" s="104"/>
      <c r="AO927" s="105"/>
      <c r="AP927" s="106"/>
    </row>
    <row r="928" spans="34:42" x14ac:dyDescent="0.25">
      <c r="AH928" s="57">
        <f t="shared" si="1376"/>
        <v>0</v>
      </c>
      <c r="AI928" s="70"/>
      <c r="AJ928" s="70"/>
      <c r="AK928" s="62" t="e">
        <f t="shared" si="1377"/>
        <v>#DIV/0!</v>
      </c>
      <c r="AL928" s="102"/>
      <c r="AM928" s="103"/>
      <c r="AN928" s="104"/>
      <c r="AO928" s="105"/>
      <c r="AP928" s="106"/>
    </row>
    <row r="929" spans="34:42" x14ac:dyDescent="0.25">
      <c r="AH929" s="58">
        <f t="shared" ref="AH929" si="1381">AO926*AP926</f>
        <v>5</v>
      </c>
      <c r="AI929" s="71"/>
      <c r="AJ929" s="71"/>
      <c r="AK929" s="63"/>
    </row>
    <row r="930" spans="34:42" x14ac:dyDescent="0.25">
      <c r="AH930" s="57">
        <f t="shared" ref="AH930:AH932" si="1382">D930*10</f>
        <v>0</v>
      </c>
      <c r="AI930" s="69"/>
      <c r="AJ930" s="69"/>
      <c r="AK930" s="62" t="e">
        <f t="shared" ref="AK930:AK932" si="1383">AH930/AH$3</f>
        <v>#DIV/0!</v>
      </c>
      <c r="AL930" s="102" t="str">
        <f t="shared" ref="AL930" si="1384">IF(COUNTBLANK(AI930:AI932)=3,"",IF(COUNTBLANK(AI930:AI932)=2,IF(AI930=0,0.5/AJ930,AI930/AJ930),(AI930/AJ930+AI931/AJ931+IF(AJ932&gt;0,AI932/AJ932,0))/COUNTIF(AI930:AJ932,"&gt;0")))</f>
        <v/>
      </c>
      <c r="AM930" s="103" t="e">
        <f t="shared" ref="AM930" si="1385">IF(ISNUMBER(AN930),AN930,1/AN930)</f>
        <v>#DIV/0!</v>
      </c>
      <c r="AN930" s="104"/>
      <c r="AO930" s="105">
        <f t="shared" ref="AO930" si="1386">IF(COUNTIF(AL930:AL930,"&gt;0"),AL930,IF(ISERROR(AM930),IF(D933&gt;0,D933,0.5),AM930))</f>
        <v>0.5</v>
      </c>
      <c r="AP930" s="106">
        <v>10</v>
      </c>
    </row>
    <row r="931" spans="34:42" x14ac:dyDescent="0.25">
      <c r="AH931" s="57">
        <f t="shared" si="1382"/>
        <v>0</v>
      </c>
      <c r="AI931" s="70"/>
      <c r="AJ931" s="70"/>
      <c r="AK931" s="62" t="e">
        <f t="shared" si="1383"/>
        <v>#DIV/0!</v>
      </c>
      <c r="AL931" s="102"/>
      <c r="AM931" s="103"/>
      <c r="AN931" s="104"/>
      <c r="AO931" s="105"/>
      <c r="AP931" s="106"/>
    </row>
    <row r="932" spans="34:42" x14ac:dyDescent="0.25">
      <c r="AH932" s="57">
        <f t="shared" si="1382"/>
        <v>0</v>
      </c>
      <c r="AI932" s="70"/>
      <c r="AJ932" s="70"/>
      <c r="AK932" s="62" t="e">
        <f t="shared" si="1383"/>
        <v>#DIV/0!</v>
      </c>
      <c r="AL932" s="102"/>
      <c r="AM932" s="103"/>
      <c r="AN932" s="104"/>
      <c r="AO932" s="105"/>
      <c r="AP932" s="106"/>
    </row>
    <row r="933" spans="34:42" x14ac:dyDescent="0.25">
      <c r="AH933" s="58">
        <f t="shared" ref="AH933" si="1387">AO930*AP930</f>
        <v>5</v>
      </c>
      <c r="AI933" s="71"/>
      <c r="AJ933" s="71"/>
      <c r="AK933" s="63"/>
    </row>
    <row r="934" spans="34:42" x14ac:dyDescent="0.25">
      <c r="AH934" s="57">
        <f t="shared" ref="AH934:AH936" si="1388">D934*10</f>
        <v>0</v>
      </c>
      <c r="AI934" s="69"/>
      <c r="AJ934" s="69"/>
      <c r="AK934" s="62" t="e">
        <f t="shared" ref="AK934:AK936" si="1389">AH934/AH$3</f>
        <v>#DIV/0!</v>
      </c>
      <c r="AL934" s="102" t="str">
        <f t="shared" ref="AL934" si="1390">IF(COUNTBLANK(AI934:AI936)=3,"",IF(COUNTBLANK(AI934:AI936)=2,IF(AI934=0,0.5/AJ934,AI934/AJ934),(AI934/AJ934+AI935/AJ935+IF(AJ936&gt;0,AI936/AJ936,0))/COUNTIF(AI934:AJ936,"&gt;0")))</f>
        <v/>
      </c>
      <c r="AM934" s="103" t="e">
        <f t="shared" ref="AM934" si="1391">IF(ISNUMBER(AN934),AN934,1/AN934)</f>
        <v>#DIV/0!</v>
      </c>
      <c r="AN934" s="104"/>
      <c r="AO934" s="105">
        <f t="shared" ref="AO934" si="1392">IF(COUNTIF(AL934:AL934,"&gt;0"),AL934,IF(ISERROR(AM934),IF(D937&gt;0,D937,0.5),AM934))</f>
        <v>0.5</v>
      </c>
      <c r="AP934" s="106">
        <v>10</v>
      </c>
    </row>
    <row r="935" spans="34:42" x14ac:dyDescent="0.25">
      <c r="AH935" s="57">
        <f t="shared" si="1388"/>
        <v>0</v>
      </c>
      <c r="AI935" s="70"/>
      <c r="AJ935" s="70"/>
      <c r="AK935" s="62" t="e">
        <f t="shared" si="1389"/>
        <v>#DIV/0!</v>
      </c>
      <c r="AL935" s="102"/>
      <c r="AM935" s="103"/>
      <c r="AN935" s="104"/>
      <c r="AO935" s="105"/>
      <c r="AP935" s="106"/>
    </row>
    <row r="936" spans="34:42" x14ac:dyDescent="0.25">
      <c r="AH936" s="57">
        <f t="shared" si="1388"/>
        <v>0</v>
      </c>
      <c r="AI936" s="70"/>
      <c r="AJ936" s="70"/>
      <c r="AK936" s="62" t="e">
        <f t="shared" si="1389"/>
        <v>#DIV/0!</v>
      </c>
      <c r="AL936" s="102"/>
      <c r="AM936" s="103"/>
      <c r="AN936" s="104"/>
      <c r="AO936" s="105"/>
      <c r="AP936" s="106"/>
    </row>
    <row r="937" spans="34:42" x14ac:dyDescent="0.25">
      <c r="AH937" s="58">
        <f t="shared" ref="AH937" si="1393">AO934*AP934</f>
        <v>5</v>
      </c>
      <c r="AI937" s="71"/>
      <c r="AJ937" s="71"/>
      <c r="AK937" s="63"/>
    </row>
    <row r="938" spans="34:42" x14ac:dyDescent="0.25">
      <c r="AH938" s="57">
        <f t="shared" ref="AH938:AH940" si="1394">D938*10</f>
        <v>0</v>
      </c>
      <c r="AI938" s="69"/>
      <c r="AJ938" s="69"/>
      <c r="AK938" s="62" t="e">
        <f t="shared" ref="AK938:AK940" si="1395">AH938/AH$3</f>
        <v>#DIV/0!</v>
      </c>
      <c r="AL938" s="102" t="str">
        <f t="shared" ref="AL938" si="1396">IF(COUNTBLANK(AI938:AI940)=3,"",IF(COUNTBLANK(AI938:AI940)=2,IF(AI938=0,0.5/AJ938,AI938/AJ938),(AI938/AJ938+AI939/AJ939+IF(AJ940&gt;0,AI940/AJ940,0))/COUNTIF(AI938:AJ940,"&gt;0")))</f>
        <v/>
      </c>
      <c r="AM938" s="103" t="e">
        <f t="shared" ref="AM938" si="1397">IF(ISNUMBER(AN938),AN938,1/AN938)</f>
        <v>#DIV/0!</v>
      </c>
      <c r="AN938" s="104"/>
      <c r="AO938" s="105">
        <f t="shared" ref="AO938" si="1398">IF(COUNTIF(AL938:AL938,"&gt;0"),AL938,IF(ISERROR(AM938),IF(D941&gt;0,D941,0.5),AM938))</f>
        <v>0.5</v>
      </c>
      <c r="AP938" s="106">
        <v>10</v>
      </c>
    </row>
    <row r="939" spans="34:42" x14ac:dyDescent="0.25">
      <c r="AH939" s="57">
        <f t="shared" si="1394"/>
        <v>0</v>
      </c>
      <c r="AI939" s="70"/>
      <c r="AJ939" s="70"/>
      <c r="AK939" s="62" t="e">
        <f t="shared" si="1395"/>
        <v>#DIV/0!</v>
      </c>
      <c r="AL939" s="102"/>
      <c r="AM939" s="103"/>
      <c r="AN939" s="104"/>
      <c r="AO939" s="105"/>
      <c r="AP939" s="106"/>
    </row>
    <row r="940" spans="34:42" x14ac:dyDescent="0.25">
      <c r="AH940" s="57">
        <f t="shared" si="1394"/>
        <v>0</v>
      </c>
      <c r="AI940" s="70"/>
      <c r="AJ940" s="70"/>
      <c r="AK940" s="62" t="e">
        <f t="shared" si="1395"/>
        <v>#DIV/0!</v>
      </c>
      <c r="AL940" s="102"/>
      <c r="AM940" s="103"/>
      <c r="AN940" s="104"/>
      <c r="AO940" s="105"/>
      <c r="AP940" s="106"/>
    </row>
    <row r="941" spans="34:42" x14ac:dyDescent="0.25">
      <c r="AH941" s="58">
        <f t="shared" ref="AH941" si="1399">AO938*AP938</f>
        <v>5</v>
      </c>
      <c r="AI941" s="71"/>
      <c r="AJ941" s="71"/>
      <c r="AK941" s="63"/>
    </row>
    <row r="942" spans="34:42" x14ac:dyDescent="0.25">
      <c r="AH942" s="57">
        <f t="shared" ref="AH942:AH944" si="1400">D942*10</f>
        <v>0</v>
      </c>
      <c r="AI942" s="69"/>
      <c r="AJ942" s="69"/>
      <c r="AK942" s="62" t="e">
        <f t="shared" ref="AK942:AK944" si="1401">AH942/AH$3</f>
        <v>#DIV/0!</v>
      </c>
      <c r="AL942" s="102" t="str">
        <f t="shared" ref="AL942" si="1402">IF(COUNTBLANK(AI942:AI944)=3,"",IF(COUNTBLANK(AI942:AI944)=2,IF(AI942=0,0.5/AJ942,AI942/AJ942),(AI942/AJ942+AI943/AJ943+IF(AJ944&gt;0,AI944/AJ944,0))/COUNTIF(AI942:AJ944,"&gt;0")))</f>
        <v/>
      </c>
      <c r="AM942" s="103" t="e">
        <f t="shared" ref="AM942" si="1403">IF(ISNUMBER(AN942),AN942,1/AN942)</f>
        <v>#DIV/0!</v>
      </c>
      <c r="AN942" s="104"/>
      <c r="AO942" s="105">
        <f t="shared" ref="AO942" si="1404">IF(COUNTIF(AL942:AL942,"&gt;0"),AL942,IF(ISERROR(AM942),IF(D945&gt;0,D945,0.5),AM942))</f>
        <v>0.5</v>
      </c>
      <c r="AP942" s="106">
        <v>10</v>
      </c>
    </row>
    <row r="943" spans="34:42" x14ac:dyDescent="0.25">
      <c r="AH943" s="57">
        <f t="shared" si="1400"/>
        <v>0</v>
      </c>
      <c r="AI943" s="70"/>
      <c r="AJ943" s="70"/>
      <c r="AK943" s="62" t="e">
        <f t="shared" si="1401"/>
        <v>#DIV/0!</v>
      </c>
      <c r="AL943" s="102"/>
      <c r="AM943" s="103"/>
      <c r="AN943" s="104"/>
      <c r="AO943" s="105"/>
      <c r="AP943" s="106"/>
    </row>
    <row r="944" spans="34:42" x14ac:dyDescent="0.25">
      <c r="AH944" s="57">
        <f t="shared" si="1400"/>
        <v>0</v>
      </c>
      <c r="AI944" s="70"/>
      <c r="AJ944" s="70"/>
      <c r="AK944" s="62" t="e">
        <f t="shared" si="1401"/>
        <v>#DIV/0!</v>
      </c>
      <c r="AL944" s="102"/>
      <c r="AM944" s="103"/>
      <c r="AN944" s="104"/>
      <c r="AO944" s="105"/>
      <c r="AP944" s="106"/>
    </row>
    <row r="945" spans="34:42" x14ac:dyDescent="0.25">
      <c r="AH945" s="58">
        <f t="shared" ref="AH945" si="1405">AO942*AP942</f>
        <v>5</v>
      </c>
      <c r="AI945" s="71"/>
      <c r="AJ945" s="71"/>
      <c r="AK945" s="63"/>
    </row>
    <row r="946" spans="34:42" x14ac:dyDescent="0.25">
      <c r="AH946" s="57">
        <f t="shared" ref="AH946:AH948" si="1406">D946*10</f>
        <v>0</v>
      </c>
      <c r="AI946" s="69"/>
      <c r="AJ946" s="69"/>
      <c r="AK946" s="62" t="e">
        <f t="shared" ref="AK946:AK948" si="1407">AH946/AH$3</f>
        <v>#DIV/0!</v>
      </c>
      <c r="AL946" s="102" t="str">
        <f t="shared" ref="AL946" si="1408">IF(COUNTBLANK(AI946:AI948)=3,"",IF(COUNTBLANK(AI946:AI948)=2,IF(AI946=0,0.5/AJ946,AI946/AJ946),(AI946/AJ946+AI947/AJ947+IF(AJ948&gt;0,AI948/AJ948,0))/COUNTIF(AI946:AJ948,"&gt;0")))</f>
        <v/>
      </c>
      <c r="AM946" s="103" t="e">
        <f t="shared" ref="AM946" si="1409">IF(ISNUMBER(AN946),AN946,1/AN946)</f>
        <v>#DIV/0!</v>
      </c>
      <c r="AN946" s="104"/>
      <c r="AO946" s="105">
        <f t="shared" ref="AO946" si="1410">IF(COUNTIF(AL946:AL946,"&gt;0"),AL946,IF(ISERROR(AM946),IF(D949&gt;0,D949,0.5),AM946))</f>
        <v>0.5</v>
      </c>
      <c r="AP946" s="106">
        <v>10</v>
      </c>
    </row>
    <row r="947" spans="34:42" x14ac:dyDescent="0.25">
      <c r="AH947" s="57">
        <f t="shared" si="1406"/>
        <v>0</v>
      </c>
      <c r="AI947" s="70"/>
      <c r="AJ947" s="70"/>
      <c r="AK947" s="62" t="e">
        <f t="shared" si="1407"/>
        <v>#DIV/0!</v>
      </c>
      <c r="AL947" s="102"/>
      <c r="AM947" s="103"/>
      <c r="AN947" s="104"/>
      <c r="AO947" s="105"/>
      <c r="AP947" s="106"/>
    </row>
    <row r="948" spans="34:42" x14ac:dyDescent="0.25">
      <c r="AH948" s="57">
        <f t="shared" si="1406"/>
        <v>0</v>
      </c>
      <c r="AI948" s="70"/>
      <c r="AJ948" s="70"/>
      <c r="AK948" s="62" t="e">
        <f t="shared" si="1407"/>
        <v>#DIV/0!</v>
      </c>
      <c r="AL948" s="102"/>
      <c r="AM948" s="103"/>
      <c r="AN948" s="104"/>
      <c r="AO948" s="105"/>
      <c r="AP948" s="106"/>
    </row>
    <row r="949" spans="34:42" x14ac:dyDescent="0.25">
      <c r="AH949" s="58">
        <f t="shared" ref="AH949" si="1411">AO946*AP946</f>
        <v>5</v>
      </c>
      <c r="AI949" s="71"/>
      <c r="AJ949" s="71"/>
      <c r="AK949" s="63"/>
    </row>
    <row r="950" spans="34:42" x14ac:dyDescent="0.25">
      <c r="AH950" s="57">
        <f t="shared" ref="AH950:AH952" si="1412">D950*10</f>
        <v>0</v>
      </c>
      <c r="AI950" s="69"/>
      <c r="AJ950" s="69"/>
      <c r="AK950" s="62" t="e">
        <f t="shared" ref="AK950:AK952" si="1413">AH950/AH$3</f>
        <v>#DIV/0!</v>
      </c>
      <c r="AL950" s="102" t="str">
        <f t="shared" ref="AL950" si="1414">IF(COUNTBLANK(AI950:AI952)=3,"",IF(COUNTBLANK(AI950:AI952)=2,IF(AI950=0,0.5/AJ950,AI950/AJ950),(AI950/AJ950+AI951/AJ951+IF(AJ952&gt;0,AI952/AJ952,0))/COUNTIF(AI950:AJ952,"&gt;0")))</f>
        <v/>
      </c>
      <c r="AM950" s="103" t="e">
        <f t="shared" ref="AM950" si="1415">IF(ISNUMBER(AN950),AN950,1/AN950)</f>
        <v>#DIV/0!</v>
      </c>
      <c r="AN950" s="104"/>
      <c r="AO950" s="105">
        <f t="shared" ref="AO950" si="1416">IF(COUNTIF(AL950:AL950,"&gt;0"),AL950,IF(ISERROR(AM950),IF(D953&gt;0,D953,0.5),AM950))</f>
        <v>0.5</v>
      </c>
      <c r="AP950" s="106">
        <v>10</v>
      </c>
    </row>
    <row r="951" spans="34:42" x14ac:dyDescent="0.25">
      <c r="AH951" s="57">
        <f t="shared" si="1412"/>
        <v>0</v>
      </c>
      <c r="AI951" s="70"/>
      <c r="AJ951" s="70"/>
      <c r="AK951" s="62" t="e">
        <f t="shared" si="1413"/>
        <v>#DIV/0!</v>
      </c>
      <c r="AL951" s="102"/>
      <c r="AM951" s="103"/>
      <c r="AN951" s="104"/>
      <c r="AO951" s="105"/>
      <c r="AP951" s="106"/>
    </row>
    <row r="952" spans="34:42" x14ac:dyDescent="0.25">
      <c r="AH952" s="57">
        <f t="shared" si="1412"/>
        <v>0</v>
      </c>
      <c r="AI952" s="70"/>
      <c r="AJ952" s="70"/>
      <c r="AK952" s="62" t="e">
        <f t="shared" si="1413"/>
        <v>#DIV/0!</v>
      </c>
      <c r="AL952" s="102"/>
      <c r="AM952" s="103"/>
      <c r="AN952" s="104"/>
      <c r="AO952" s="105"/>
      <c r="AP952" s="106"/>
    </row>
    <row r="953" spans="34:42" x14ac:dyDescent="0.25">
      <c r="AH953" s="58">
        <f t="shared" ref="AH953" si="1417">AO950*AP950</f>
        <v>5</v>
      </c>
      <c r="AI953" s="71"/>
      <c r="AJ953" s="71"/>
      <c r="AK953" s="63"/>
    </row>
    <row r="954" spans="34:42" x14ac:dyDescent="0.25">
      <c r="AH954" s="57">
        <f t="shared" ref="AH954:AH956" si="1418">D954*10</f>
        <v>0</v>
      </c>
      <c r="AI954" s="69"/>
      <c r="AJ954" s="69"/>
      <c r="AK954" s="62" t="e">
        <f t="shared" ref="AK954:AK956" si="1419">AH954/AH$3</f>
        <v>#DIV/0!</v>
      </c>
      <c r="AL954" s="102" t="str">
        <f t="shared" ref="AL954" si="1420">IF(COUNTBLANK(AI954:AI956)=3,"",IF(COUNTBLANK(AI954:AI956)=2,IF(AI954=0,0.5/AJ954,AI954/AJ954),(AI954/AJ954+AI955/AJ955+IF(AJ956&gt;0,AI956/AJ956,0))/COUNTIF(AI954:AJ956,"&gt;0")))</f>
        <v/>
      </c>
      <c r="AM954" s="103" t="e">
        <f t="shared" ref="AM954" si="1421">IF(ISNUMBER(AN954),AN954,1/AN954)</f>
        <v>#DIV/0!</v>
      </c>
      <c r="AN954" s="104"/>
      <c r="AO954" s="105">
        <f t="shared" ref="AO954" si="1422">IF(COUNTIF(AL954:AL954,"&gt;0"),AL954,IF(ISERROR(AM954),IF(D957&gt;0,D957,0.5),AM954))</f>
        <v>0.5</v>
      </c>
      <c r="AP954" s="106">
        <v>10</v>
      </c>
    </row>
    <row r="955" spans="34:42" x14ac:dyDescent="0.25">
      <c r="AH955" s="57">
        <f t="shared" si="1418"/>
        <v>0</v>
      </c>
      <c r="AI955" s="70"/>
      <c r="AJ955" s="70"/>
      <c r="AK955" s="62" t="e">
        <f t="shared" si="1419"/>
        <v>#DIV/0!</v>
      </c>
      <c r="AL955" s="102"/>
      <c r="AM955" s="103"/>
      <c r="AN955" s="104"/>
      <c r="AO955" s="105"/>
      <c r="AP955" s="106"/>
    </row>
    <row r="956" spans="34:42" x14ac:dyDescent="0.25">
      <c r="AH956" s="57">
        <f t="shared" si="1418"/>
        <v>0</v>
      </c>
      <c r="AI956" s="70"/>
      <c r="AJ956" s="70"/>
      <c r="AK956" s="62" t="e">
        <f t="shared" si="1419"/>
        <v>#DIV/0!</v>
      </c>
      <c r="AL956" s="102"/>
      <c r="AM956" s="103"/>
      <c r="AN956" s="104"/>
      <c r="AO956" s="105"/>
      <c r="AP956" s="106"/>
    </row>
    <row r="957" spans="34:42" x14ac:dyDescent="0.25">
      <c r="AH957" s="58">
        <f t="shared" ref="AH957" si="1423">AO954*AP954</f>
        <v>5</v>
      </c>
      <c r="AI957" s="71"/>
      <c r="AJ957" s="71"/>
      <c r="AK957" s="63"/>
    </row>
    <row r="958" spans="34:42" x14ac:dyDescent="0.25">
      <c r="AH958" s="57">
        <f t="shared" ref="AH958:AH960" si="1424">D958*10</f>
        <v>0</v>
      </c>
      <c r="AI958" s="69"/>
      <c r="AJ958" s="69"/>
      <c r="AK958" s="62" t="e">
        <f t="shared" ref="AK958:AK960" si="1425">AH958/AH$3</f>
        <v>#DIV/0!</v>
      </c>
      <c r="AL958" s="102" t="str">
        <f t="shared" ref="AL958" si="1426">IF(COUNTBLANK(AI958:AI960)=3,"",IF(COUNTBLANK(AI958:AI960)=2,IF(AI958=0,0.5/AJ958,AI958/AJ958),(AI958/AJ958+AI959/AJ959+IF(AJ960&gt;0,AI960/AJ960,0))/COUNTIF(AI958:AJ960,"&gt;0")))</f>
        <v/>
      </c>
      <c r="AM958" s="103" t="e">
        <f t="shared" ref="AM958" si="1427">IF(ISNUMBER(AN958),AN958,1/AN958)</f>
        <v>#DIV/0!</v>
      </c>
      <c r="AN958" s="104"/>
      <c r="AO958" s="105">
        <f t="shared" ref="AO958" si="1428">IF(COUNTIF(AL958:AL958,"&gt;0"),AL958,IF(ISERROR(AM958),IF(D961&gt;0,D961,0.5),AM958))</f>
        <v>0.5</v>
      </c>
      <c r="AP958" s="106">
        <v>10</v>
      </c>
    </row>
    <row r="959" spans="34:42" x14ac:dyDescent="0.25">
      <c r="AH959" s="57">
        <f t="shared" si="1424"/>
        <v>0</v>
      </c>
      <c r="AI959" s="70"/>
      <c r="AJ959" s="70"/>
      <c r="AK959" s="62" t="e">
        <f t="shared" si="1425"/>
        <v>#DIV/0!</v>
      </c>
      <c r="AL959" s="102"/>
      <c r="AM959" s="103"/>
      <c r="AN959" s="104"/>
      <c r="AO959" s="105"/>
      <c r="AP959" s="106"/>
    </row>
    <row r="960" spans="34:42" x14ac:dyDescent="0.25">
      <c r="AH960" s="57">
        <f t="shared" si="1424"/>
        <v>0</v>
      </c>
      <c r="AI960" s="70"/>
      <c r="AJ960" s="70"/>
      <c r="AK960" s="62" t="e">
        <f t="shared" si="1425"/>
        <v>#DIV/0!</v>
      </c>
      <c r="AL960" s="102"/>
      <c r="AM960" s="103"/>
      <c r="AN960" s="104"/>
      <c r="AO960" s="105"/>
      <c r="AP960" s="106"/>
    </row>
    <row r="961" spans="34:42" x14ac:dyDescent="0.25">
      <c r="AH961" s="58">
        <f t="shared" ref="AH961" si="1429">AO958*AP958</f>
        <v>5</v>
      </c>
      <c r="AI961" s="71"/>
      <c r="AJ961" s="71"/>
      <c r="AK961" s="63"/>
    </row>
    <row r="962" spans="34:42" x14ac:dyDescent="0.25">
      <c r="AH962" s="57">
        <f t="shared" ref="AH962:AH964" si="1430">D962*10</f>
        <v>0</v>
      </c>
      <c r="AI962" s="69"/>
      <c r="AJ962" s="69"/>
      <c r="AK962" s="62" t="e">
        <f t="shared" ref="AK962:AK964" si="1431">AH962/AH$3</f>
        <v>#DIV/0!</v>
      </c>
      <c r="AL962" s="102" t="str">
        <f t="shared" ref="AL962" si="1432">IF(COUNTBLANK(AI962:AI964)=3,"",IF(COUNTBLANK(AI962:AI964)=2,IF(AI962=0,0.5/AJ962,AI962/AJ962),(AI962/AJ962+AI963/AJ963+IF(AJ964&gt;0,AI964/AJ964,0))/COUNTIF(AI962:AJ964,"&gt;0")))</f>
        <v/>
      </c>
      <c r="AM962" s="103" t="e">
        <f t="shared" ref="AM962" si="1433">IF(ISNUMBER(AN962),AN962,1/AN962)</f>
        <v>#DIV/0!</v>
      </c>
      <c r="AN962" s="104"/>
      <c r="AO962" s="105">
        <f t="shared" ref="AO962" si="1434">IF(COUNTIF(AL962:AL962,"&gt;0"),AL962,IF(ISERROR(AM962),IF(D965&gt;0,D965,0.5),AM962))</f>
        <v>0.5</v>
      </c>
      <c r="AP962" s="106">
        <v>10</v>
      </c>
    </row>
    <row r="963" spans="34:42" x14ac:dyDescent="0.25">
      <c r="AH963" s="57">
        <f t="shared" si="1430"/>
        <v>0</v>
      </c>
      <c r="AI963" s="70"/>
      <c r="AJ963" s="70"/>
      <c r="AK963" s="62" t="e">
        <f t="shared" si="1431"/>
        <v>#DIV/0!</v>
      </c>
      <c r="AL963" s="102"/>
      <c r="AM963" s="103"/>
      <c r="AN963" s="104"/>
      <c r="AO963" s="105"/>
      <c r="AP963" s="106"/>
    </row>
    <row r="964" spans="34:42" x14ac:dyDescent="0.25">
      <c r="AH964" s="57">
        <f t="shared" si="1430"/>
        <v>0</v>
      </c>
      <c r="AI964" s="70"/>
      <c r="AJ964" s="70"/>
      <c r="AK964" s="62" t="e">
        <f t="shared" si="1431"/>
        <v>#DIV/0!</v>
      </c>
      <c r="AL964" s="102"/>
      <c r="AM964" s="103"/>
      <c r="AN964" s="104"/>
      <c r="AO964" s="105"/>
      <c r="AP964" s="106"/>
    </row>
    <row r="965" spans="34:42" x14ac:dyDescent="0.25">
      <c r="AH965" s="58">
        <f t="shared" ref="AH965" si="1435">AO962*AP962</f>
        <v>5</v>
      </c>
      <c r="AI965" s="71"/>
      <c r="AJ965" s="71"/>
      <c r="AK965" s="63"/>
    </row>
    <row r="966" spans="34:42" x14ac:dyDescent="0.25">
      <c r="AH966" s="57">
        <f t="shared" ref="AH966:AH968" si="1436">D966*10</f>
        <v>0</v>
      </c>
      <c r="AI966" s="69"/>
      <c r="AJ966" s="69"/>
      <c r="AK966" s="62" t="e">
        <f t="shared" ref="AK966:AK968" si="1437">AH966/AH$3</f>
        <v>#DIV/0!</v>
      </c>
      <c r="AL966" s="102" t="str">
        <f t="shared" ref="AL966" si="1438">IF(COUNTBLANK(AI966:AI968)=3,"",IF(COUNTBLANK(AI966:AI968)=2,IF(AI966=0,0.5/AJ966,AI966/AJ966),(AI966/AJ966+AI967/AJ967+IF(AJ968&gt;0,AI968/AJ968,0))/COUNTIF(AI966:AJ968,"&gt;0")))</f>
        <v/>
      </c>
      <c r="AM966" s="103" t="e">
        <f t="shared" ref="AM966" si="1439">IF(ISNUMBER(AN966),AN966,1/AN966)</f>
        <v>#DIV/0!</v>
      </c>
      <c r="AN966" s="104"/>
      <c r="AO966" s="105">
        <f t="shared" ref="AO966" si="1440">IF(COUNTIF(AL966:AL966,"&gt;0"),AL966,IF(ISERROR(AM966),IF(D969&gt;0,D969,0.5),AM966))</f>
        <v>0.5</v>
      </c>
      <c r="AP966" s="106">
        <v>10</v>
      </c>
    </row>
    <row r="967" spans="34:42" x14ac:dyDescent="0.25">
      <c r="AH967" s="57">
        <f t="shared" si="1436"/>
        <v>0</v>
      </c>
      <c r="AI967" s="70"/>
      <c r="AJ967" s="70"/>
      <c r="AK967" s="62" t="e">
        <f t="shared" si="1437"/>
        <v>#DIV/0!</v>
      </c>
      <c r="AL967" s="102"/>
      <c r="AM967" s="103"/>
      <c r="AN967" s="104"/>
      <c r="AO967" s="105"/>
      <c r="AP967" s="106"/>
    </row>
    <row r="968" spans="34:42" x14ac:dyDescent="0.25">
      <c r="AH968" s="57">
        <f t="shared" si="1436"/>
        <v>0</v>
      </c>
      <c r="AI968" s="70"/>
      <c r="AJ968" s="70"/>
      <c r="AK968" s="62" t="e">
        <f t="shared" si="1437"/>
        <v>#DIV/0!</v>
      </c>
      <c r="AL968" s="102"/>
      <c r="AM968" s="103"/>
      <c r="AN968" s="104"/>
      <c r="AO968" s="105"/>
      <c r="AP968" s="106"/>
    </row>
    <row r="969" spans="34:42" x14ac:dyDescent="0.25">
      <c r="AH969" s="58">
        <f t="shared" ref="AH969" si="1441">AO966*AP966</f>
        <v>5</v>
      </c>
      <c r="AI969" s="71"/>
      <c r="AJ969" s="71"/>
      <c r="AK969" s="63"/>
    </row>
    <row r="970" spans="34:42" x14ac:dyDescent="0.25">
      <c r="AH970" s="57">
        <f t="shared" ref="AH970:AH972" si="1442">D970*10</f>
        <v>0</v>
      </c>
      <c r="AI970" s="69"/>
      <c r="AJ970" s="69"/>
      <c r="AK970" s="62" t="e">
        <f t="shared" ref="AK970:AK972" si="1443">AH970/AH$3</f>
        <v>#DIV/0!</v>
      </c>
      <c r="AL970" s="102" t="str">
        <f t="shared" ref="AL970" si="1444">IF(COUNTBLANK(AI970:AI972)=3,"",IF(COUNTBLANK(AI970:AI972)=2,IF(AI970=0,0.5/AJ970,AI970/AJ970),(AI970/AJ970+AI971/AJ971+IF(AJ972&gt;0,AI972/AJ972,0))/COUNTIF(AI970:AJ972,"&gt;0")))</f>
        <v/>
      </c>
      <c r="AM970" s="103" t="e">
        <f t="shared" ref="AM970" si="1445">IF(ISNUMBER(AN970),AN970,1/AN970)</f>
        <v>#DIV/0!</v>
      </c>
      <c r="AN970" s="104"/>
      <c r="AO970" s="105">
        <f t="shared" ref="AO970" si="1446">IF(COUNTIF(AL970:AL970,"&gt;0"),AL970,IF(ISERROR(AM970),IF(D973&gt;0,D973,0.5),AM970))</f>
        <v>0.5</v>
      </c>
      <c r="AP970" s="106">
        <v>10</v>
      </c>
    </row>
    <row r="971" spans="34:42" x14ac:dyDescent="0.25">
      <c r="AH971" s="57">
        <f t="shared" si="1442"/>
        <v>0</v>
      </c>
      <c r="AI971" s="70"/>
      <c r="AJ971" s="70"/>
      <c r="AK971" s="62" t="e">
        <f t="shared" si="1443"/>
        <v>#DIV/0!</v>
      </c>
      <c r="AL971" s="102"/>
      <c r="AM971" s="103"/>
      <c r="AN971" s="104"/>
      <c r="AO971" s="105"/>
      <c r="AP971" s="106"/>
    </row>
    <row r="972" spans="34:42" x14ac:dyDescent="0.25">
      <c r="AH972" s="57">
        <f t="shared" si="1442"/>
        <v>0</v>
      </c>
      <c r="AI972" s="70"/>
      <c r="AJ972" s="70"/>
      <c r="AK972" s="62" t="e">
        <f t="shared" si="1443"/>
        <v>#DIV/0!</v>
      </c>
      <c r="AL972" s="102"/>
      <c r="AM972" s="103"/>
      <c r="AN972" s="104"/>
      <c r="AO972" s="105"/>
      <c r="AP972" s="106"/>
    </row>
    <row r="973" spans="34:42" x14ac:dyDescent="0.25">
      <c r="AH973" s="58">
        <f t="shared" ref="AH973" si="1447">AO970*AP970</f>
        <v>5</v>
      </c>
      <c r="AI973" s="71"/>
      <c r="AJ973" s="71"/>
      <c r="AK973" s="63"/>
    </row>
    <row r="974" spans="34:42" x14ac:dyDescent="0.25">
      <c r="AH974" s="57">
        <f t="shared" ref="AH974:AH976" si="1448">D974*10</f>
        <v>0</v>
      </c>
      <c r="AI974" s="69"/>
      <c r="AJ974" s="69"/>
      <c r="AK974" s="62" t="e">
        <f t="shared" ref="AK974:AK976" si="1449">AH974/AH$3</f>
        <v>#DIV/0!</v>
      </c>
      <c r="AL974" s="102" t="str">
        <f t="shared" ref="AL974" si="1450">IF(COUNTBLANK(AI974:AI976)=3,"",IF(COUNTBLANK(AI974:AI976)=2,IF(AI974=0,0.5/AJ974,AI974/AJ974),(AI974/AJ974+AI975/AJ975+IF(AJ976&gt;0,AI976/AJ976,0))/COUNTIF(AI974:AJ976,"&gt;0")))</f>
        <v/>
      </c>
      <c r="AM974" s="103" t="e">
        <f t="shared" ref="AM974" si="1451">IF(ISNUMBER(AN974),AN974,1/AN974)</f>
        <v>#DIV/0!</v>
      </c>
      <c r="AN974" s="104"/>
      <c r="AO974" s="105">
        <f t="shared" ref="AO974" si="1452">IF(COUNTIF(AL974:AL974,"&gt;0"),AL974,IF(ISERROR(AM974),IF(D977&gt;0,D977,0.5),AM974))</f>
        <v>0.5</v>
      </c>
      <c r="AP974" s="106">
        <v>10</v>
      </c>
    </row>
    <row r="975" spans="34:42" x14ac:dyDescent="0.25">
      <c r="AH975" s="57">
        <f t="shared" si="1448"/>
        <v>0</v>
      </c>
      <c r="AI975" s="70"/>
      <c r="AJ975" s="70"/>
      <c r="AK975" s="62" t="e">
        <f t="shared" si="1449"/>
        <v>#DIV/0!</v>
      </c>
      <c r="AL975" s="102"/>
      <c r="AM975" s="103"/>
      <c r="AN975" s="104"/>
      <c r="AO975" s="105"/>
      <c r="AP975" s="106"/>
    </row>
    <row r="976" spans="34:42" x14ac:dyDescent="0.25">
      <c r="AH976" s="57">
        <f t="shared" si="1448"/>
        <v>0</v>
      </c>
      <c r="AI976" s="70"/>
      <c r="AJ976" s="70"/>
      <c r="AK976" s="62" t="e">
        <f t="shared" si="1449"/>
        <v>#DIV/0!</v>
      </c>
      <c r="AL976" s="102"/>
      <c r="AM976" s="103"/>
      <c r="AN976" s="104"/>
      <c r="AO976" s="105"/>
      <c r="AP976" s="106"/>
    </row>
    <row r="977" spans="34:42" x14ac:dyDescent="0.25">
      <c r="AH977" s="58">
        <f t="shared" ref="AH977" si="1453">AO974*AP974</f>
        <v>5</v>
      </c>
      <c r="AI977" s="71"/>
      <c r="AJ977" s="71"/>
      <c r="AK977" s="63"/>
    </row>
    <row r="978" spans="34:42" x14ac:dyDescent="0.25">
      <c r="AH978" s="57">
        <f t="shared" ref="AH978:AH980" si="1454">D978*10</f>
        <v>0</v>
      </c>
      <c r="AI978" s="69"/>
      <c r="AJ978" s="69"/>
      <c r="AK978" s="62" t="e">
        <f t="shared" ref="AK978:AK980" si="1455">AH978/AH$3</f>
        <v>#DIV/0!</v>
      </c>
      <c r="AL978" s="102" t="str">
        <f t="shared" ref="AL978" si="1456">IF(COUNTBLANK(AI978:AI980)=3,"",IF(COUNTBLANK(AI978:AI980)=2,IF(AI978=0,0.5/AJ978,AI978/AJ978),(AI978/AJ978+AI979/AJ979+IF(AJ980&gt;0,AI980/AJ980,0))/COUNTIF(AI978:AJ980,"&gt;0")))</f>
        <v/>
      </c>
      <c r="AM978" s="103" t="e">
        <f t="shared" ref="AM978" si="1457">IF(ISNUMBER(AN978),AN978,1/AN978)</f>
        <v>#DIV/0!</v>
      </c>
      <c r="AN978" s="104"/>
      <c r="AO978" s="105">
        <f t="shared" ref="AO978" si="1458">IF(COUNTIF(AL978:AL978,"&gt;0"),AL978,IF(ISERROR(AM978),IF(D981&gt;0,D981,0.5),AM978))</f>
        <v>0.5</v>
      </c>
      <c r="AP978" s="106">
        <v>10</v>
      </c>
    </row>
    <row r="979" spans="34:42" x14ac:dyDescent="0.25">
      <c r="AH979" s="57">
        <f t="shared" si="1454"/>
        <v>0</v>
      </c>
      <c r="AI979" s="70"/>
      <c r="AJ979" s="70"/>
      <c r="AK979" s="62" t="e">
        <f t="shared" si="1455"/>
        <v>#DIV/0!</v>
      </c>
      <c r="AL979" s="102"/>
      <c r="AM979" s="103"/>
      <c r="AN979" s="104"/>
      <c r="AO979" s="105"/>
      <c r="AP979" s="106"/>
    </row>
    <row r="980" spans="34:42" x14ac:dyDescent="0.25">
      <c r="AH980" s="57">
        <f t="shared" si="1454"/>
        <v>0</v>
      </c>
      <c r="AI980" s="70"/>
      <c r="AJ980" s="70"/>
      <c r="AK980" s="62" t="e">
        <f t="shared" si="1455"/>
        <v>#DIV/0!</v>
      </c>
      <c r="AL980" s="102"/>
      <c r="AM980" s="103"/>
      <c r="AN980" s="104"/>
      <c r="AO980" s="105"/>
      <c r="AP980" s="106"/>
    </row>
    <row r="981" spans="34:42" x14ac:dyDescent="0.25">
      <c r="AH981" s="58">
        <f t="shared" ref="AH981" si="1459">AO978*AP978</f>
        <v>5</v>
      </c>
      <c r="AI981" s="71"/>
      <c r="AJ981" s="71"/>
      <c r="AK981" s="63"/>
    </row>
    <row r="982" spans="34:42" x14ac:dyDescent="0.25">
      <c r="AH982" s="57">
        <f t="shared" ref="AH982:AH984" si="1460">D982*10</f>
        <v>0</v>
      </c>
      <c r="AI982" s="69"/>
      <c r="AJ982" s="69"/>
      <c r="AK982" s="62" t="e">
        <f t="shared" ref="AK982:AK984" si="1461">AH982/AH$3</f>
        <v>#DIV/0!</v>
      </c>
      <c r="AL982" s="102" t="str">
        <f t="shared" ref="AL982" si="1462">IF(COUNTBLANK(AI982:AI984)=3,"",IF(COUNTBLANK(AI982:AI984)=2,IF(AI982=0,0.5/AJ982,AI982/AJ982),(AI982/AJ982+AI983/AJ983+IF(AJ984&gt;0,AI984/AJ984,0))/COUNTIF(AI982:AJ984,"&gt;0")))</f>
        <v/>
      </c>
      <c r="AM982" s="103" t="e">
        <f t="shared" ref="AM982" si="1463">IF(ISNUMBER(AN982),AN982,1/AN982)</f>
        <v>#DIV/0!</v>
      </c>
      <c r="AN982" s="104"/>
      <c r="AO982" s="105">
        <f t="shared" ref="AO982" si="1464">IF(COUNTIF(AL982:AL982,"&gt;0"),AL982,IF(ISERROR(AM982),IF(D985&gt;0,D985,0.5),AM982))</f>
        <v>0.5</v>
      </c>
      <c r="AP982" s="106">
        <v>10</v>
      </c>
    </row>
    <row r="983" spans="34:42" x14ac:dyDescent="0.25">
      <c r="AH983" s="57">
        <f t="shared" si="1460"/>
        <v>0</v>
      </c>
      <c r="AI983" s="70"/>
      <c r="AJ983" s="70"/>
      <c r="AK983" s="62" t="e">
        <f t="shared" si="1461"/>
        <v>#DIV/0!</v>
      </c>
      <c r="AL983" s="102"/>
      <c r="AM983" s="103"/>
      <c r="AN983" s="104"/>
      <c r="AO983" s="105"/>
      <c r="AP983" s="106"/>
    </row>
    <row r="984" spans="34:42" x14ac:dyDescent="0.25">
      <c r="AH984" s="57">
        <f t="shared" si="1460"/>
        <v>0</v>
      </c>
      <c r="AI984" s="70"/>
      <c r="AJ984" s="70"/>
      <c r="AK984" s="62" t="e">
        <f t="shared" si="1461"/>
        <v>#DIV/0!</v>
      </c>
      <c r="AL984" s="102"/>
      <c r="AM984" s="103"/>
      <c r="AN984" s="104"/>
      <c r="AO984" s="105"/>
      <c r="AP984" s="106"/>
    </row>
    <row r="985" spans="34:42" x14ac:dyDescent="0.25">
      <c r="AH985" s="58">
        <f t="shared" ref="AH985" si="1465">AO982*AP982</f>
        <v>5</v>
      </c>
      <c r="AI985" s="71"/>
      <c r="AJ985" s="71"/>
      <c r="AK985" s="63"/>
    </row>
    <row r="986" spans="34:42" x14ac:dyDescent="0.25">
      <c r="AH986" s="57">
        <f t="shared" ref="AH986:AH988" si="1466">D986*10</f>
        <v>0</v>
      </c>
      <c r="AI986" s="69"/>
      <c r="AJ986" s="69"/>
      <c r="AK986" s="62" t="e">
        <f t="shared" ref="AK986:AK988" si="1467">AH986/AH$3</f>
        <v>#DIV/0!</v>
      </c>
      <c r="AL986" s="102" t="str">
        <f t="shared" ref="AL986" si="1468">IF(COUNTBLANK(AI986:AI988)=3,"",IF(COUNTBLANK(AI986:AI988)=2,IF(AI986=0,0.5/AJ986,AI986/AJ986),(AI986/AJ986+AI987/AJ987+IF(AJ988&gt;0,AI988/AJ988,0))/COUNTIF(AI986:AJ988,"&gt;0")))</f>
        <v/>
      </c>
      <c r="AM986" s="103" t="e">
        <f t="shared" ref="AM986" si="1469">IF(ISNUMBER(AN986),AN986,1/AN986)</f>
        <v>#DIV/0!</v>
      </c>
      <c r="AN986" s="104"/>
      <c r="AO986" s="105">
        <f t="shared" ref="AO986" si="1470">IF(COUNTIF(AL986:AL986,"&gt;0"),AL986,IF(ISERROR(AM986),IF(D989&gt;0,D989,0.5),AM986))</f>
        <v>0.5</v>
      </c>
      <c r="AP986" s="106">
        <v>10</v>
      </c>
    </row>
    <row r="987" spans="34:42" x14ac:dyDescent="0.25">
      <c r="AH987" s="57">
        <f t="shared" si="1466"/>
        <v>0</v>
      </c>
      <c r="AI987" s="70"/>
      <c r="AJ987" s="70"/>
      <c r="AK987" s="62" t="e">
        <f t="shared" si="1467"/>
        <v>#DIV/0!</v>
      </c>
      <c r="AL987" s="102"/>
      <c r="AM987" s="103"/>
      <c r="AN987" s="104"/>
      <c r="AO987" s="105"/>
      <c r="AP987" s="106"/>
    </row>
    <row r="988" spans="34:42" x14ac:dyDescent="0.25">
      <c r="AH988" s="57">
        <f t="shared" si="1466"/>
        <v>0</v>
      </c>
      <c r="AI988" s="70"/>
      <c r="AJ988" s="70"/>
      <c r="AK988" s="62" t="e">
        <f t="shared" si="1467"/>
        <v>#DIV/0!</v>
      </c>
      <c r="AL988" s="102"/>
      <c r="AM988" s="103"/>
      <c r="AN988" s="104"/>
      <c r="AO988" s="105"/>
      <c r="AP988" s="106"/>
    </row>
    <row r="989" spans="34:42" x14ac:dyDescent="0.25">
      <c r="AH989" s="58">
        <f t="shared" ref="AH989" si="1471">AO986*AP986</f>
        <v>5</v>
      </c>
      <c r="AI989" s="71"/>
      <c r="AJ989" s="71"/>
      <c r="AK989" s="63"/>
    </row>
    <row r="990" spans="34:42" x14ac:dyDescent="0.25">
      <c r="AH990" s="57">
        <f t="shared" ref="AH990:AH992" si="1472">D990*10</f>
        <v>0</v>
      </c>
      <c r="AI990" s="69"/>
      <c r="AJ990" s="69"/>
      <c r="AK990" s="62" t="e">
        <f t="shared" ref="AK990:AK992" si="1473">AH990/AH$3</f>
        <v>#DIV/0!</v>
      </c>
      <c r="AL990" s="102" t="str">
        <f t="shared" ref="AL990" si="1474">IF(COUNTBLANK(AI990:AI992)=3,"",IF(COUNTBLANK(AI990:AI992)=2,IF(AI990=0,0.5/AJ990,AI990/AJ990),(AI990/AJ990+AI991/AJ991+IF(AJ992&gt;0,AI992/AJ992,0))/COUNTIF(AI990:AJ992,"&gt;0")))</f>
        <v/>
      </c>
      <c r="AM990" s="103" t="e">
        <f t="shared" ref="AM990" si="1475">IF(ISNUMBER(AN990),AN990,1/AN990)</f>
        <v>#DIV/0!</v>
      </c>
      <c r="AN990" s="104"/>
      <c r="AO990" s="105">
        <f t="shared" ref="AO990" si="1476">IF(COUNTIF(AL990:AL990,"&gt;0"),AL990,IF(ISERROR(AM990),IF(D993&gt;0,D993,0.5),AM990))</f>
        <v>0.5</v>
      </c>
      <c r="AP990" s="106">
        <v>10</v>
      </c>
    </row>
    <row r="991" spans="34:42" x14ac:dyDescent="0.25">
      <c r="AH991" s="57">
        <f t="shared" si="1472"/>
        <v>0</v>
      </c>
      <c r="AI991" s="70"/>
      <c r="AJ991" s="70"/>
      <c r="AK991" s="62" t="e">
        <f t="shared" si="1473"/>
        <v>#DIV/0!</v>
      </c>
      <c r="AL991" s="102"/>
      <c r="AM991" s="103"/>
      <c r="AN991" s="104"/>
      <c r="AO991" s="105"/>
      <c r="AP991" s="106"/>
    </row>
    <row r="992" spans="34:42" x14ac:dyDescent="0.25">
      <c r="AH992" s="57">
        <f t="shared" si="1472"/>
        <v>0</v>
      </c>
      <c r="AI992" s="70"/>
      <c r="AJ992" s="70"/>
      <c r="AK992" s="62" t="e">
        <f t="shared" si="1473"/>
        <v>#DIV/0!</v>
      </c>
      <c r="AL992" s="102"/>
      <c r="AM992" s="103"/>
      <c r="AN992" s="104"/>
      <c r="AO992" s="105"/>
      <c r="AP992" s="106"/>
    </row>
    <row r="993" spans="34:42" x14ac:dyDescent="0.25">
      <c r="AH993" s="58">
        <f t="shared" ref="AH993" si="1477">AO990*AP990</f>
        <v>5</v>
      </c>
      <c r="AI993" s="71"/>
      <c r="AJ993" s="71"/>
      <c r="AK993" s="63"/>
    </row>
    <row r="994" spans="34:42" x14ac:dyDescent="0.25">
      <c r="AH994" s="57">
        <f t="shared" ref="AH994:AH996" si="1478">D994*10</f>
        <v>0</v>
      </c>
      <c r="AI994" s="69"/>
      <c r="AJ994" s="69"/>
      <c r="AK994" s="62" t="e">
        <f t="shared" ref="AK994:AK996" si="1479">AH994/AH$3</f>
        <v>#DIV/0!</v>
      </c>
      <c r="AL994" s="102" t="str">
        <f t="shared" ref="AL994" si="1480">IF(COUNTBLANK(AI994:AI996)=3,"",IF(COUNTBLANK(AI994:AI996)=2,IF(AI994=0,0.5/AJ994,AI994/AJ994),(AI994/AJ994+AI995/AJ995+IF(AJ996&gt;0,AI996/AJ996,0))/COUNTIF(AI994:AJ996,"&gt;0")))</f>
        <v/>
      </c>
      <c r="AM994" s="103" t="e">
        <f t="shared" ref="AM994" si="1481">IF(ISNUMBER(AN994),AN994,1/AN994)</f>
        <v>#DIV/0!</v>
      </c>
      <c r="AN994" s="104"/>
      <c r="AO994" s="105">
        <f t="shared" ref="AO994" si="1482">IF(COUNTIF(AL994:AL994,"&gt;0"),AL994,IF(ISERROR(AM994),IF(D997&gt;0,D997,0.5),AM994))</f>
        <v>0.5</v>
      </c>
      <c r="AP994" s="106">
        <v>10</v>
      </c>
    </row>
    <row r="995" spans="34:42" x14ac:dyDescent="0.25">
      <c r="AH995" s="57">
        <f t="shared" si="1478"/>
        <v>0</v>
      </c>
      <c r="AI995" s="70"/>
      <c r="AJ995" s="70"/>
      <c r="AK995" s="62" t="e">
        <f t="shared" si="1479"/>
        <v>#DIV/0!</v>
      </c>
      <c r="AL995" s="102"/>
      <c r="AM995" s="103"/>
      <c r="AN995" s="104"/>
      <c r="AO995" s="105"/>
      <c r="AP995" s="106"/>
    </row>
    <row r="996" spans="34:42" x14ac:dyDescent="0.25">
      <c r="AH996" s="57">
        <f t="shared" si="1478"/>
        <v>0</v>
      </c>
      <c r="AI996" s="70"/>
      <c r="AJ996" s="70"/>
      <c r="AK996" s="62" t="e">
        <f t="shared" si="1479"/>
        <v>#DIV/0!</v>
      </c>
      <c r="AL996" s="102"/>
      <c r="AM996" s="103"/>
      <c r="AN996" s="104"/>
      <c r="AO996" s="105"/>
      <c r="AP996" s="106"/>
    </row>
    <row r="997" spans="34:42" x14ac:dyDescent="0.25">
      <c r="AH997" s="58">
        <f t="shared" ref="AH997" si="1483">AO994*AP994</f>
        <v>5</v>
      </c>
      <c r="AI997" s="71"/>
      <c r="AJ997" s="71"/>
      <c r="AK997" s="63"/>
    </row>
    <row r="998" spans="34:42" x14ac:dyDescent="0.25">
      <c r="AH998" s="57">
        <f t="shared" ref="AH998:AH1000" si="1484">D998*10</f>
        <v>0</v>
      </c>
      <c r="AI998" s="69"/>
      <c r="AJ998" s="69"/>
      <c r="AK998" s="62" t="e">
        <f t="shared" ref="AK998:AK1000" si="1485">AH998/AH$3</f>
        <v>#DIV/0!</v>
      </c>
      <c r="AL998" s="102" t="str">
        <f t="shared" ref="AL998" si="1486">IF(COUNTBLANK(AI998:AI1000)=3,"",IF(COUNTBLANK(AI998:AI1000)=2,IF(AI998=0,0.5/AJ998,AI998/AJ998),(AI998/AJ998+AI999/AJ999+IF(AJ1000&gt;0,AI1000/AJ1000,0))/COUNTIF(AI998:AJ1000,"&gt;0")))</f>
        <v/>
      </c>
      <c r="AM998" s="103" t="e">
        <f t="shared" ref="AM998" si="1487">IF(ISNUMBER(AN998),AN998,1/AN998)</f>
        <v>#DIV/0!</v>
      </c>
      <c r="AN998" s="104"/>
      <c r="AO998" s="105">
        <f t="shared" ref="AO998" si="1488">IF(COUNTIF(AL998:AL998,"&gt;0"),AL998,IF(ISERROR(AM998),IF(D1001&gt;0,D1001,0.5),AM998))</f>
        <v>0.5</v>
      </c>
      <c r="AP998" s="106">
        <v>10</v>
      </c>
    </row>
    <row r="999" spans="34:42" x14ac:dyDescent="0.25">
      <c r="AH999" s="57">
        <f t="shared" si="1484"/>
        <v>0</v>
      </c>
      <c r="AI999" s="70"/>
      <c r="AJ999" s="70"/>
      <c r="AK999" s="62" t="e">
        <f t="shared" si="1485"/>
        <v>#DIV/0!</v>
      </c>
      <c r="AL999" s="102"/>
      <c r="AM999" s="103"/>
      <c r="AN999" s="104"/>
      <c r="AO999" s="105"/>
      <c r="AP999" s="106"/>
    </row>
    <row r="1000" spans="34:42" x14ac:dyDescent="0.25">
      <c r="AH1000" s="57">
        <f t="shared" si="1484"/>
        <v>0</v>
      </c>
      <c r="AI1000" s="70"/>
      <c r="AJ1000" s="70"/>
      <c r="AK1000" s="62" t="e">
        <f t="shared" si="1485"/>
        <v>#DIV/0!</v>
      </c>
      <c r="AL1000" s="102"/>
      <c r="AM1000" s="103"/>
      <c r="AN1000" s="104"/>
      <c r="AO1000" s="105"/>
      <c r="AP1000" s="106"/>
    </row>
    <row r="1001" spans="34:42" x14ac:dyDescent="0.25">
      <c r="AH1001" s="58">
        <f t="shared" ref="AH1001" si="1489">AO998*AP998</f>
        <v>5</v>
      </c>
      <c r="AI1001" s="71"/>
      <c r="AJ1001" s="71"/>
      <c r="AK1001" s="63"/>
    </row>
    <row r="1002" spans="34:42" x14ac:dyDescent="0.25">
      <c r="AH1002" s="57">
        <f t="shared" ref="AH1002:AH1004" si="1490">D1002*10</f>
        <v>0</v>
      </c>
      <c r="AI1002" s="69"/>
      <c r="AJ1002" s="69"/>
      <c r="AK1002" s="62" t="e">
        <f t="shared" ref="AK1002:AK1004" si="1491">AH1002/AH$3</f>
        <v>#DIV/0!</v>
      </c>
      <c r="AL1002" s="102" t="str">
        <f t="shared" ref="AL1002" si="1492">IF(COUNTBLANK(AI1002:AI1004)=3,"",IF(COUNTBLANK(AI1002:AI1004)=2,IF(AI1002=0,0.5/AJ1002,AI1002/AJ1002),(AI1002/AJ1002+AI1003/AJ1003+IF(AJ1004&gt;0,AI1004/AJ1004,0))/COUNTIF(AI1002:AJ1004,"&gt;0")))</f>
        <v/>
      </c>
      <c r="AM1002" s="103" t="e">
        <f t="shared" ref="AM1002" si="1493">IF(ISNUMBER(AN1002),AN1002,1/AN1002)</f>
        <v>#DIV/0!</v>
      </c>
      <c r="AN1002" s="104"/>
      <c r="AO1002" s="105">
        <f t="shared" ref="AO1002" si="1494">IF(COUNTIF(AL1002:AL1002,"&gt;0"),AL1002,IF(ISERROR(AM1002),IF(D1005&gt;0,D1005,0.5),AM1002))</f>
        <v>0.5</v>
      </c>
      <c r="AP1002" s="106">
        <v>10</v>
      </c>
    </row>
    <row r="1003" spans="34:42" x14ac:dyDescent="0.25">
      <c r="AH1003" s="57">
        <f t="shared" si="1490"/>
        <v>0</v>
      </c>
      <c r="AI1003" s="70"/>
      <c r="AJ1003" s="70"/>
      <c r="AK1003" s="62" t="e">
        <f t="shared" si="1491"/>
        <v>#DIV/0!</v>
      </c>
      <c r="AL1003" s="102"/>
      <c r="AM1003" s="103"/>
      <c r="AN1003" s="104"/>
      <c r="AO1003" s="105"/>
      <c r="AP1003" s="106"/>
    </row>
    <row r="1004" spans="34:42" x14ac:dyDescent="0.25">
      <c r="AH1004" s="57">
        <f t="shared" si="1490"/>
        <v>0</v>
      </c>
      <c r="AI1004" s="70"/>
      <c r="AJ1004" s="70"/>
      <c r="AK1004" s="62" t="e">
        <f t="shared" si="1491"/>
        <v>#DIV/0!</v>
      </c>
      <c r="AL1004" s="102"/>
      <c r="AM1004" s="103"/>
      <c r="AN1004" s="104"/>
      <c r="AO1004" s="105"/>
      <c r="AP1004" s="106"/>
    </row>
    <row r="1005" spans="34:42" x14ac:dyDescent="0.25">
      <c r="AH1005" s="58">
        <f t="shared" ref="AH1005" si="1495">AO1002*AP1002</f>
        <v>5</v>
      </c>
      <c r="AI1005" s="71"/>
      <c r="AJ1005" s="71"/>
      <c r="AK1005" s="63"/>
    </row>
    <row r="1006" spans="34:42" x14ac:dyDescent="0.25">
      <c r="AH1006" s="57">
        <f t="shared" ref="AH1006:AH1008" si="1496">D1006*10</f>
        <v>0</v>
      </c>
      <c r="AI1006" s="69"/>
      <c r="AJ1006" s="69"/>
      <c r="AK1006" s="62" t="e">
        <f t="shared" ref="AK1006:AK1008" si="1497">AH1006/AH$3</f>
        <v>#DIV/0!</v>
      </c>
      <c r="AL1006" s="102" t="str">
        <f t="shared" ref="AL1006" si="1498">IF(COUNTBLANK(AI1006:AI1008)=3,"",IF(COUNTBLANK(AI1006:AI1008)=2,IF(AI1006=0,0.5/AJ1006,AI1006/AJ1006),(AI1006/AJ1006+AI1007/AJ1007+IF(AJ1008&gt;0,AI1008/AJ1008,0))/COUNTIF(AI1006:AJ1008,"&gt;0")))</f>
        <v/>
      </c>
      <c r="AM1006" s="103" t="e">
        <f t="shared" ref="AM1006" si="1499">IF(ISNUMBER(AN1006),AN1006,1/AN1006)</f>
        <v>#DIV/0!</v>
      </c>
      <c r="AN1006" s="104"/>
      <c r="AO1006" s="105">
        <f t="shared" ref="AO1006" si="1500">IF(COUNTIF(AL1006:AL1006,"&gt;0"),AL1006,IF(ISERROR(AM1006),IF(D1009&gt;0,D1009,0.5),AM1006))</f>
        <v>0.5</v>
      </c>
      <c r="AP1006" s="106">
        <v>10</v>
      </c>
    </row>
    <row r="1007" spans="34:42" x14ac:dyDescent="0.25">
      <c r="AH1007" s="57">
        <f t="shared" si="1496"/>
        <v>0</v>
      </c>
      <c r="AI1007" s="70"/>
      <c r="AJ1007" s="70"/>
      <c r="AK1007" s="62" t="e">
        <f t="shared" si="1497"/>
        <v>#DIV/0!</v>
      </c>
      <c r="AL1007" s="102"/>
      <c r="AM1007" s="103"/>
      <c r="AN1007" s="104"/>
      <c r="AO1007" s="105"/>
      <c r="AP1007" s="106"/>
    </row>
    <row r="1008" spans="34:42" x14ac:dyDescent="0.25">
      <c r="AH1008" s="57">
        <f t="shared" si="1496"/>
        <v>0</v>
      </c>
      <c r="AI1008" s="70"/>
      <c r="AJ1008" s="70"/>
      <c r="AK1008" s="62" t="e">
        <f t="shared" si="1497"/>
        <v>#DIV/0!</v>
      </c>
      <c r="AL1008" s="102"/>
      <c r="AM1008" s="103"/>
      <c r="AN1008" s="104"/>
      <c r="AO1008" s="105"/>
      <c r="AP1008" s="106"/>
    </row>
    <row r="1009" spans="34:42" x14ac:dyDescent="0.25">
      <c r="AH1009" s="58">
        <f t="shared" ref="AH1009" si="1501">AO1006*AP1006</f>
        <v>5</v>
      </c>
      <c r="AI1009" s="71"/>
      <c r="AJ1009" s="71"/>
      <c r="AK1009" s="63"/>
    </row>
    <row r="1010" spans="34:42" x14ac:dyDescent="0.25">
      <c r="AH1010" s="57">
        <f t="shared" ref="AH1010:AH1012" si="1502">D1010*10</f>
        <v>0</v>
      </c>
      <c r="AI1010" s="69"/>
      <c r="AJ1010" s="69"/>
      <c r="AK1010" s="62" t="e">
        <f t="shared" ref="AK1010:AK1012" si="1503">AH1010/AH$3</f>
        <v>#DIV/0!</v>
      </c>
      <c r="AL1010" s="102" t="str">
        <f t="shared" ref="AL1010" si="1504">IF(COUNTBLANK(AI1010:AI1012)=3,"",IF(COUNTBLANK(AI1010:AI1012)=2,IF(AI1010=0,0.5/AJ1010,AI1010/AJ1010),(AI1010/AJ1010+AI1011/AJ1011+IF(AJ1012&gt;0,AI1012/AJ1012,0))/COUNTIF(AI1010:AJ1012,"&gt;0")))</f>
        <v/>
      </c>
      <c r="AM1010" s="103" t="e">
        <f t="shared" ref="AM1010" si="1505">IF(ISNUMBER(AN1010),AN1010,1/AN1010)</f>
        <v>#DIV/0!</v>
      </c>
      <c r="AN1010" s="104"/>
      <c r="AO1010" s="105">
        <f t="shared" ref="AO1010" si="1506">IF(COUNTIF(AL1010:AL1010,"&gt;0"),AL1010,IF(ISERROR(AM1010),IF(D1013&gt;0,D1013,0.5),AM1010))</f>
        <v>0.5</v>
      </c>
      <c r="AP1010" s="106">
        <v>10</v>
      </c>
    </row>
    <row r="1011" spans="34:42" x14ac:dyDescent="0.25">
      <c r="AH1011" s="57">
        <f t="shared" si="1502"/>
        <v>0</v>
      </c>
      <c r="AI1011" s="70"/>
      <c r="AJ1011" s="70"/>
      <c r="AK1011" s="62" t="e">
        <f t="shared" si="1503"/>
        <v>#DIV/0!</v>
      </c>
      <c r="AL1011" s="102"/>
      <c r="AM1011" s="103"/>
      <c r="AN1011" s="104"/>
      <c r="AO1011" s="105"/>
      <c r="AP1011" s="106"/>
    </row>
    <row r="1012" spans="34:42" x14ac:dyDescent="0.25">
      <c r="AH1012" s="57">
        <f t="shared" si="1502"/>
        <v>0</v>
      </c>
      <c r="AI1012" s="70"/>
      <c r="AJ1012" s="70"/>
      <c r="AK1012" s="62" t="e">
        <f t="shared" si="1503"/>
        <v>#DIV/0!</v>
      </c>
      <c r="AL1012" s="102"/>
      <c r="AM1012" s="103"/>
      <c r="AN1012" s="104"/>
      <c r="AO1012" s="105"/>
      <c r="AP1012" s="106"/>
    </row>
    <row r="1013" spans="34:42" x14ac:dyDescent="0.25">
      <c r="AH1013" s="58">
        <f t="shared" ref="AH1013" si="1507">AO1010*AP1010</f>
        <v>5</v>
      </c>
      <c r="AI1013" s="71"/>
      <c r="AJ1013" s="71"/>
      <c r="AK1013" s="63"/>
    </row>
    <row r="1014" spans="34:42" x14ac:dyDescent="0.25">
      <c r="AH1014" s="57">
        <f t="shared" ref="AH1014:AH1016" si="1508">D1014*10</f>
        <v>0</v>
      </c>
      <c r="AI1014" s="69"/>
      <c r="AJ1014" s="69"/>
      <c r="AK1014" s="62" t="e">
        <f t="shared" ref="AK1014:AK1016" si="1509">AH1014/AH$3</f>
        <v>#DIV/0!</v>
      </c>
      <c r="AL1014" s="102" t="str">
        <f t="shared" ref="AL1014" si="1510">IF(COUNTBLANK(AI1014:AI1016)=3,"",IF(COUNTBLANK(AI1014:AI1016)=2,IF(AI1014=0,0.5/AJ1014,AI1014/AJ1014),(AI1014/AJ1014+AI1015/AJ1015+IF(AJ1016&gt;0,AI1016/AJ1016,0))/COUNTIF(AI1014:AJ1016,"&gt;0")))</f>
        <v/>
      </c>
      <c r="AM1014" s="103" t="e">
        <f t="shared" ref="AM1014" si="1511">IF(ISNUMBER(AN1014),AN1014,1/AN1014)</f>
        <v>#DIV/0!</v>
      </c>
      <c r="AN1014" s="104"/>
      <c r="AO1014" s="105">
        <f t="shared" ref="AO1014" si="1512">IF(COUNTIF(AL1014:AL1014,"&gt;0"),AL1014,IF(ISERROR(AM1014),IF(D1017&gt;0,D1017,0.5),AM1014))</f>
        <v>0.5</v>
      </c>
      <c r="AP1014" s="106">
        <v>10</v>
      </c>
    </row>
    <row r="1015" spans="34:42" x14ac:dyDescent="0.25">
      <c r="AH1015" s="57">
        <f t="shared" si="1508"/>
        <v>0</v>
      </c>
      <c r="AI1015" s="70"/>
      <c r="AJ1015" s="70"/>
      <c r="AK1015" s="62" t="e">
        <f t="shared" si="1509"/>
        <v>#DIV/0!</v>
      </c>
      <c r="AL1015" s="102"/>
      <c r="AM1015" s="103"/>
      <c r="AN1015" s="104"/>
      <c r="AO1015" s="105"/>
      <c r="AP1015" s="106"/>
    </row>
    <row r="1016" spans="34:42" x14ac:dyDescent="0.25">
      <c r="AH1016" s="57">
        <f t="shared" si="1508"/>
        <v>0</v>
      </c>
      <c r="AI1016" s="70"/>
      <c r="AJ1016" s="70"/>
      <c r="AK1016" s="62" t="e">
        <f t="shared" si="1509"/>
        <v>#DIV/0!</v>
      </c>
      <c r="AL1016" s="102"/>
      <c r="AM1016" s="103"/>
      <c r="AN1016" s="104"/>
      <c r="AO1016" s="105"/>
      <c r="AP1016" s="106"/>
    </row>
    <row r="1017" spans="34:42" x14ac:dyDescent="0.25">
      <c r="AH1017" s="58">
        <f t="shared" ref="AH1017" si="1513">AO1014*AP1014</f>
        <v>5</v>
      </c>
      <c r="AI1017" s="71"/>
      <c r="AJ1017" s="71"/>
      <c r="AK1017" s="63"/>
    </row>
    <row r="1018" spans="34:42" x14ac:dyDescent="0.25">
      <c r="AH1018" s="57">
        <f t="shared" ref="AH1018:AH1020" si="1514">D1018*10</f>
        <v>0</v>
      </c>
      <c r="AI1018" s="69"/>
      <c r="AJ1018" s="69"/>
      <c r="AK1018" s="62" t="e">
        <f t="shared" ref="AK1018:AK1020" si="1515">AH1018/AH$3</f>
        <v>#DIV/0!</v>
      </c>
      <c r="AL1018" s="102" t="str">
        <f t="shared" ref="AL1018" si="1516">IF(COUNTBLANK(AI1018:AI1020)=3,"",IF(COUNTBLANK(AI1018:AI1020)=2,IF(AI1018=0,0.5/AJ1018,AI1018/AJ1018),(AI1018/AJ1018+AI1019/AJ1019+IF(AJ1020&gt;0,AI1020/AJ1020,0))/COUNTIF(AI1018:AJ1020,"&gt;0")))</f>
        <v/>
      </c>
      <c r="AM1018" s="103" t="e">
        <f t="shared" ref="AM1018" si="1517">IF(ISNUMBER(AN1018),AN1018,1/AN1018)</f>
        <v>#DIV/0!</v>
      </c>
      <c r="AN1018" s="104"/>
      <c r="AO1018" s="105">
        <f t="shared" ref="AO1018" si="1518">IF(COUNTIF(AL1018:AL1018,"&gt;0"),AL1018,IF(ISERROR(AM1018),IF(D1021&gt;0,D1021,0.5),AM1018))</f>
        <v>0.5</v>
      </c>
      <c r="AP1018" s="106">
        <v>10</v>
      </c>
    </row>
    <row r="1019" spans="34:42" x14ac:dyDescent="0.25">
      <c r="AH1019" s="57">
        <f t="shared" si="1514"/>
        <v>0</v>
      </c>
      <c r="AI1019" s="70"/>
      <c r="AJ1019" s="70"/>
      <c r="AK1019" s="62" t="e">
        <f t="shared" si="1515"/>
        <v>#DIV/0!</v>
      </c>
      <c r="AL1019" s="102"/>
      <c r="AM1019" s="103"/>
      <c r="AN1019" s="104"/>
      <c r="AO1019" s="105"/>
      <c r="AP1019" s="106"/>
    </row>
    <row r="1020" spans="34:42" x14ac:dyDescent="0.25">
      <c r="AH1020" s="57">
        <f t="shared" si="1514"/>
        <v>0</v>
      </c>
      <c r="AI1020" s="70"/>
      <c r="AJ1020" s="70"/>
      <c r="AK1020" s="62" t="e">
        <f t="shared" si="1515"/>
        <v>#DIV/0!</v>
      </c>
      <c r="AL1020" s="102"/>
      <c r="AM1020" s="103"/>
      <c r="AN1020" s="104"/>
      <c r="AO1020" s="105"/>
      <c r="AP1020" s="106"/>
    </row>
    <row r="1021" spans="34:42" x14ac:dyDescent="0.25">
      <c r="AH1021" s="58">
        <f t="shared" ref="AH1021" si="1519">AO1018*AP1018</f>
        <v>5</v>
      </c>
      <c r="AI1021" s="71"/>
      <c r="AJ1021" s="71"/>
      <c r="AK1021" s="63"/>
    </row>
    <row r="1022" spans="34:42" x14ac:dyDescent="0.25">
      <c r="AH1022" s="57">
        <f t="shared" ref="AH1022:AH1024" si="1520">D1022*10</f>
        <v>0</v>
      </c>
      <c r="AI1022" s="69"/>
      <c r="AJ1022" s="69"/>
      <c r="AK1022" s="62" t="e">
        <f t="shared" ref="AK1022:AK1024" si="1521">AH1022/AH$3</f>
        <v>#DIV/0!</v>
      </c>
      <c r="AL1022" s="102" t="str">
        <f t="shared" ref="AL1022" si="1522">IF(COUNTBLANK(AI1022:AI1024)=3,"",IF(COUNTBLANK(AI1022:AI1024)=2,IF(AI1022=0,0.5/AJ1022,AI1022/AJ1022),(AI1022/AJ1022+AI1023/AJ1023+IF(AJ1024&gt;0,AI1024/AJ1024,0))/COUNTIF(AI1022:AJ1024,"&gt;0")))</f>
        <v/>
      </c>
      <c r="AM1022" s="103" t="e">
        <f t="shared" ref="AM1022" si="1523">IF(ISNUMBER(AN1022),AN1022,1/AN1022)</f>
        <v>#DIV/0!</v>
      </c>
      <c r="AN1022" s="104"/>
      <c r="AO1022" s="105">
        <f t="shared" ref="AO1022" si="1524">IF(COUNTIF(AL1022:AL1022,"&gt;0"),AL1022,IF(ISERROR(AM1022),IF(D1025&gt;0,D1025,0.5),AM1022))</f>
        <v>0.5</v>
      </c>
      <c r="AP1022" s="106">
        <v>10</v>
      </c>
    </row>
    <row r="1023" spans="34:42" x14ac:dyDescent="0.25">
      <c r="AH1023" s="57">
        <f t="shared" si="1520"/>
        <v>0</v>
      </c>
      <c r="AI1023" s="70"/>
      <c r="AJ1023" s="70"/>
      <c r="AK1023" s="62" t="e">
        <f t="shared" si="1521"/>
        <v>#DIV/0!</v>
      </c>
      <c r="AL1023" s="102"/>
      <c r="AM1023" s="103"/>
      <c r="AN1023" s="104"/>
      <c r="AO1023" s="105"/>
      <c r="AP1023" s="106"/>
    </row>
    <row r="1024" spans="34:42" x14ac:dyDescent="0.25">
      <c r="AH1024" s="57">
        <f t="shared" si="1520"/>
        <v>0</v>
      </c>
      <c r="AI1024" s="70"/>
      <c r="AJ1024" s="70"/>
      <c r="AK1024" s="62" t="e">
        <f t="shared" si="1521"/>
        <v>#DIV/0!</v>
      </c>
      <c r="AL1024" s="102"/>
      <c r="AM1024" s="103"/>
      <c r="AN1024" s="104"/>
      <c r="AO1024" s="105"/>
      <c r="AP1024" s="106"/>
    </row>
    <row r="1025" spans="34:42" x14ac:dyDescent="0.25">
      <c r="AH1025" s="58">
        <f t="shared" ref="AH1025" si="1525">AO1022*AP1022</f>
        <v>5</v>
      </c>
      <c r="AI1025" s="71"/>
      <c r="AJ1025" s="71"/>
      <c r="AK1025" s="63"/>
    </row>
    <row r="1026" spans="34:42" x14ac:dyDescent="0.25">
      <c r="AH1026" s="57">
        <f t="shared" ref="AH1026:AH1028" si="1526">D1026*10</f>
        <v>0</v>
      </c>
      <c r="AI1026" s="69"/>
      <c r="AJ1026" s="69"/>
      <c r="AK1026" s="62" t="e">
        <f t="shared" ref="AK1026:AK1028" si="1527">AH1026/AH$3</f>
        <v>#DIV/0!</v>
      </c>
      <c r="AL1026" s="102" t="str">
        <f t="shared" ref="AL1026" si="1528">IF(COUNTBLANK(AI1026:AI1028)=3,"",IF(COUNTBLANK(AI1026:AI1028)=2,IF(AI1026=0,0.5/AJ1026,AI1026/AJ1026),(AI1026/AJ1026+AI1027/AJ1027+IF(AJ1028&gt;0,AI1028/AJ1028,0))/COUNTIF(AI1026:AJ1028,"&gt;0")))</f>
        <v/>
      </c>
      <c r="AM1026" s="103" t="e">
        <f t="shared" ref="AM1026" si="1529">IF(ISNUMBER(AN1026),AN1026,1/AN1026)</f>
        <v>#DIV/0!</v>
      </c>
      <c r="AN1026" s="104"/>
      <c r="AO1026" s="105">
        <f t="shared" ref="AO1026" si="1530">IF(COUNTIF(AL1026:AL1026,"&gt;0"),AL1026,IF(ISERROR(AM1026),IF(D1029&gt;0,D1029,0.5),AM1026))</f>
        <v>0.5</v>
      </c>
      <c r="AP1026" s="106">
        <v>10</v>
      </c>
    </row>
    <row r="1027" spans="34:42" x14ac:dyDescent="0.25">
      <c r="AH1027" s="57">
        <f t="shared" si="1526"/>
        <v>0</v>
      </c>
      <c r="AI1027" s="70"/>
      <c r="AJ1027" s="70"/>
      <c r="AK1027" s="62" t="e">
        <f t="shared" si="1527"/>
        <v>#DIV/0!</v>
      </c>
      <c r="AL1027" s="102"/>
      <c r="AM1027" s="103"/>
      <c r="AN1027" s="104"/>
      <c r="AO1027" s="105"/>
      <c r="AP1027" s="106"/>
    </row>
    <row r="1028" spans="34:42" x14ac:dyDescent="0.25">
      <c r="AH1028" s="57">
        <f t="shared" si="1526"/>
        <v>0</v>
      </c>
      <c r="AI1028" s="70"/>
      <c r="AJ1028" s="70"/>
      <c r="AK1028" s="62" t="e">
        <f t="shared" si="1527"/>
        <v>#DIV/0!</v>
      </c>
      <c r="AL1028" s="102"/>
      <c r="AM1028" s="103"/>
      <c r="AN1028" s="104"/>
      <c r="AO1028" s="105"/>
      <c r="AP1028" s="106"/>
    </row>
    <row r="1029" spans="34:42" x14ac:dyDescent="0.25">
      <c r="AH1029" s="58">
        <f t="shared" ref="AH1029" si="1531">AO1026*AP1026</f>
        <v>5</v>
      </c>
      <c r="AI1029" s="71"/>
      <c r="AJ1029" s="71"/>
      <c r="AK1029" s="63"/>
    </row>
    <row r="1030" spans="34:42" x14ac:dyDescent="0.25">
      <c r="AH1030" s="57">
        <f t="shared" ref="AH1030:AH1032" si="1532">D1030*10</f>
        <v>0</v>
      </c>
      <c r="AI1030" s="69"/>
      <c r="AJ1030" s="69"/>
      <c r="AK1030" s="62" t="e">
        <f t="shared" ref="AK1030:AK1032" si="1533">AH1030/AH$3</f>
        <v>#DIV/0!</v>
      </c>
      <c r="AL1030" s="102" t="str">
        <f t="shared" ref="AL1030" si="1534">IF(COUNTBLANK(AI1030:AI1032)=3,"",IF(COUNTBLANK(AI1030:AI1032)=2,IF(AI1030=0,0.5/AJ1030,AI1030/AJ1030),(AI1030/AJ1030+AI1031/AJ1031+IF(AJ1032&gt;0,AI1032/AJ1032,0))/COUNTIF(AI1030:AJ1032,"&gt;0")))</f>
        <v/>
      </c>
      <c r="AM1030" s="103" t="e">
        <f t="shared" ref="AM1030" si="1535">IF(ISNUMBER(AN1030),AN1030,1/AN1030)</f>
        <v>#DIV/0!</v>
      </c>
      <c r="AN1030" s="104"/>
      <c r="AO1030" s="105">
        <f t="shared" ref="AO1030" si="1536">IF(COUNTIF(AL1030:AL1030,"&gt;0"),AL1030,IF(ISERROR(AM1030),IF(D1033&gt;0,D1033,0.5),AM1030))</f>
        <v>0.5</v>
      </c>
      <c r="AP1030" s="106">
        <v>10</v>
      </c>
    </row>
    <row r="1031" spans="34:42" x14ac:dyDescent="0.25">
      <c r="AH1031" s="57">
        <f t="shared" si="1532"/>
        <v>0</v>
      </c>
      <c r="AI1031" s="70"/>
      <c r="AJ1031" s="70"/>
      <c r="AK1031" s="62" t="e">
        <f t="shared" si="1533"/>
        <v>#DIV/0!</v>
      </c>
      <c r="AL1031" s="102"/>
      <c r="AM1031" s="103"/>
      <c r="AN1031" s="104"/>
      <c r="AO1031" s="105"/>
      <c r="AP1031" s="106"/>
    </row>
    <row r="1032" spans="34:42" x14ac:dyDescent="0.25">
      <c r="AH1032" s="57">
        <f t="shared" si="1532"/>
        <v>0</v>
      </c>
      <c r="AI1032" s="70"/>
      <c r="AJ1032" s="70"/>
      <c r="AK1032" s="62" t="e">
        <f t="shared" si="1533"/>
        <v>#DIV/0!</v>
      </c>
      <c r="AL1032" s="102"/>
      <c r="AM1032" s="103"/>
      <c r="AN1032" s="104"/>
      <c r="AO1032" s="105"/>
      <c r="AP1032" s="106"/>
    </row>
    <row r="1033" spans="34:42" x14ac:dyDescent="0.25">
      <c r="AH1033" s="58">
        <f t="shared" ref="AH1033" si="1537">AO1030*AP1030</f>
        <v>5</v>
      </c>
      <c r="AI1033" s="71"/>
      <c r="AJ1033" s="71"/>
      <c r="AK1033" s="63"/>
    </row>
    <row r="1034" spans="34:42" x14ac:dyDescent="0.25">
      <c r="AH1034" s="57">
        <f t="shared" ref="AH1034:AH1036" si="1538">D1034*10</f>
        <v>0</v>
      </c>
      <c r="AI1034" s="69"/>
      <c r="AJ1034" s="69"/>
      <c r="AK1034" s="62" t="e">
        <f t="shared" ref="AK1034:AK1036" si="1539">AH1034/AH$3</f>
        <v>#DIV/0!</v>
      </c>
      <c r="AL1034" s="102" t="str">
        <f t="shared" ref="AL1034" si="1540">IF(COUNTBLANK(AI1034:AI1036)=3,"",IF(COUNTBLANK(AI1034:AI1036)=2,IF(AI1034=0,0.5/AJ1034,AI1034/AJ1034),(AI1034/AJ1034+AI1035/AJ1035+IF(AJ1036&gt;0,AI1036/AJ1036,0))/COUNTIF(AI1034:AJ1036,"&gt;0")))</f>
        <v/>
      </c>
      <c r="AM1034" s="103" t="e">
        <f t="shared" ref="AM1034" si="1541">IF(ISNUMBER(AN1034),AN1034,1/AN1034)</f>
        <v>#DIV/0!</v>
      </c>
      <c r="AN1034" s="104"/>
      <c r="AO1034" s="105">
        <f t="shared" ref="AO1034" si="1542">IF(COUNTIF(AL1034:AL1034,"&gt;0"),AL1034,IF(ISERROR(AM1034),IF(D1037&gt;0,D1037,0.5),AM1034))</f>
        <v>0.5</v>
      </c>
      <c r="AP1034" s="106">
        <v>10</v>
      </c>
    </row>
    <row r="1035" spans="34:42" x14ac:dyDescent="0.25">
      <c r="AH1035" s="57">
        <f t="shared" si="1538"/>
        <v>0</v>
      </c>
      <c r="AI1035" s="70"/>
      <c r="AJ1035" s="70"/>
      <c r="AK1035" s="62" t="e">
        <f t="shared" si="1539"/>
        <v>#DIV/0!</v>
      </c>
      <c r="AL1035" s="102"/>
      <c r="AM1035" s="103"/>
      <c r="AN1035" s="104"/>
      <c r="AO1035" s="105"/>
      <c r="AP1035" s="106"/>
    </row>
    <row r="1036" spans="34:42" x14ac:dyDescent="0.25">
      <c r="AH1036" s="57">
        <f t="shared" si="1538"/>
        <v>0</v>
      </c>
      <c r="AI1036" s="70"/>
      <c r="AJ1036" s="70"/>
      <c r="AK1036" s="62" t="e">
        <f t="shared" si="1539"/>
        <v>#DIV/0!</v>
      </c>
      <c r="AL1036" s="102"/>
      <c r="AM1036" s="103"/>
      <c r="AN1036" s="104"/>
      <c r="AO1036" s="105"/>
      <c r="AP1036" s="106"/>
    </row>
    <row r="1037" spans="34:42" x14ac:dyDescent="0.25">
      <c r="AH1037" s="58">
        <f t="shared" ref="AH1037" si="1543">AO1034*AP1034</f>
        <v>5</v>
      </c>
      <c r="AI1037" s="71"/>
      <c r="AJ1037" s="71"/>
      <c r="AK1037" s="63"/>
    </row>
    <row r="1038" spans="34:42" x14ac:dyDescent="0.25">
      <c r="AH1038" s="57">
        <f t="shared" ref="AH1038:AH1040" si="1544">D1038*10</f>
        <v>0</v>
      </c>
      <c r="AI1038" s="69"/>
      <c r="AJ1038" s="69"/>
      <c r="AK1038" s="62" t="e">
        <f t="shared" ref="AK1038:AK1040" si="1545">AH1038/AH$3</f>
        <v>#DIV/0!</v>
      </c>
      <c r="AL1038" s="102" t="str">
        <f t="shared" ref="AL1038" si="1546">IF(COUNTBLANK(AI1038:AI1040)=3,"",IF(COUNTBLANK(AI1038:AI1040)=2,IF(AI1038=0,0.5/AJ1038,AI1038/AJ1038),(AI1038/AJ1038+AI1039/AJ1039+IF(AJ1040&gt;0,AI1040/AJ1040,0))/COUNTIF(AI1038:AJ1040,"&gt;0")))</f>
        <v/>
      </c>
      <c r="AM1038" s="103" t="e">
        <f t="shared" ref="AM1038" si="1547">IF(ISNUMBER(AN1038),AN1038,1/AN1038)</f>
        <v>#DIV/0!</v>
      </c>
      <c r="AN1038" s="104"/>
      <c r="AO1038" s="105">
        <f t="shared" ref="AO1038" si="1548">IF(COUNTIF(AL1038:AL1038,"&gt;0"),AL1038,IF(ISERROR(AM1038),IF(D1041&gt;0,D1041,0.5),AM1038))</f>
        <v>0.5</v>
      </c>
      <c r="AP1038" s="106">
        <v>10</v>
      </c>
    </row>
    <row r="1039" spans="34:42" x14ac:dyDescent="0.25">
      <c r="AH1039" s="57">
        <f t="shared" si="1544"/>
        <v>0</v>
      </c>
      <c r="AI1039" s="70"/>
      <c r="AJ1039" s="70"/>
      <c r="AK1039" s="62" t="e">
        <f t="shared" si="1545"/>
        <v>#DIV/0!</v>
      </c>
      <c r="AL1039" s="102"/>
      <c r="AM1039" s="103"/>
      <c r="AN1039" s="104"/>
      <c r="AO1039" s="105"/>
      <c r="AP1039" s="106"/>
    </row>
    <row r="1040" spans="34:42" x14ac:dyDescent="0.25">
      <c r="AH1040" s="57">
        <f t="shared" si="1544"/>
        <v>0</v>
      </c>
      <c r="AI1040" s="70"/>
      <c r="AJ1040" s="70"/>
      <c r="AK1040" s="62" t="e">
        <f t="shared" si="1545"/>
        <v>#DIV/0!</v>
      </c>
      <c r="AL1040" s="102"/>
      <c r="AM1040" s="103"/>
      <c r="AN1040" s="104"/>
      <c r="AO1040" s="105"/>
      <c r="AP1040" s="106"/>
    </row>
    <row r="1041" spans="34:42" x14ac:dyDescent="0.25">
      <c r="AH1041" s="58">
        <f t="shared" ref="AH1041" si="1549">AO1038*AP1038</f>
        <v>5</v>
      </c>
      <c r="AI1041" s="71"/>
      <c r="AJ1041" s="71"/>
      <c r="AK1041" s="63"/>
    </row>
    <row r="1042" spans="34:42" x14ac:dyDescent="0.25">
      <c r="AH1042" s="57">
        <f t="shared" ref="AH1042:AH1044" si="1550">D1042*10</f>
        <v>0</v>
      </c>
      <c r="AI1042" s="69"/>
      <c r="AJ1042" s="69"/>
      <c r="AK1042" s="62" t="e">
        <f t="shared" ref="AK1042:AK1044" si="1551">AH1042/AH$3</f>
        <v>#DIV/0!</v>
      </c>
      <c r="AL1042" s="102" t="str">
        <f t="shared" ref="AL1042" si="1552">IF(COUNTBLANK(AI1042:AI1044)=3,"",IF(COUNTBLANK(AI1042:AI1044)=2,IF(AI1042=0,0.5/AJ1042,AI1042/AJ1042),(AI1042/AJ1042+AI1043/AJ1043+IF(AJ1044&gt;0,AI1044/AJ1044,0))/COUNTIF(AI1042:AJ1044,"&gt;0")))</f>
        <v/>
      </c>
      <c r="AM1042" s="103" t="e">
        <f t="shared" ref="AM1042" si="1553">IF(ISNUMBER(AN1042),AN1042,1/AN1042)</f>
        <v>#DIV/0!</v>
      </c>
      <c r="AN1042" s="104"/>
      <c r="AO1042" s="105">
        <f t="shared" ref="AO1042" si="1554">IF(COUNTIF(AL1042:AL1042,"&gt;0"),AL1042,IF(ISERROR(AM1042),IF(D1045&gt;0,D1045,0.5),AM1042))</f>
        <v>0.5</v>
      </c>
      <c r="AP1042" s="106">
        <v>10</v>
      </c>
    </row>
    <row r="1043" spans="34:42" x14ac:dyDescent="0.25">
      <c r="AH1043" s="57">
        <f t="shared" si="1550"/>
        <v>0</v>
      </c>
      <c r="AI1043" s="70"/>
      <c r="AJ1043" s="70"/>
      <c r="AK1043" s="62" t="e">
        <f t="shared" si="1551"/>
        <v>#DIV/0!</v>
      </c>
      <c r="AL1043" s="102"/>
      <c r="AM1043" s="103"/>
      <c r="AN1043" s="104"/>
      <c r="AO1043" s="105"/>
      <c r="AP1043" s="106"/>
    </row>
    <row r="1044" spans="34:42" x14ac:dyDescent="0.25">
      <c r="AH1044" s="57">
        <f t="shared" si="1550"/>
        <v>0</v>
      </c>
      <c r="AI1044" s="70"/>
      <c r="AJ1044" s="70"/>
      <c r="AK1044" s="62" t="e">
        <f t="shared" si="1551"/>
        <v>#DIV/0!</v>
      </c>
      <c r="AL1044" s="102"/>
      <c r="AM1044" s="103"/>
      <c r="AN1044" s="104"/>
      <c r="AO1044" s="105"/>
      <c r="AP1044" s="106"/>
    </row>
    <row r="1045" spans="34:42" x14ac:dyDescent="0.25">
      <c r="AH1045" s="58">
        <f t="shared" ref="AH1045" si="1555">AO1042*AP1042</f>
        <v>5</v>
      </c>
      <c r="AI1045" s="71"/>
      <c r="AJ1045" s="71"/>
      <c r="AK1045" s="63"/>
    </row>
    <row r="1046" spans="34:42" x14ac:dyDescent="0.25">
      <c r="AH1046" s="57">
        <f t="shared" ref="AH1046:AH1048" si="1556">D1046*10</f>
        <v>0</v>
      </c>
      <c r="AI1046" s="69"/>
      <c r="AJ1046" s="69"/>
      <c r="AK1046" s="62" t="e">
        <f t="shared" ref="AK1046:AK1048" si="1557">AH1046/AH$3</f>
        <v>#DIV/0!</v>
      </c>
      <c r="AL1046" s="102" t="str">
        <f t="shared" ref="AL1046" si="1558">IF(COUNTBLANK(AI1046:AI1048)=3,"",IF(COUNTBLANK(AI1046:AI1048)=2,IF(AI1046=0,0.5/AJ1046,AI1046/AJ1046),(AI1046/AJ1046+AI1047/AJ1047+IF(AJ1048&gt;0,AI1048/AJ1048,0))/COUNTIF(AI1046:AJ1048,"&gt;0")))</f>
        <v/>
      </c>
      <c r="AM1046" s="103" t="e">
        <f t="shared" ref="AM1046" si="1559">IF(ISNUMBER(AN1046),AN1046,1/AN1046)</f>
        <v>#DIV/0!</v>
      </c>
      <c r="AN1046" s="104"/>
      <c r="AO1046" s="105">
        <f t="shared" ref="AO1046" si="1560">IF(COUNTIF(AL1046:AL1046,"&gt;0"),AL1046,IF(ISERROR(AM1046),IF(D1049&gt;0,D1049,0.5),AM1046))</f>
        <v>0.5</v>
      </c>
      <c r="AP1046" s="106">
        <v>10</v>
      </c>
    </row>
    <row r="1047" spans="34:42" x14ac:dyDescent="0.25">
      <c r="AH1047" s="57">
        <f t="shared" si="1556"/>
        <v>0</v>
      </c>
      <c r="AI1047" s="70"/>
      <c r="AJ1047" s="70"/>
      <c r="AK1047" s="62" t="e">
        <f t="shared" si="1557"/>
        <v>#DIV/0!</v>
      </c>
      <c r="AL1047" s="102"/>
      <c r="AM1047" s="103"/>
      <c r="AN1047" s="104"/>
      <c r="AO1047" s="105"/>
      <c r="AP1047" s="106"/>
    </row>
    <row r="1048" spans="34:42" x14ac:dyDescent="0.25">
      <c r="AH1048" s="57">
        <f t="shared" si="1556"/>
        <v>0</v>
      </c>
      <c r="AI1048" s="70"/>
      <c r="AJ1048" s="70"/>
      <c r="AK1048" s="62" t="e">
        <f t="shared" si="1557"/>
        <v>#DIV/0!</v>
      </c>
      <c r="AL1048" s="102"/>
      <c r="AM1048" s="103"/>
      <c r="AN1048" s="104"/>
      <c r="AO1048" s="105"/>
      <c r="AP1048" s="106"/>
    </row>
    <row r="1049" spans="34:42" x14ac:dyDescent="0.25">
      <c r="AH1049" s="58">
        <f t="shared" ref="AH1049" si="1561">AO1046*AP1046</f>
        <v>5</v>
      </c>
      <c r="AI1049" s="71"/>
      <c r="AJ1049" s="71"/>
      <c r="AK1049" s="63"/>
    </row>
    <row r="1050" spans="34:42" x14ac:dyDescent="0.25">
      <c r="AH1050" s="57">
        <f t="shared" ref="AH1050:AH1052" si="1562">D1050*10</f>
        <v>0</v>
      </c>
      <c r="AI1050" s="69"/>
      <c r="AJ1050" s="69"/>
      <c r="AK1050" s="62" t="e">
        <f t="shared" ref="AK1050:AK1052" si="1563">AH1050/AH$3</f>
        <v>#DIV/0!</v>
      </c>
      <c r="AL1050" s="102" t="str">
        <f t="shared" ref="AL1050" si="1564">IF(COUNTBLANK(AI1050:AI1052)=3,"",IF(COUNTBLANK(AI1050:AI1052)=2,IF(AI1050=0,0.5/AJ1050,AI1050/AJ1050),(AI1050/AJ1050+AI1051/AJ1051+IF(AJ1052&gt;0,AI1052/AJ1052,0))/COUNTIF(AI1050:AJ1052,"&gt;0")))</f>
        <v/>
      </c>
      <c r="AM1050" s="103" t="e">
        <f t="shared" ref="AM1050" si="1565">IF(ISNUMBER(AN1050),AN1050,1/AN1050)</f>
        <v>#DIV/0!</v>
      </c>
      <c r="AN1050" s="104"/>
      <c r="AO1050" s="105">
        <f t="shared" ref="AO1050" si="1566">IF(COUNTIF(AL1050:AL1050,"&gt;0"),AL1050,IF(ISERROR(AM1050),IF(D1053&gt;0,D1053,0.5),AM1050))</f>
        <v>0.5</v>
      </c>
      <c r="AP1050" s="106">
        <v>10</v>
      </c>
    </row>
    <row r="1051" spans="34:42" x14ac:dyDescent="0.25">
      <c r="AH1051" s="57">
        <f t="shared" si="1562"/>
        <v>0</v>
      </c>
      <c r="AI1051" s="70"/>
      <c r="AJ1051" s="70"/>
      <c r="AK1051" s="62" t="e">
        <f t="shared" si="1563"/>
        <v>#DIV/0!</v>
      </c>
      <c r="AL1051" s="102"/>
      <c r="AM1051" s="103"/>
      <c r="AN1051" s="104"/>
      <c r="AO1051" s="105"/>
      <c r="AP1051" s="106"/>
    </row>
    <row r="1052" spans="34:42" x14ac:dyDescent="0.25">
      <c r="AH1052" s="57">
        <f t="shared" si="1562"/>
        <v>0</v>
      </c>
      <c r="AI1052" s="70"/>
      <c r="AJ1052" s="70"/>
      <c r="AK1052" s="62" t="e">
        <f t="shared" si="1563"/>
        <v>#DIV/0!</v>
      </c>
      <c r="AL1052" s="102"/>
      <c r="AM1052" s="103"/>
      <c r="AN1052" s="104"/>
      <c r="AO1052" s="105"/>
      <c r="AP1052" s="106"/>
    </row>
    <row r="1053" spans="34:42" x14ac:dyDescent="0.25">
      <c r="AH1053" s="58">
        <f t="shared" ref="AH1053" si="1567">AO1050*AP1050</f>
        <v>5</v>
      </c>
      <c r="AI1053" s="71"/>
      <c r="AJ1053" s="71"/>
      <c r="AK1053" s="63"/>
    </row>
    <row r="1054" spans="34:42" x14ac:dyDescent="0.25">
      <c r="AH1054" s="57">
        <f t="shared" ref="AH1054:AH1056" si="1568">D1054*10</f>
        <v>0</v>
      </c>
      <c r="AI1054" s="69"/>
      <c r="AJ1054" s="69"/>
      <c r="AK1054" s="62" t="e">
        <f t="shared" ref="AK1054:AK1056" si="1569">AH1054/AH$3</f>
        <v>#DIV/0!</v>
      </c>
      <c r="AL1054" s="102" t="str">
        <f t="shared" ref="AL1054" si="1570">IF(COUNTBLANK(AI1054:AI1056)=3,"",IF(COUNTBLANK(AI1054:AI1056)=2,IF(AI1054=0,0.5/AJ1054,AI1054/AJ1054),(AI1054/AJ1054+AI1055/AJ1055+IF(AJ1056&gt;0,AI1056/AJ1056,0))/COUNTIF(AI1054:AJ1056,"&gt;0")))</f>
        <v/>
      </c>
      <c r="AM1054" s="103" t="e">
        <f t="shared" ref="AM1054" si="1571">IF(ISNUMBER(AN1054),AN1054,1/AN1054)</f>
        <v>#DIV/0!</v>
      </c>
      <c r="AN1054" s="104"/>
      <c r="AO1054" s="105">
        <f t="shared" ref="AO1054" si="1572">IF(COUNTIF(AL1054:AL1054,"&gt;0"),AL1054,IF(ISERROR(AM1054),IF(D1057&gt;0,D1057,0.5),AM1054))</f>
        <v>0.5</v>
      </c>
      <c r="AP1054" s="106">
        <v>10</v>
      </c>
    </row>
    <row r="1055" spans="34:42" x14ac:dyDescent="0.25">
      <c r="AH1055" s="57">
        <f t="shared" si="1568"/>
        <v>0</v>
      </c>
      <c r="AI1055" s="70"/>
      <c r="AJ1055" s="70"/>
      <c r="AK1055" s="62" t="e">
        <f t="shared" si="1569"/>
        <v>#DIV/0!</v>
      </c>
      <c r="AL1055" s="102"/>
      <c r="AM1055" s="103"/>
      <c r="AN1055" s="104"/>
      <c r="AO1055" s="105"/>
      <c r="AP1055" s="106"/>
    </row>
    <row r="1056" spans="34:42" x14ac:dyDescent="0.25">
      <c r="AH1056" s="57">
        <f t="shared" si="1568"/>
        <v>0</v>
      </c>
      <c r="AI1056" s="70"/>
      <c r="AJ1056" s="70"/>
      <c r="AK1056" s="62" t="e">
        <f t="shared" si="1569"/>
        <v>#DIV/0!</v>
      </c>
      <c r="AL1056" s="102"/>
      <c r="AM1056" s="103"/>
      <c r="AN1056" s="104"/>
      <c r="AO1056" s="105"/>
      <c r="AP1056" s="106"/>
    </row>
    <row r="1057" spans="34:42" x14ac:dyDescent="0.25">
      <c r="AH1057" s="58">
        <f t="shared" ref="AH1057" si="1573">AO1054*AP1054</f>
        <v>5</v>
      </c>
      <c r="AI1057" s="71"/>
      <c r="AJ1057" s="71"/>
      <c r="AK1057" s="63"/>
    </row>
    <row r="1058" spans="34:42" x14ac:dyDescent="0.25">
      <c r="AH1058" s="57">
        <f t="shared" ref="AH1058:AH1060" si="1574">D1058*10</f>
        <v>0</v>
      </c>
      <c r="AI1058" s="69"/>
      <c r="AJ1058" s="69"/>
      <c r="AK1058" s="62" t="e">
        <f t="shared" ref="AK1058:AK1060" si="1575">AH1058/AH$3</f>
        <v>#DIV/0!</v>
      </c>
      <c r="AL1058" s="102" t="str">
        <f t="shared" ref="AL1058" si="1576">IF(COUNTBLANK(AI1058:AI1060)=3,"",IF(COUNTBLANK(AI1058:AI1060)=2,IF(AI1058=0,0.5/AJ1058,AI1058/AJ1058),(AI1058/AJ1058+AI1059/AJ1059+IF(AJ1060&gt;0,AI1060/AJ1060,0))/COUNTIF(AI1058:AJ1060,"&gt;0")))</f>
        <v/>
      </c>
      <c r="AM1058" s="103" t="e">
        <f t="shared" ref="AM1058" si="1577">IF(ISNUMBER(AN1058),AN1058,1/AN1058)</f>
        <v>#DIV/0!</v>
      </c>
      <c r="AN1058" s="104"/>
      <c r="AO1058" s="105">
        <f t="shared" ref="AO1058" si="1578">IF(COUNTIF(AL1058:AL1058,"&gt;0"),AL1058,IF(ISERROR(AM1058),IF(D1061&gt;0,D1061,0.5),AM1058))</f>
        <v>0.5</v>
      </c>
      <c r="AP1058" s="106">
        <v>10</v>
      </c>
    </row>
    <row r="1059" spans="34:42" x14ac:dyDescent="0.25">
      <c r="AH1059" s="57">
        <f t="shared" si="1574"/>
        <v>0</v>
      </c>
      <c r="AI1059" s="70"/>
      <c r="AJ1059" s="70"/>
      <c r="AK1059" s="62" t="e">
        <f t="shared" si="1575"/>
        <v>#DIV/0!</v>
      </c>
      <c r="AL1059" s="102"/>
      <c r="AM1059" s="103"/>
      <c r="AN1059" s="104"/>
      <c r="AO1059" s="105"/>
      <c r="AP1059" s="106"/>
    </row>
    <row r="1060" spans="34:42" x14ac:dyDescent="0.25">
      <c r="AH1060" s="57">
        <f t="shared" si="1574"/>
        <v>0</v>
      </c>
      <c r="AI1060" s="70"/>
      <c r="AJ1060" s="70"/>
      <c r="AK1060" s="62" t="e">
        <f t="shared" si="1575"/>
        <v>#DIV/0!</v>
      </c>
      <c r="AL1060" s="102"/>
      <c r="AM1060" s="103"/>
      <c r="AN1060" s="104"/>
      <c r="AO1060" s="105"/>
      <c r="AP1060" s="106"/>
    </row>
    <row r="1061" spans="34:42" x14ac:dyDescent="0.25">
      <c r="AH1061" s="58">
        <f t="shared" ref="AH1061" si="1579">AO1058*AP1058</f>
        <v>5</v>
      </c>
      <c r="AI1061" s="71"/>
      <c r="AJ1061" s="71"/>
      <c r="AK1061" s="63"/>
    </row>
    <row r="1062" spans="34:42" x14ac:dyDescent="0.25">
      <c r="AH1062" s="57">
        <f t="shared" ref="AH1062:AH1064" si="1580">D1062*10</f>
        <v>0</v>
      </c>
      <c r="AI1062" s="69"/>
      <c r="AJ1062" s="69"/>
      <c r="AK1062" s="62" t="e">
        <f t="shared" ref="AK1062:AK1064" si="1581">AH1062/AH$3</f>
        <v>#DIV/0!</v>
      </c>
      <c r="AL1062" s="102" t="str">
        <f t="shared" ref="AL1062" si="1582">IF(COUNTBLANK(AI1062:AI1064)=3,"",IF(COUNTBLANK(AI1062:AI1064)=2,IF(AI1062=0,0.5/AJ1062,AI1062/AJ1062),(AI1062/AJ1062+AI1063/AJ1063+IF(AJ1064&gt;0,AI1064/AJ1064,0))/COUNTIF(AI1062:AJ1064,"&gt;0")))</f>
        <v/>
      </c>
      <c r="AM1062" s="103" t="e">
        <f t="shared" ref="AM1062" si="1583">IF(ISNUMBER(AN1062),AN1062,1/AN1062)</f>
        <v>#DIV/0!</v>
      </c>
      <c r="AN1062" s="104"/>
      <c r="AO1062" s="105">
        <f t="shared" ref="AO1062" si="1584">IF(COUNTIF(AL1062:AL1062,"&gt;0"),AL1062,IF(ISERROR(AM1062),IF(D1065&gt;0,D1065,0.5),AM1062))</f>
        <v>0.5</v>
      </c>
      <c r="AP1062" s="106">
        <v>10</v>
      </c>
    </row>
    <row r="1063" spans="34:42" x14ac:dyDescent="0.25">
      <c r="AH1063" s="57">
        <f t="shared" si="1580"/>
        <v>0</v>
      </c>
      <c r="AI1063" s="70"/>
      <c r="AJ1063" s="70"/>
      <c r="AK1063" s="62" t="e">
        <f t="shared" si="1581"/>
        <v>#DIV/0!</v>
      </c>
      <c r="AL1063" s="102"/>
      <c r="AM1063" s="103"/>
      <c r="AN1063" s="104"/>
      <c r="AO1063" s="105"/>
      <c r="AP1063" s="106"/>
    </row>
    <row r="1064" spans="34:42" x14ac:dyDescent="0.25">
      <c r="AH1064" s="57">
        <f t="shared" si="1580"/>
        <v>0</v>
      </c>
      <c r="AI1064" s="70"/>
      <c r="AJ1064" s="70"/>
      <c r="AK1064" s="62" t="e">
        <f t="shared" si="1581"/>
        <v>#DIV/0!</v>
      </c>
      <c r="AL1064" s="102"/>
      <c r="AM1064" s="103"/>
      <c r="AN1064" s="104"/>
      <c r="AO1064" s="105"/>
      <c r="AP1064" s="106"/>
    </row>
    <row r="1065" spans="34:42" x14ac:dyDescent="0.25">
      <c r="AH1065" s="58">
        <f t="shared" ref="AH1065" si="1585">AO1062*AP1062</f>
        <v>5</v>
      </c>
      <c r="AI1065" s="71"/>
      <c r="AJ1065" s="71"/>
      <c r="AK1065" s="63"/>
    </row>
    <row r="1066" spans="34:42" x14ac:dyDescent="0.25">
      <c r="AH1066" s="57">
        <f t="shared" ref="AH1066:AH1068" si="1586">D1066*10</f>
        <v>0</v>
      </c>
      <c r="AI1066" s="69"/>
      <c r="AJ1066" s="69"/>
      <c r="AK1066" s="62" t="e">
        <f t="shared" ref="AK1066:AK1068" si="1587">AH1066/AH$3</f>
        <v>#DIV/0!</v>
      </c>
      <c r="AL1066" s="102" t="str">
        <f t="shared" ref="AL1066" si="1588">IF(COUNTBLANK(AI1066:AI1068)=3,"",IF(COUNTBLANK(AI1066:AI1068)=2,IF(AI1066=0,0.5/AJ1066,AI1066/AJ1066),(AI1066/AJ1066+AI1067/AJ1067+IF(AJ1068&gt;0,AI1068/AJ1068,0))/COUNTIF(AI1066:AJ1068,"&gt;0")))</f>
        <v/>
      </c>
      <c r="AM1066" s="103" t="e">
        <f t="shared" ref="AM1066" si="1589">IF(ISNUMBER(AN1066),AN1066,1/AN1066)</f>
        <v>#DIV/0!</v>
      </c>
      <c r="AN1066" s="104"/>
      <c r="AO1066" s="105">
        <f t="shared" ref="AO1066" si="1590">IF(COUNTIF(AL1066:AL1066,"&gt;0"),AL1066,IF(ISERROR(AM1066),IF(D1069&gt;0,D1069,0.5),AM1066))</f>
        <v>0.5</v>
      </c>
      <c r="AP1066" s="106">
        <v>10</v>
      </c>
    </row>
    <row r="1067" spans="34:42" x14ac:dyDescent="0.25">
      <c r="AH1067" s="57">
        <f t="shared" si="1586"/>
        <v>0</v>
      </c>
      <c r="AI1067" s="70"/>
      <c r="AJ1067" s="70"/>
      <c r="AK1067" s="62" t="e">
        <f t="shared" si="1587"/>
        <v>#DIV/0!</v>
      </c>
      <c r="AL1067" s="102"/>
      <c r="AM1067" s="103"/>
      <c r="AN1067" s="104"/>
      <c r="AO1067" s="105"/>
      <c r="AP1067" s="106"/>
    </row>
    <row r="1068" spans="34:42" x14ac:dyDescent="0.25">
      <c r="AH1068" s="57">
        <f t="shared" si="1586"/>
        <v>0</v>
      </c>
      <c r="AI1068" s="70"/>
      <c r="AJ1068" s="70"/>
      <c r="AK1068" s="62" t="e">
        <f t="shared" si="1587"/>
        <v>#DIV/0!</v>
      </c>
      <c r="AL1068" s="102"/>
      <c r="AM1068" s="103"/>
      <c r="AN1068" s="104"/>
      <c r="AO1068" s="105"/>
      <c r="AP1068" s="106"/>
    </row>
    <row r="1069" spans="34:42" x14ac:dyDescent="0.25">
      <c r="AH1069" s="58">
        <f t="shared" ref="AH1069" si="1591">AO1066*AP1066</f>
        <v>5</v>
      </c>
      <c r="AI1069" s="71"/>
      <c r="AJ1069" s="71"/>
      <c r="AK1069" s="63"/>
    </row>
    <row r="1070" spans="34:42" x14ac:dyDescent="0.25">
      <c r="AH1070" s="57">
        <f t="shared" ref="AH1070:AH1072" si="1592">D1070*10</f>
        <v>0</v>
      </c>
      <c r="AI1070" s="69"/>
      <c r="AJ1070" s="69"/>
      <c r="AK1070" s="62" t="e">
        <f t="shared" ref="AK1070:AK1072" si="1593">AH1070/AH$3</f>
        <v>#DIV/0!</v>
      </c>
      <c r="AL1070" s="102" t="str">
        <f t="shared" ref="AL1070" si="1594">IF(COUNTBLANK(AI1070:AI1072)=3,"",IF(COUNTBLANK(AI1070:AI1072)=2,IF(AI1070=0,0.5/AJ1070,AI1070/AJ1070),(AI1070/AJ1070+AI1071/AJ1071+IF(AJ1072&gt;0,AI1072/AJ1072,0))/COUNTIF(AI1070:AJ1072,"&gt;0")))</f>
        <v/>
      </c>
      <c r="AM1070" s="103" t="e">
        <f t="shared" ref="AM1070" si="1595">IF(ISNUMBER(AN1070),AN1070,1/AN1070)</f>
        <v>#DIV/0!</v>
      </c>
      <c r="AN1070" s="104"/>
      <c r="AO1070" s="105">
        <f t="shared" ref="AO1070" si="1596">IF(COUNTIF(AL1070:AL1070,"&gt;0"),AL1070,IF(ISERROR(AM1070),IF(D1073&gt;0,D1073,0.5),AM1070))</f>
        <v>0.5</v>
      </c>
      <c r="AP1070" s="106">
        <v>10</v>
      </c>
    </row>
    <row r="1071" spans="34:42" x14ac:dyDescent="0.25">
      <c r="AH1071" s="57">
        <f t="shared" si="1592"/>
        <v>0</v>
      </c>
      <c r="AI1071" s="70"/>
      <c r="AJ1071" s="70"/>
      <c r="AK1071" s="62" t="e">
        <f t="shared" si="1593"/>
        <v>#DIV/0!</v>
      </c>
      <c r="AL1071" s="102"/>
      <c r="AM1071" s="103"/>
      <c r="AN1071" s="104"/>
      <c r="AO1071" s="105"/>
      <c r="AP1071" s="106"/>
    </row>
    <row r="1072" spans="34:42" x14ac:dyDescent="0.25">
      <c r="AH1072" s="57">
        <f t="shared" si="1592"/>
        <v>0</v>
      </c>
      <c r="AI1072" s="70"/>
      <c r="AJ1072" s="70"/>
      <c r="AK1072" s="62" t="e">
        <f t="shared" si="1593"/>
        <v>#DIV/0!</v>
      </c>
      <c r="AL1072" s="102"/>
      <c r="AM1072" s="103"/>
      <c r="AN1072" s="104"/>
      <c r="AO1072" s="105"/>
      <c r="AP1072" s="106"/>
    </row>
    <row r="1073" spans="34:42" x14ac:dyDescent="0.25">
      <c r="AH1073" s="58">
        <f t="shared" ref="AH1073" si="1597">AO1070*AP1070</f>
        <v>5</v>
      </c>
      <c r="AI1073" s="71"/>
      <c r="AJ1073" s="71"/>
      <c r="AK1073" s="63"/>
    </row>
    <row r="1074" spans="34:42" x14ac:dyDescent="0.25">
      <c r="AH1074" s="57">
        <f t="shared" ref="AH1074:AH1076" si="1598">D1074*10</f>
        <v>0</v>
      </c>
      <c r="AI1074" s="69"/>
      <c r="AJ1074" s="69"/>
      <c r="AK1074" s="62" t="e">
        <f t="shared" ref="AK1074:AK1076" si="1599">AH1074/AH$3</f>
        <v>#DIV/0!</v>
      </c>
      <c r="AL1074" s="102" t="str">
        <f t="shared" ref="AL1074" si="1600">IF(COUNTBLANK(AI1074:AI1076)=3,"",IF(COUNTBLANK(AI1074:AI1076)=2,IF(AI1074=0,0.5/AJ1074,AI1074/AJ1074),(AI1074/AJ1074+AI1075/AJ1075+IF(AJ1076&gt;0,AI1076/AJ1076,0))/COUNTIF(AI1074:AJ1076,"&gt;0")))</f>
        <v/>
      </c>
      <c r="AM1074" s="103" t="e">
        <f t="shared" ref="AM1074" si="1601">IF(ISNUMBER(AN1074),AN1074,1/AN1074)</f>
        <v>#DIV/0!</v>
      </c>
      <c r="AN1074" s="104"/>
      <c r="AO1074" s="105">
        <f t="shared" ref="AO1074" si="1602">IF(COUNTIF(AL1074:AL1074,"&gt;0"),AL1074,IF(ISERROR(AM1074),IF(D1077&gt;0,D1077,0.5),AM1074))</f>
        <v>0.5</v>
      </c>
      <c r="AP1074" s="106">
        <v>10</v>
      </c>
    </row>
    <row r="1075" spans="34:42" x14ac:dyDescent="0.25">
      <c r="AH1075" s="57">
        <f t="shared" si="1598"/>
        <v>0</v>
      </c>
      <c r="AI1075" s="70"/>
      <c r="AJ1075" s="70"/>
      <c r="AK1075" s="62" t="e">
        <f t="shared" si="1599"/>
        <v>#DIV/0!</v>
      </c>
      <c r="AL1075" s="102"/>
      <c r="AM1075" s="103"/>
      <c r="AN1075" s="104"/>
      <c r="AO1075" s="105"/>
      <c r="AP1075" s="106"/>
    </row>
    <row r="1076" spans="34:42" x14ac:dyDescent="0.25">
      <c r="AH1076" s="57">
        <f t="shared" si="1598"/>
        <v>0</v>
      </c>
      <c r="AI1076" s="70"/>
      <c r="AJ1076" s="70"/>
      <c r="AK1076" s="62" t="e">
        <f t="shared" si="1599"/>
        <v>#DIV/0!</v>
      </c>
      <c r="AL1076" s="102"/>
      <c r="AM1076" s="103"/>
      <c r="AN1076" s="104"/>
      <c r="AO1076" s="105"/>
      <c r="AP1076" s="106"/>
    </row>
    <row r="1077" spans="34:42" x14ac:dyDescent="0.25">
      <c r="AH1077" s="58">
        <f t="shared" ref="AH1077" si="1603">AO1074*AP1074</f>
        <v>5</v>
      </c>
      <c r="AI1077" s="71"/>
      <c r="AJ1077" s="71"/>
      <c r="AK1077" s="63"/>
    </row>
    <row r="1078" spans="34:42" x14ac:dyDescent="0.25">
      <c r="AH1078" s="57">
        <f t="shared" ref="AH1078:AH1080" si="1604">D1078*10</f>
        <v>0</v>
      </c>
      <c r="AI1078" s="69"/>
      <c r="AJ1078" s="69"/>
      <c r="AK1078" s="62" t="e">
        <f t="shared" ref="AK1078:AK1080" si="1605">AH1078/AH$3</f>
        <v>#DIV/0!</v>
      </c>
      <c r="AL1078" s="102" t="str">
        <f t="shared" ref="AL1078" si="1606">IF(COUNTBLANK(AI1078:AI1080)=3,"",IF(COUNTBLANK(AI1078:AI1080)=2,IF(AI1078=0,0.5/AJ1078,AI1078/AJ1078),(AI1078/AJ1078+AI1079/AJ1079+IF(AJ1080&gt;0,AI1080/AJ1080,0))/COUNTIF(AI1078:AJ1080,"&gt;0")))</f>
        <v/>
      </c>
      <c r="AM1078" s="103" t="e">
        <f t="shared" ref="AM1078" si="1607">IF(ISNUMBER(AN1078),AN1078,1/AN1078)</f>
        <v>#DIV/0!</v>
      </c>
      <c r="AN1078" s="104"/>
      <c r="AO1078" s="105">
        <f t="shared" ref="AO1078" si="1608">IF(COUNTIF(AL1078:AL1078,"&gt;0"),AL1078,IF(ISERROR(AM1078),IF(D1081&gt;0,D1081,0.5),AM1078))</f>
        <v>0.5</v>
      </c>
      <c r="AP1078" s="106">
        <v>10</v>
      </c>
    </row>
    <row r="1079" spans="34:42" x14ac:dyDescent="0.25">
      <c r="AH1079" s="57">
        <f t="shared" si="1604"/>
        <v>0</v>
      </c>
      <c r="AI1079" s="70"/>
      <c r="AJ1079" s="70"/>
      <c r="AK1079" s="62" t="e">
        <f t="shared" si="1605"/>
        <v>#DIV/0!</v>
      </c>
      <c r="AL1079" s="102"/>
      <c r="AM1079" s="103"/>
      <c r="AN1079" s="104"/>
      <c r="AO1079" s="105"/>
      <c r="AP1079" s="106"/>
    </row>
    <row r="1080" spans="34:42" x14ac:dyDescent="0.25">
      <c r="AH1080" s="57">
        <f t="shared" si="1604"/>
        <v>0</v>
      </c>
      <c r="AI1080" s="70"/>
      <c r="AJ1080" s="70"/>
      <c r="AK1080" s="62" t="e">
        <f t="shared" si="1605"/>
        <v>#DIV/0!</v>
      </c>
      <c r="AL1080" s="102"/>
      <c r="AM1080" s="103"/>
      <c r="AN1080" s="104"/>
      <c r="AO1080" s="105"/>
      <c r="AP1080" s="106"/>
    </row>
    <row r="1081" spans="34:42" x14ac:dyDescent="0.25">
      <c r="AH1081" s="58">
        <f t="shared" ref="AH1081" si="1609">AO1078*AP1078</f>
        <v>5</v>
      </c>
      <c r="AI1081" s="71"/>
      <c r="AJ1081" s="71"/>
      <c r="AK1081" s="63"/>
    </row>
    <row r="1082" spans="34:42" x14ac:dyDescent="0.25">
      <c r="AH1082" s="57">
        <f t="shared" ref="AH1082:AH1084" si="1610">D1082*10</f>
        <v>0</v>
      </c>
      <c r="AI1082" s="69"/>
      <c r="AJ1082" s="69"/>
      <c r="AK1082" s="62" t="e">
        <f t="shared" ref="AK1082:AK1084" si="1611">AH1082/AH$3</f>
        <v>#DIV/0!</v>
      </c>
      <c r="AL1082" s="102" t="str">
        <f t="shared" ref="AL1082" si="1612">IF(COUNTBLANK(AI1082:AI1084)=3,"",IF(COUNTBLANK(AI1082:AI1084)=2,IF(AI1082=0,0.5/AJ1082,AI1082/AJ1082),(AI1082/AJ1082+AI1083/AJ1083+IF(AJ1084&gt;0,AI1084/AJ1084,0))/COUNTIF(AI1082:AJ1084,"&gt;0")))</f>
        <v/>
      </c>
      <c r="AM1082" s="103" t="e">
        <f t="shared" ref="AM1082" si="1613">IF(ISNUMBER(AN1082),AN1082,1/AN1082)</f>
        <v>#DIV/0!</v>
      </c>
      <c r="AN1082" s="104"/>
      <c r="AO1082" s="105">
        <f t="shared" ref="AO1082" si="1614">IF(COUNTIF(AL1082:AL1082,"&gt;0"),AL1082,IF(ISERROR(AM1082),IF(D1085&gt;0,D1085,0.5),AM1082))</f>
        <v>0.5</v>
      </c>
      <c r="AP1082" s="106">
        <v>10</v>
      </c>
    </row>
    <row r="1083" spans="34:42" x14ac:dyDescent="0.25">
      <c r="AH1083" s="57">
        <f t="shared" si="1610"/>
        <v>0</v>
      </c>
      <c r="AI1083" s="70"/>
      <c r="AJ1083" s="70"/>
      <c r="AK1083" s="62" t="e">
        <f t="shared" si="1611"/>
        <v>#DIV/0!</v>
      </c>
      <c r="AL1083" s="102"/>
      <c r="AM1083" s="103"/>
      <c r="AN1083" s="104"/>
      <c r="AO1083" s="105"/>
      <c r="AP1083" s="106"/>
    </row>
    <row r="1084" spans="34:42" x14ac:dyDescent="0.25">
      <c r="AH1084" s="57">
        <f t="shared" si="1610"/>
        <v>0</v>
      </c>
      <c r="AI1084" s="70"/>
      <c r="AJ1084" s="70"/>
      <c r="AK1084" s="62" t="e">
        <f t="shared" si="1611"/>
        <v>#DIV/0!</v>
      </c>
      <c r="AL1084" s="102"/>
      <c r="AM1084" s="103"/>
      <c r="AN1084" s="104"/>
      <c r="AO1084" s="105"/>
      <c r="AP1084" s="106"/>
    </row>
    <row r="1085" spans="34:42" x14ac:dyDescent="0.25">
      <c r="AH1085" s="58">
        <f t="shared" ref="AH1085" si="1615">AO1082*AP1082</f>
        <v>5</v>
      </c>
      <c r="AI1085" s="71"/>
      <c r="AJ1085" s="71"/>
      <c r="AK1085" s="63"/>
    </row>
    <row r="1086" spans="34:42" x14ac:dyDescent="0.25">
      <c r="AH1086" s="57">
        <f t="shared" ref="AH1086:AH1088" si="1616">D1086*10</f>
        <v>0</v>
      </c>
      <c r="AI1086" s="69"/>
      <c r="AJ1086" s="69"/>
      <c r="AK1086" s="62" t="e">
        <f t="shared" ref="AK1086:AK1088" si="1617">AH1086/AH$3</f>
        <v>#DIV/0!</v>
      </c>
      <c r="AL1086" s="102" t="str">
        <f t="shared" ref="AL1086" si="1618">IF(COUNTBLANK(AI1086:AI1088)=3,"",IF(COUNTBLANK(AI1086:AI1088)=2,IF(AI1086=0,0.5/AJ1086,AI1086/AJ1086),(AI1086/AJ1086+AI1087/AJ1087+IF(AJ1088&gt;0,AI1088/AJ1088,0))/COUNTIF(AI1086:AJ1088,"&gt;0")))</f>
        <v/>
      </c>
      <c r="AM1086" s="103" t="e">
        <f t="shared" ref="AM1086" si="1619">IF(ISNUMBER(AN1086),AN1086,1/AN1086)</f>
        <v>#DIV/0!</v>
      </c>
      <c r="AN1086" s="104"/>
      <c r="AO1086" s="105">
        <f t="shared" ref="AO1086" si="1620">IF(COUNTIF(AL1086:AL1086,"&gt;0"),AL1086,IF(ISERROR(AM1086),IF(D1089&gt;0,D1089,0.5),AM1086))</f>
        <v>0.5</v>
      </c>
      <c r="AP1086" s="106">
        <v>10</v>
      </c>
    </row>
    <row r="1087" spans="34:42" x14ac:dyDescent="0.25">
      <c r="AH1087" s="57">
        <f t="shared" si="1616"/>
        <v>0</v>
      </c>
      <c r="AI1087" s="70"/>
      <c r="AJ1087" s="70"/>
      <c r="AK1087" s="62" t="e">
        <f t="shared" si="1617"/>
        <v>#DIV/0!</v>
      </c>
      <c r="AL1087" s="102"/>
      <c r="AM1087" s="103"/>
      <c r="AN1087" s="104"/>
      <c r="AO1087" s="105"/>
      <c r="AP1087" s="106"/>
    </row>
    <row r="1088" spans="34:42" x14ac:dyDescent="0.25">
      <c r="AH1088" s="57">
        <f t="shared" si="1616"/>
        <v>0</v>
      </c>
      <c r="AI1088" s="70"/>
      <c r="AJ1088" s="70"/>
      <c r="AK1088" s="62" t="e">
        <f t="shared" si="1617"/>
        <v>#DIV/0!</v>
      </c>
      <c r="AL1088" s="102"/>
      <c r="AM1088" s="103"/>
      <c r="AN1088" s="104"/>
      <c r="AO1088" s="105"/>
      <c r="AP1088" s="106"/>
    </row>
    <row r="1089" spans="34:42" x14ac:dyDescent="0.25">
      <c r="AH1089" s="58">
        <f t="shared" ref="AH1089" si="1621">AO1086*AP1086</f>
        <v>5</v>
      </c>
      <c r="AI1089" s="71"/>
      <c r="AJ1089" s="71"/>
      <c r="AK1089" s="63"/>
    </row>
    <row r="1090" spans="34:42" x14ac:dyDescent="0.25">
      <c r="AH1090" s="57">
        <f t="shared" ref="AH1090:AH1092" si="1622">D1090*10</f>
        <v>0</v>
      </c>
      <c r="AI1090" s="69"/>
      <c r="AJ1090" s="69"/>
      <c r="AK1090" s="62" t="e">
        <f t="shared" ref="AK1090:AK1092" si="1623">AH1090/AH$3</f>
        <v>#DIV/0!</v>
      </c>
      <c r="AL1090" s="102" t="str">
        <f t="shared" ref="AL1090" si="1624">IF(COUNTBLANK(AI1090:AI1092)=3,"",IF(COUNTBLANK(AI1090:AI1092)=2,IF(AI1090=0,0.5/AJ1090,AI1090/AJ1090),(AI1090/AJ1090+AI1091/AJ1091+IF(AJ1092&gt;0,AI1092/AJ1092,0))/COUNTIF(AI1090:AJ1092,"&gt;0")))</f>
        <v/>
      </c>
      <c r="AM1090" s="103" t="e">
        <f t="shared" ref="AM1090" si="1625">IF(ISNUMBER(AN1090),AN1090,1/AN1090)</f>
        <v>#DIV/0!</v>
      </c>
      <c r="AN1090" s="104"/>
      <c r="AO1090" s="105">
        <f t="shared" ref="AO1090" si="1626">IF(COUNTIF(AL1090:AL1090,"&gt;0"),AL1090,IF(ISERROR(AM1090),IF(D1093&gt;0,D1093,0.5),AM1090))</f>
        <v>0.5</v>
      </c>
      <c r="AP1090" s="106">
        <v>10</v>
      </c>
    </row>
    <row r="1091" spans="34:42" x14ac:dyDescent="0.25">
      <c r="AH1091" s="57">
        <f t="shared" si="1622"/>
        <v>0</v>
      </c>
      <c r="AI1091" s="70"/>
      <c r="AJ1091" s="70"/>
      <c r="AK1091" s="62" t="e">
        <f t="shared" si="1623"/>
        <v>#DIV/0!</v>
      </c>
      <c r="AL1091" s="102"/>
      <c r="AM1091" s="103"/>
      <c r="AN1091" s="104"/>
      <c r="AO1091" s="105"/>
      <c r="AP1091" s="106"/>
    </row>
    <row r="1092" spans="34:42" x14ac:dyDescent="0.25">
      <c r="AH1092" s="57">
        <f t="shared" si="1622"/>
        <v>0</v>
      </c>
      <c r="AI1092" s="70"/>
      <c r="AJ1092" s="70"/>
      <c r="AK1092" s="62" t="e">
        <f t="shared" si="1623"/>
        <v>#DIV/0!</v>
      </c>
      <c r="AL1092" s="102"/>
      <c r="AM1092" s="103"/>
      <c r="AN1092" s="104"/>
      <c r="AO1092" s="105"/>
      <c r="AP1092" s="106"/>
    </row>
    <row r="1093" spans="34:42" x14ac:dyDescent="0.25">
      <c r="AH1093" s="58">
        <f t="shared" ref="AH1093" si="1627">AO1090*AP1090</f>
        <v>5</v>
      </c>
      <c r="AI1093" s="71"/>
      <c r="AJ1093" s="71"/>
      <c r="AK1093" s="63"/>
    </row>
    <row r="1094" spans="34:42" x14ac:dyDescent="0.25">
      <c r="AH1094" s="57">
        <f t="shared" ref="AH1094:AH1096" si="1628">D1094*10</f>
        <v>0</v>
      </c>
      <c r="AI1094" s="69"/>
      <c r="AJ1094" s="69"/>
      <c r="AK1094" s="62" t="e">
        <f t="shared" ref="AK1094:AK1096" si="1629">AH1094/AH$3</f>
        <v>#DIV/0!</v>
      </c>
      <c r="AL1094" s="102" t="str">
        <f t="shared" ref="AL1094" si="1630">IF(COUNTBLANK(AI1094:AI1096)=3,"",IF(COUNTBLANK(AI1094:AI1096)=2,IF(AI1094=0,0.5/AJ1094,AI1094/AJ1094),(AI1094/AJ1094+AI1095/AJ1095+IF(AJ1096&gt;0,AI1096/AJ1096,0))/COUNTIF(AI1094:AJ1096,"&gt;0")))</f>
        <v/>
      </c>
      <c r="AM1094" s="103" t="e">
        <f t="shared" ref="AM1094" si="1631">IF(ISNUMBER(AN1094),AN1094,1/AN1094)</f>
        <v>#DIV/0!</v>
      </c>
      <c r="AN1094" s="104"/>
      <c r="AO1094" s="105">
        <f t="shared" ref="AO1094" si="1632">IF(COUNTIF(AL1094:AL1094,"&gt;0"),AL1094,IF(ISERROR(AM1094),IF(D1097&gt;0,D1097,0.5),AM1094))</f>
        <v>0.5</v>
      </c>
      <c r="AP1094" s="106">
        <v>10</v>
      </c>
    </row>
    <row r="1095" spans="34:42" x14ac:dyDescent="0.25">
      <c r="AH1095" s="57">
        <f t="shared" si="1628"/>
        <v>0</v>
      </c>
      <c r="AI1095" s="70"/>
      <c r="AJ1095" s="70"/>
      <c r="AK1095" s="62" t="e">
        <f t="shared" si="1629"/>
        <v>#DIV/0!</v>
      </c>
      <c r="AL1095" s="102"/>
      <c r="AM1095" s="103"/>
      <c r="AN1095" s="104"/>
      <c r="AO1095" s="105"/>
      <c r="AP1095" s="106"/>
    </row>
    <row r="1096" spans="34:42" x14ac:dyDescent="0.25">
      <c r="AH1096" s="57">
        <f t="shared" si="1628"/>
        <v>0</v>
      </c>
      <c r="AI1096" s="70"/>
      <c r="AJ1096" s="70"/>
      <c r="AK1096" s="62" t="e">
        <f t="shared" si="1629"/>
        <v>#DIV/0!</v>
      </c>
      <c r="AL1096" s="102"/>
      <c r="AM1096" s="103"/>
      <c r="AN1096" s="104"/>
      <c r="AO1096" s="105"/>
      <c r="AP1096" s="106"/>
    </row>
    <row r="1097" spans="34:42" x14ac:dyDescent="0.25">
      <c r="AH1097" s="58">
        <f t="shared" ref="AH1097" si="1633">AO1094*AP1094</f>
        <v>5</v>
      </c>
      <c r="AI1097" s="71"/>
      <c r="AJ1097" s="71"/>
      <c r="AK1097" s="63"/>
    </row>
    <row r="1098" spans="34:42" x14ac:dyDescent="0.25">
      <c r="AH1098" s="57">
        <f t="shared" ref="AH1098:AH1100" si="1634">D1098*10</f>
        <v>0</v>
      </c>
      <c r="AI1098" s="69"/>
      <c r="AJ1098" s="69"/>
      <c r="AK1098" s="62" t="e">
        <f t="shared" ref="AK1098:AK1100" si="1635">AH1098/AH$3</f>
        <v>#DIV/0!</v>
      </c>
      <c r="AL1098" s="102" t="str">
        <f t="shared" ref="AL1098" si="1636">IF(COUNTBLANK(AI1098:AI1100)=3,"",IF(COUNTBLANK(AI1098:AI1100)=2,IF(AI1098=0,0.5/AJ1098,AI1098/AJ1098),(AI1098/AJ1098+AI1099/AJ1099+IF(AJ1100&gt;0,AI1100/AJ1100,0))/COUNTIF(AI1098:AJ1100,"&gt;0")))</f>
        <v/>
      </c>
      <c r="AM1098" s="103" t="e">
        <f t="shared" ref="AM1098" si="1637">IF(ISNUMBER(AN1098),AN1098,1/AN1098)</f>
        <v>#DIV/0!</v>
      </c>
      <c r="AN1098" s="104"/>
      <c r="AO1098" s="105">
        <f t="shared" ref="AO1098" si="1638">IF(COUNTIF(AL1098:AL1098,"&gt;0"),AL1098,IF(ISERROR(AM1098),IF(D1101&gt;0,D1101,0.5),AM1098))</f>
        <v>0.5</v>
      </c>
      <c r="AP1098" s="106">
        <v>10</v>
      </c>
    </row>
    <row r="1099" spans="34:42" x14ac:dyDescent="0.25">
      <c r="AH1099" s="57">
        <f t="shared" si="1634"/>
        <v>0</v>
      </c>
      <c r="AI1099" s="70"/>
      <c r="AJ1099" s="70"/>
      <c r="AK1099" s="62" t="e">
        <f t="shared" si="1635"/>
        <v>#DIV/0!</v>
      </c>
      <c r="AL1099" s="102"/>
      <c r="AM1099" s="103"/>
      <c r="AN1099" s="104"/>
      <c r="AO1099" s="105"/>
      <c r="AP1099" s="106"/>
    </row>
    <row r="1100" spans="34:42" x14ac:dyDescent="0.25">
      <c r="AH1100" s="57">
        <f t="shared" si="1634"/>
        <v>0</v>
      </c>
      <c r="AI1100" s="70"/>
      <c r="AJ1100" s="70"/>
      <c r="AK1100" s="62" t="e">
        <f t="shared" si="1635"/>
        <v>#DIV/0!</v>
      </c>
      <c r="AL1100" s="102"/>
      <c r="AM1100" s="103"/>
      <c r="AN1100" s="104"/>
      <c r="AO1100" s="105"/>
      <c r="AP1100" s="106"/>
    </row>
    <row r="1101" spans="34:42" x14ac:dyDescent="0.25">
      <c r="AH1101" s="58">
        <f t="shared" ref="AH1101" si="1639">AO1098*AP1098</f>
        <v>5</v>
      </c>
      <c r="AI1101" s="71"/>
      <c r="AJ1101" s="71"/>
      <c r="AK1101" s="63"/>
    </row>
    <row r="1102" spans="34:42" x14ac:dyDescent="0.25">
      <c r="AH1102" s="57">
        <f t="shared" ref="AH1102:AH1104" si="1640">D1102*10</f>
        <v>0</v>
      </c>
      <c r="AI1102" s="69"/>
      <c r="AJ1102" s="69"/>
      <c r="AK1102" s="62" t="e">
        <f t="shared" ref="AK1102:AK1104" si="1641">AH1102/AH$3</f>
        <v>#DIV/0!</v>
      </c>
      <c r="AL1102" s="102" t="str">
        <f t="shared" ref="AL1102" si="1642">IF(COUNTBLANK(AI1102:AI1104)=3,"",IF(COUNTBLANK(AI1102:AI1104)=2,IF(AI1102=0,0.5/AJ1102,AI1102/AJ1102),(AI1102/AJ1102+AI1103/AJ1103+IF(AJ1104&gt;0,AI1104/AJ1104,0))/COUNTIF(AI1102:AJ1104,"&gt;0")))</f>
        <v/>
      </c>
      <c r="AM1102" s="103" t="e">
        <f t="shared" ref="AM1102" si="1643">IF(ISNUMBER(AN1102),AN1102,1/AN1102)</f>
        <v>#DIV/0!</v>
      </c>
      <c r="AN1102" s="104"/>
      <c r="AO1102" s="105">
        <f t="shared" ref="AO1102" si="1644">IF(COUNTIF(AL1102:AL1102,"&gt;0"),AL1102,IF(ISERROR(AM1102),IF(D1105&gt;0,D1105,0.5),AM1102))</f>
        <v>0.5</v>
      </c>
      <c r="AP1102" s="106">
        <v>10</v>
      </c>
    </row>
    <row r="1103" spans="34:42" x14ac:dyDescent="0.25">
      <c r="AH1103" s="57">
        <f t="shared" si="1640"/>
        <v>0</v>
      </c>
      <c r="AI1103" s="70"/>
      <c r="AJ1103" s="70"/>
      <c r="AK1103" s="62" t="e">
        <f t="shared" si="1641"/>
        <v>#DIV/0!</v>
      </c>
      <c r="AL1103" s="102"/>
      <c r="AM1103" s="103"/>
      <c r="AN1103" s="104"/>
      <c r="AO1103" s="105"/>
      <c r="AP1103" s="106"/>
    </row>
    <row r="1104" spans="34:42" x14ac:dyDescent="0.25">
      <c r="AH1104" s="57">
        <f t="shared" si="1640"/>
        <v>0</v>
      </c>
      <c r="AI1104" s="70"/>
      <c r="AJ1104" s="70"/>
      <c r="AK1104" s="62" t="e">
        <f t="shared" si="1641"/>
        <v>#DIV/0!</v>
      </c>
      <c r="AL1104" s="102"/>
      <c r="AM1104" s="103"/>
      <c r="AN1104" s="104"/>
      <c r="AO1104" s="105"/>
      <c r="AP1104" s="106"/>
    </row>
    <row r="1105" spans="34:42" x14ac:dyDescent="0.25">
      <c r="AH1105" s="58">
        <f t="shared" ref="AH1105" si="1645">AO1102*AP1102</f>
        <v>5</v>
      </c>
      <c r="AI1105" s="71"/>
      <c r="AJ1105" s="71"/>
      <c r="AK1105" s="63"/>
    </row>
    <row r="1106" spans="34:42" x14ac:dyDescent="0.25">
      <c r="AH1106" s="57">
        <f t="shared" ref="AH1106:AH1108" si="1646">D1106*10</f>
        <v>0</v>
      </c>
      <c r="AI1106" s="69"/>
      <c r="AJ1106" s="69"/>
      <c r="AK1106" s="62" t="e">
        <f t="shared" ref="AK1106:AK1108" si="1647">AH1106/AH$3</f>
        <v>#DIV/0!</v>
      </c>
      <c r="AL1106" s="102" t="str">
        <f t="shared" ref="AL1106" si="1648">IF(COUNTBLANK(AI1106:AI1108)=3,"",IF(COUNTBLANK(AI1106:AI1108)=2,IF(AI1106=0,0.5/AJ1106,AI1106/AJ1106),(AI1106/AJ1106+AI1107/AJ1107+IF(AJ1108&gt;0,AI1108/AJ1108,0))/COUNTIF(AI1106:AJ1108,"&gt;0")))</f>
        <v/>
      </c>
      <c r="AM1106" s="103" t="e">
        <f t="shared" ref="AM1106" si="1649">IF(ISNUMBER(AN1106),AN1106,1/AN1106)</f>
        <v>#DIV/0!</v>
      </c>
      <c r="AN1106" s="104"/>
      <c r="AO1106" s="105">
        <f t="shared" ref="AO1106" si="1650">IF(COUNTIF(AL1106:AL1106,"&gt;0"),AL1106,IF(ISERROR(AM1106),IF(D1109&gt;0,D1109,0.5),AM1106))</f>
        <v>0.5</v>
      </c>
      <c r="AP1106" s="106">
        <v>10</v>
      </c>
    </row>
    <row r="1107" spans="34:42" x14ac:dyDescent="0.25">
      <c r="AH1107" s="57">
        <f t="shared" si="1646"/>
        <v>0</v>
      </c>
      <c r="AI1107" s="70"/>
      <c r="AJ1107" s="70"/>
      <c r="AK1107" s="62" t="e">
        <f t="shared" si="1647"/>
        <v>#DIV/0!</v>
      </c>
      <c r="AL1107" s="102"/>
      <c r="AM1107" s="103"/>
      <c r="AN1107" s="104"/>
      <c r="AO1107" s="105"/>
      <c r="AP1107" s="106"/>
    </row>
    <row r="1108" spans="34:42" x14ac:dyDescent="0.25">
      <c r="AH1108" s="57">
        <f t="shared" si="1646"/>
        <v>0</v>
      </c>
      <c r="AI1108" s="70"/>
      <c r="AJ1108" s="70"/>
      <c r="AK1108" s="62" t="e">
        <f t="shared" si="1647"/>
        <v>#DIV/0!</v>
      </c>
      <c r="AL1108" s="102"/>
      <c r="AM1108" s="103"/>
      <c r="AN1108" s="104"/>
      <c r="AO1108" s="105"/>
      <c r="AP1108" s="106"/>
    </row>
    <row r="1109" spans="34:42" x14ac:dyDescent="0.25">
      <c r="AH1109" s="58">
        <f t="shared" ref="AH1109" si="1651">AO1106*AP1106</f>
        <v>5</v>
      </c>
      <c r="AI1109" s="71"/>
      <c r="AJ1109" s="71"/>
      <c r="AK1109" s="63"/>
    </row>
    <row r="1110" spans="34:42" x14ac:dyDescent="0.25">
      <c r="AH1110" s="57">
        <f t="shared" ref="AH1110:AH1112" si="1652">D1110*10</f>
        <v>0</v>
      </c>
      <c r="AI1110" s="69"/>
      <c r="AJ1110" s="69"/>
      <c r="AK1110" s="62" t="e">
        <f t="shared" ref="AK1110:AK1112" si="1653">AH1110/AH$3</f>
        <v>#DIV/0!</v>
      </c>
      <c r="AL1110" s="102" t="str">
        <f t="shared" ref="AL1110" si="1654">IF(COUNTBLANK(AI1110:AI1112)=3,"",IF(COUNTBLANK(AI1110:AI1112)=2,IF(AI1110=0,0.5/AJ1110,AI1110/AJ1110),(AI1110/AJ1110+AI1111/AJ1111+IF(AJ1112&gt;0,AI1112/AJ1112,0))/COUNTIF(AI1110:AJ1112,"&gt;0")))</f>
        <v/>
      </c>
      <c r="AM1110" s="103" t="e">
        <f t="shared" ref="AM1110" si="1655">IF(ISNUMBER(AN1110),AN1110,1/AN1110)</f>
        <v>#DIV/0!</v>
      </c>
      <c r="AN1110" s="104"/>
      <c r="AO1110" s="105">
        <f t="shared" ref="AO1110" si="1656">IF(COUNTIF(AL1110:AL1110,"&gt;0"),AL1110,IF(ISERROR(AM1110),IF(D1113&gt;0,D1113,0.5),AM1110))</f>
        <v>0.5</v>
      </c>
      <c r="AP1110" s="106">
        <v>10</v>
      </c>
    </row>
    <row r="1111" spans="34:42" x14ac:dyDescent="0.25">
      <c r="AH1111" s="57">
        <f t="shared" si="1652"/>
        <v>0</v>
      </c>
      <c r="AI1111" s="70"/>
      <c r="AJ1111" s="70"/>
      <c r="AK1111" s="62" t="e">
        <f t="shared" si="1653"/>
        <v>#DIV/0!</v>
      </c>
      <c r="AL1111" s="102"/>
      <c r="AM1111" s="103"/>
      <c r="AN1111" s="104"/>
      <c r="AO1111" s="105"/>
      <c r="AP1111" s="106"/>
    </row>
    <row r="1112" spans="34:42" x14ac:dyDescent="0.25">
      <c r="AH1112" s="57">
        <f t="shared" si="1652"/>
        <v>0</v>
      </c>
      <c r="AI1112" s="70"/>
      <c r="AJ1112" s="70"/>
      <c r="AK1112" s="62" t="e">
        <f t="shared" si="1653"/>
        <v>#DIV/0!</v>
      </c>
      <c r="AL1112" s="102"/>
      <c r="AM1112" s="103"/>
      <c r="AN1112" s="104"/>
      <c r="AO1112" s="105"/>
      <c r="AP1112" s="106"/>
    </row>
    <row r="1113" spans="34:42" x14ac:dyDescent="0.25">
      <c r="AH1113" s="58">
        <f t="shared" ref="AH1113" si="1657">AO1110*AP1110</f>
        <v>5</v>
      </c>
      <c r="AI1113" s="71"/>
      <c r="AJ1113" s="71"/>
      <c r="AK1113" s="63"/>
    </row>
    <row r="1114" spans="34:42" x14ac:dyDescent="0.25">
      <c r="AH1114" s="57">
        <f t="shared" ref="AH1114:AH1116" si="1658">D1114*10</f>
        <v>0</v>
      </c>
      <c r="AI1114" s="69"/>
      <c r="AJ1114" s="69"/>
      <c r="AK1114" s="62" t="e">
        <f t="shared" ref="AK1114:AK1116" si="1659">AH1114/AH$3</f>
        <v>#DIV/0!</v>
      </c>
      <c r="AL1114" s="102" t="str">
        <f t="shared" ref="AL1114" si="1660">IF(COUNTBLANK(AI1114:AI1116)=3,"",IF(COUNTBLANK(AI1114:AI1116)=2,IF(AI1114=0,0.5/AJ1114,AI1114/AJ1114),(AI1114/AJ1114+AI1115/AJ1115+IF(AJ1116&gt;0,AI1116/AJ1116,0))/COUNTIF(AI1114:AJ1116,"&gt;0")))</f>
        <v/>
      </c>
      <c r="AM1114" s="103" t="e">
        <f t="shared" ref="AM1114" si="1661">IF(ISNUMBER(AN1114),AN1114,1/AN1114)</f>
        <v>#DIV/0!</v>
      </c>
      <c r="AN1114" s="104"/>
      <c r="AO1114" s="105">
        <f t="shared" ref="AO1114" si="1662">IF(COUNTIF(AL1114:AL1114,"&gt;0"),AL1114,IF(ISERROR(AM1114),IF(D1117&gt;0,D1117,0.5),AM1114))</f>
        <v>0.5</v>
      </c>
      <c r="AP1114" s="106">
        <v>10</v>
      </c>
    </row>
    <row r="1115" spans="34:42" x14ac:dyDescent="0.25">
      <c r="AH1115" s="57">
        <f t="shared" si="1658"/>
        <v>0</v>
      </c>
      <c r="AI1115" s="70"/>
      <c r="AJ1115" s="70"/>
      <c r="AK1115" s="62" t="e">
        <f t="shared" si="1659"/>
        <v>#DIV/0!</v>
      </c>
      <c r="AL1115" s="102"/>
      <c r="AM1115" s="103"/>
      <c r="AN1115" s="104"/>
      <c r="AO1115" s="105"/>
      <c r="AP1115" s="106"/>
    </row>
    <row r="1116" spans="34:42" x14ac:dyDescent="0.25">
      <c r="AH1116" s="57">
        <f t="shared" si="1658"/>
        <v>0</v>
      </c>
      <c r="AI1116" s="70"/>
      <c r="AJ1116" s="70"/>
      <c r="AK1116" s="62" t="e">
        <f t="shared" si="1659"/>
        <v>#DIV/0!</v>
      </c>
      <c r="AL1116" s="102"/>
      <c r="AM1116" s="103"/>
      <c r="AN1116" s="104"/>
      <c r="AO1116" s="105"/>
      <c r="AP1116" s="106"/>
    </row>
    <row r="1117" spans="34:42" x14ac:dyDescent="0.25">
      <c r="AH1117" s="58">
        <f t="shared" ref="AH1117" si="1663">AO1114*AP1114</f>
        <v>5</v>
      </c>
      <c r="AI1117" s="71"/>
      <c r="AJ1117" s="71"/>
      <c r="AK1117" s="63"/>
    </row>
    <row r="1118" spans="34:42" x14ac:dyDescent="0.25">
      <c r="AH1118" s="57">
        <f t="shared" ref="AH1118:AH1120" si="1664">D1118*10</f>
        <v>0</v>
      </c>
      <c r="AI1118" s="69"/>
      <c r="AJ1118" s="69"/>
      <c r="AK1118" s="62" t="e">
        <f t="shared" ref="AK1118:AK1120" si="1665">AH1118/AH$3</f>
        <v>#DIV/0!</v>
      </c>
      <c r="AL1118" s="102" t="str">
        <f t="shared" ref="AL1118" si="1666">IF(COUNTBLANK(AI1118:AI1120)=3,"",IF(COUNTBLANK(AI1118:AI1120)=2,IF(AI1118=0,0.5/AJ1118,AI1118/AJ1118),(AI1118/AJ1118+AI1119/AJ1119+IF(AJ1120&gt;0,AI1120/AJ1120,0))/COUNTIF(AI1118:AJ1120,"&gt;0")))</f>
        <v/>
      </c>
      <c r="AM1118" s="103" t="e">
        <f t="shared" ref="AM1118" si="1667">IF(ISNUMBER(AN1118),AN1118,1/AN1118)</f>
        <v>#DIV/0!</v>
      </c>
      <c r="AN1118" s="104"/>
      <c r="AO1118" s="105">
        <f t="shared" ref="AO1118" si="1668">IF(COUNTIF(AL1118:AL1118,"&gt;0"),AL1118,IF(ISERROR(AM1118),IF(D1121&gt;0,D1121,0.5),AM1118))</f>
        <v>0.5</v>
      </c>
      <c r="AP1118" s="106">
        <v>10</v>
      </c>
    </row>
    <row r="1119" spans="34:42" x14ac:dyDescent="0.25">
      <c r="AH1119" s="57">
        <f t="shared" si="1664"/>
        <v>0</v>
      </c>
      <c r="AI1119" s="70"/>
      <c r="AJ1119" s="70"/>
      <c r="AK1119" s="62" t="e">
        <f t="shared" si="1665"/>
        <v>#DIV/0!</v>
      </c>
      <c r="AL1119" s="102"/>
      <c r="AM1119" s="103"/>
      <c r="AN1119" s="104"/>
      <c r="AO1119" s="105"/>
      <c r="AP1119" s="106"/>
    </row>
    <row r="1120" spans="34:42" x14ac:dyDescent="0.25">
      <c r="AH1120" s="57">
        <f t="shared" si="1664"/>
        <v>0</v>
      </c>
      <c r="AI1120" s="70"/>
      <c r="AJ1120" s="70"/>
      <c r="AK1120" s="62" t="e">
        <f t="shared" si="1665"/>
        <v>#DIV/0!</v>
      </c>
      <c r="AL1120" s="102"/>
      <c r="AM1120" s="103"/>
      <c r="AN1120" s="104"/>
      <c r="AO1120" s="105"/>
      <c r="AP1120" s="106"/>
    </row>
    <row r="1121" spans="34:42" x14ac:dyDescent="0.25">
      <c r="AH1121" s="58">
        <f t="shared" ref="AH1121" si="1669">AO1118*AP1118</f>
        <v>5</v>
      </c>
      <c r="AI1121" s="71"/>
      <c r="AJ1121" s="71"/>
      <c r="AK1121" s="63"/>
    </row>
    <row r="1122" spans="34:42" x14ac:dyDescent="0.25">
      <c r="AH1122" s="57">
        <f t="shared" ref="AH1122:AH1124" si="1670">D1122*10</f>
        <v>0</v>
      </c>
      <c r="AI1122" s="69"/>
      <c r="AJ1122" s="69"/>
      <c r="AK1122" s="62" t="e">
        <f t="shared" ref="AK1122:AK1124" si="1671">AH1122/AH$3</f>
        <v>#DIV/0!</v>
      </c>
      <c r="AL1122" s="102" t="str">
        <f t="shared" ref="AL1122" si="1672">IF(COUNTBLANK(AI1122:AI1124)=3,"",IF(COUNTBLANK(AI1122:AI1124)=2,IF(AI1122=0,0.5/AJ1122,AI1122/AJ1122),(AI1122/AJ1122+AI1123/AJ1123+IF(AJ1124&gt;0,AI1124/AJ1124,0))/COUNTIF(AI1122:AJ1124,"&gt;0")))</f>
        <v/>
      </c>
      <c r="AM1122" s="103" t="e">
        <f t="shared" ref="AM1122" si="1673">IF(ISNUMBER(AN1122),AN1122,1/AN1122)</f>
        <v>#DIV/0!</v>
      </c>
      <c r="AN1122" s="104"/>
      <c r="AO1122" s="105">
        <f t="shared" ref="AO1122" si="1674">IF(COUNTIF(AL1122:AL1122,"&gt;0"),AL1122,IF(ISERROR(AM1122),IF(D1125&gt;0,D1125,0.5),AM1122))</f>
        <v>0.5</v>
      </c>
      <c r="AP1122" s="106">
        <v>10</v>
      </c>
    </row>
    <row r="1123" spans="34:42" x14ac:dyDescent="0.25">
      <c r="AH1123" s="57">
        <f t="shared" si="1670"/>
        <v>0</v>
      </c>
      <c r="AI1123" s="70"/>
      <c r="AJ1123" s="70"/>
      <c r="AK1123" s="62" t="e">
        <f t="shared" si="1671"/>
        <v>#DIV/0!</v>
      </c>
      <c r="AL1123" s="102"/>
      <c r="AM1123" s="103"/>
      <c r="AN1123" s="104"/>
      <c r="AO1123" s="105"/>
      <c r="AP1123" s="106"/>
    </row>
    <row r="1124" spans="34:42" x14ac:dyDescent="0.25">
      <c r="AH1124" s="57">
        <f t="shared" si="1670"/>
        <v>0</v>
      </c>
      <c r="AI1124" s="70"/>
      <c r="AJ1124" s="70"/>
      <c r="AK1124" s="62" t="e">
        <f t="shared" si="1671"/>
        <v>#DIV/0!</v>
      </c>
      <c r="AL1124" s="102"/>
      <c r="AM1124" s="103"/>
      <c r="AN1124" s="104"/>
      <c r="AO1124" s="105"/>
      <c r="AP1124" s="106"/>
    </row>
    <row r="1125" spans="34:42" x14ac:dyDescent="0.25">
      <c r="AH1125" s="58">
        <f t="shared" ref="AH1125" si="1675">AO1122*AP1122</f>
        <v>5</v>
      </c>
      <c r="AI1125" s="71"/>
      <c r="AJ1125" s="71"/>
      <c r="AK1125" s="63"/>
    </row>
    <row r="1126" spans="34:42" x14ac:dyDescent="0.25">
      <c r="AH1126" s="57">
        <f t="shared" ref="AH1126:AH1128" si="1676">D1126*10</f>
        <v>0</v>
      </c>
      <c r="AI1126" s="69"/>
      <c r="AJ1126" s="69"/>
      <c r="AK1126" s="62" t="e">
        <f t="shared" ref="AK1126:AK1128" si="1677">AH1126/AH$3</f>
        <v>#DIV/0!</v>
      </c>
      <c r="AL1126" s="102" t="str">
        <f t="shared" ref="AL1126" si="1678">IF(COUNTBLANK(AI1126:AI1128)=3,"",IF(COUNTBLANK(AI1126:AI1128)=2,IF(AI1126=0,0.5/AJ1126,AI1126/AJ1126),(AI1126/AJ1126+AI1127/AJ1127+IF(AJ1128&gt;0,AI1128/AJ1128,0))/COUNTIF(AI1126:AJ1128,"&gt;0")))</f>
        <v/>
      </c>
      <c r="AM1126" s="103" t="e">
        <f t="shared" ref="AM1126" si="1679">IF(ISNUMBER(AN1126),AN1126,1/AN1126)</f>
        <v>#DIV/0!</v>
      </c>
      <c r="AN1126" s="104"/>
      <c r="AO1126" s="105">
        <f t="shared" ref="AO1126" si="1680">IF(COUNTIF(AL1126:AL1126,"&gt;0"),AL1126,IF(ISERROR(AM1126),IF(D1129&gt;0,D1129,0.5),AM1126))</f>
        <v>0.5</v>
      </c>
      <c r="AP1126" s="106">
        <v>10</v>
      </c>
    </row>
    <row r="1127" spans="34:42" x14ac:dyDescent="0.25">
      <c r="AH1127" s="57">
        <f t="shared" si="1676"/>
        <v>0</v>
      </c>
      <c r="AI1127" s="70"/>
      <c r="AJ1127" s="70"/>
      <c r="AK1127" s="62" t="e">
        <f t="shared" si="1677"/>
        <v>#DIV/0!</v>
      </c>
      <c r="AL1127" s="102"/>
      <c r="AM1127" s="103"/>
      <c r="AN1127" s="104"/>
      <c r="AO1127" s="105"/>
      <c r="AP1127" s="106"/>
    </row>
    <row r="1128" spans="34:42" x14ac:dyDescent="0.25">
      <c r="AH1128" s="57">
        <f t="shared" si="1676"/>
        <v>0</v>
      </c>
      <c r="AI1128" s="70"/>
      <c r="AJ1128" s="70"/>
      <c r="AK1128" s="62" t="e">
        <f t="shared" si="1677"/>
        <v>#DIV/0!</v>
      </c>
      <c r="AL1128" s="102"/>
      <c r="AM1128" s="103"/>
      <c r="AN1128" s="104"/>
      <c r="AO1128" s="105"/>
      <c r="AP1128" s="106"/>
    </row>
    <row r="1129" spans="34:42" x14ac:dyDescent="0.25">
      <c r="AH1129" s="58">
        <f t="shared" ref="AH1129" si="1681">AO1126*AP1126</f>
        <v>5</v>
      </c>
      <c r="AI1129" s="71"/>
      <c r="AJ1129" s="71"/>
      <c r="AK1129" s="63"/>
    </row>
    <row r="1130" spans="34:42" x14ac:dyDescent="0.25">
      <c r="AH1130" s="57">
        <f t="shared" ref="AH1130:AH1132" si="1682">D1130*10</f>
        <v>0</v>
      </c>
      <c r="AI1130" s="69"/>
      <c r="AJ1130" s="69"/>
      <c r="AK1130" s="62" t="e">
        <f t="shared" ref="AK1130:AK1132" si="1683">AH1130/AH$3</f>
        <v>#DIV/0!</v>
      </c>
      <c r="AL1130" s="102" t="str">
        <f t="shared" ref="AL1130" si="1684">IF(COUNTBLANK(AI1130:AI1132)=3,"",IF(COUNTBLANK(AI1130:AI1132)=2,IF(AI1130=0,0.5/AJ1130,AI1130/AJ1130),(AI1130/AJ1130+AI1131/AJ1131+IF(AJ1132&gt;0,AI1132/AJ1132,0))/COUNTIF(AI1130:AJ1132,"&gt;0")))</f>
        <v/>
      </c>
      <c r="AM1130" s="103" t="e">
        <f t="shared" ref="AM1130" si="1685">IF(ISNUMBER(AN1130),AN1130,1/AN1130)</f>
        <v>#DIV/0!</v>
      </c>
      <c r="AN1130" s="104"/>
      <c r="AO1130" s="105">
        <f t="shared" ref="AO1130" si="1686">IF(COUNTIF(AL1130:AL1130,"&gt;0"),AL1130,IF(ISERROR(AM1130),IF(D1133&gt;0,D1133,0.5),AM1130))</f>
        <v>0.5</v>
      </c>
      <c r="AP1130" s="106">
        <v>10</v>
      </c>
    </row>
    <row r="1131" spans="34:42" x14ac:dyDescent="0.25">
      <c r="AH1131" s="57">
        <f t="shared" si="1682"/>
        <v>0</v>
      </c>
      <c r="AI1131" s="70"/>
      <c r="AJ1131" s="70"/>
      <c r="AK1131" s="62" t="e">
        <f t="shared" si="1683"/>
        <v>#DIV/0!</v>
      </c>
      <c r="AL1131" s="102"/>
      <c r="AM1131" s="103"/>
      <c r="AN1131" s="104"/>
      <c r="AO1131" s="105"/>
      <c r="AP1131" s="106"/>
    </row>
    <row r="1132" spans="34:42" x14ac:dyDescent="0.25">
      <c r="AH1132" s="57">
        <f t="shared" si="1682"/>
        <v>0</v>
      </c>
      <c r="AI1132" s="70"/>
      <c r="AJ1132" s="70"/>
      <c r="AK1132" s="62" t="e">
        <f t="shared" si="1683"/>
        <v>#DIV/0!</v>
      </c>
      <c r="AL1132" s="102"/>
      <c r="AM1132" s="103"/>
      <c r="AN1132" s="104"/>
      <c r="AO1132" s="105"/>
      <c r="AP1132" s="106"/>
    </row>
    <row r="1133" spans="34:42" x14ac:dyDescent="0.25">
      <c r="AH1133" s="58">
        <f t="shared" ref="AH1133" si="1687">AO1130*AP1130</f>
        <v>5</v>
      </c>
      <c r="AI1133" s="71"/>
      <c r="AJ1133" s="71"/>
      <c r="AK1133" s="63"/>
    </row>
    <row r="1134" spans="34:42" x14ac:dyDescent="0.25">
      <c r="AH1134" s="57">
        <f t="shared" ref="AH1134:AH1136" si="1688">D1134*10</f>
        <v>0</v>
      </c>
      <c r="AI1134" s="69"/>
      <c r="AJ1134" s="69"/>
      <c r="AK1134" s="62" t="e">
        <f t="shared" ref="AK1134:AK1136" si="1689">AH1134/AH$3</f>
        <v>#DIV/0!</v>
      </c>
      <c r="AL1134" s="102" t="str">
        <f t="shared" ref="AL1134" si="1690">IF(COUNTBLANK(AI1134:AI1136)=3,"",IF(COUNTBLANK(AI1134:AI1136)=2,IF(AI1134=0,0.5/AJ1134,AI1134/AJ1134),(AI1134/AJ1134+AI1135/AJ1135+IF(AJ1136&gt;0,AI1136/AJ1136,0))/COUNTIF(AI1134:AJ1136,"&gt;0")))</f>
        <v/>
      </c>
      <c r="AM1134" s="103" t="e">
        <f t="shared" ref="AM1134" si="1691">IF(ISNUMBER(AN1134),AN1134,1/AN1134)</f>
        <v>#DIV/0!</v>
      </c>
      <c r="AN1134" s="104"/>
      <c r="AO1134" s="105">
        <f t="shared" ref="AO1134" si="1692">IF(COUNTIF(AL1134:AL1134,"&gt;0"),AL1134,IF(ISERROR(AM1134),IF(D1137&gt;0,D1137,0.5),AM1134))</f>
        <v>0.5</v>
      </c>
      <c r="AP1134" s="106">
        <v>10</v>
      </c>
    </row>
    <row r="1135" spans="34:42" x14ac:dyDescent="0.25">
      <c r="AH1135" s="57">
        <f t="shared" si="1688"/>
        <v>0</v>
      </c>
      <c r="AI1135" s="70"/>
      <c r="AJ1135" s="70"/>
      <c r="AK1135" s="62" t="e">
        <f t="shared" si="1689"/>
        <v>#DIV/0!</v>
      </c>
      <c r="AL1135" s="102"/>
      <c r="AM1135" s="103"/>
      <c r="AN1135" s="104"/>
      <c r="AO1135" s="105"/>
      <c r="AP1135" s="106"/>
    </row>
    <row r="1136" spans="34:42" x14ac:dyDescent="0.25">
      <c r="AH1136" s="57">
        <f t="shared" si="1688"/>
        <v>0</v>
      </c>
      <c r="AI1136" s="70"/>
      <c r="AJ1136" s="70"/>
      <c r="AK1136" s="62" t="e">
        <f t="shared" si="1689"/>
        <v>#DIV/0!</v>
      </c>
      <c r="AL1136" s="102"/>
      <c r="AM1136" s="103"/>
      <c r="AN1136" s="104"/>
      <c r="AO1136" s="105"/>
      <c r="AP1136" s="106"/>
    </row>
    <row r="1137" spans="34:42" x14ac:dyDescent="0.25">
      <c r="AH1137" s="58">
        <f t="shared" ref="AH1137" si="1693">AO1134*AP1134</f>
        <v>5</v>
      </c>
      <c r="AI1137" s="71"/>
      <c r="AJ1137" s="71"/>
      <c r="AK1137" s="63"/>
    </row>
    <row r="1138" spans="34:42" x14ac:dyDescent="0.25">
      <c r="AH1138" s="57">
        <f t="shared" ref="AH1138:AH1140" si="1694">D1138*10</f>
        <v>0</v>
      </c>
      <c r="AI1138" s="69"/>
      <c r="AJ1138" s="69"/>
      <c r="AK1138" s="62" t="e">
        <f t="shared" ref="AK1138:AK1140" si="1695">AH1138/AH$3</f>
        <v>#DIV/0!</v>
      </c>
      <c r="AL1138" s="102" t="str">
        <f t="shared" ref="AL1138" si="1696">IF(COUNTBLANK(AI1138:AI1140)=3,"",IF(COUNTBLANK(AI1138:AI1140)=2,IF(AI1138=0,0.5/AJ1138,AI1138/AJ1138),(AI1138/AJ1138+AI1139/AJ1139+IF(AJ1140&gt;0,AI1140/AJ1140,0))/COUNTIF(AI1138:AJ1140,"&gt;0")))</f>
        <v/>
      </c>
      <c r="AM1138" s="103" t="e">
        <f t="shared" ref="AM1138" si="1697">IF(ISNUMBER(AN1138),AN1138,1/AN1138)</f>
        <v>#DIV/0!</v>
      </c>
      <c r="AN1138" s="104"/>
      <c r="AO1138" s="105">
        <f t="shared" ref="AO1138" si="1698">IF(COUNTIF(AL1138:AL1138,"&gt;0"),AL1138,IF(ISERROR(AM1138),IF(D1141&gt;0,D1141,0.5),AM1138))</f>
        <v>0.5</v>
      </c>
      <c r="AP1138" s="106">
        <v>10</v>
      </c>
    </row>
    <row r="1139" spans="34:42" x14ac:dyDescent="0.25">
      <c r="AH1139" s="57">
        <f t="shared" si="1694"/>
        <v>0</v>
      </c>
      <c r="AI1139" s="70"/>
      <c r="AJ1139" s="70"/>
      <c r="AK1139" s="62" t="e">
        <f t="shared" si="1695"/>
        <v>#DIV/0!</v>
      </c>
      <c r="AL1139" s="102"/>
      <c r="AM1139" s="103"/>
      <c r="AN1139" s="104"/>
      <c r="AO1139" s="105"/>
      <c r="AP1139" s="106"/>
    </row>
    <row r="1140" spans="34:42" x14ac:dyDescent="0.25">
      <c r="AH1140" s="57">
        <f t="shared" si="1694"/>
        <v>0</v>
      </c>
      <c r="AI1140" s="70"/>
      <c r="AJ1140" s="70"/>
      <c r="AK1140" s="62" t="e">
        <f t="shared" si="1695"/>
        <v>#DIV/0!</v>
      </c>
      <c r="AL1140" s="102"/>
      <c r="AM1140" s="103"/>
      <c r="AN1140" s="104"/>
      <c r="AO1140" s="105"/>
      <c r="AP1140" s="106"/>
    </row>
    <row r="1141" spans="34:42" x14ac:dyDescent="0.25">
      <c r="AH1141" s="58">
        <f t="shared" ref="AH1141" si="1699">AO1138*AP1138</f>
        <v>5</v>
      </c>
      <c r="AI1141" s="71"/>
      <c r="AJ1141" s="71"/>
      <c r="AK1141" s="63"/>
    </row>
    <row r="1142" spans="34:42" x14ac:dyDescent="0.25">
      <c r="AH1142" s="57">
        <f t="shared" ref="AH1142:AH1144" si="1700">D1142*10</f>
        <v>0</v>
      </c>
      <c r="AI1142" s="69"/>
      <c r="AJ1142" s="69"/>
      <c r="AK1142" s="62" t="e">
        <f t="shared" ref="AK1142:AK1144" si="1701">AH1142/AH$3</f>
        <v>#DIV/0!</v>
      </c>
      <c r="AL1142" s="102" t="str">
        <f t="shared" ref="AL1142" si="1702">IF(COUNTBLANK(AI1142:AI1144)=3,"",IF(COUNTBLANK(AI1142:AI1144)=2,IF(AI1142=0,0.5/AJ1142,AI1142/AJ1142),(AI1142/AJ1142+AI1143/AJ1143+IF(AJ1144&gt;0,AI1144/AJ1144,0))/COUNTIF(AI1142:AJ1144,"&gt;0")))</f>
        <v/>
      </c>
      <c r="AM1142" s="103" t="e">
        <f t="shared" ref="AM1142" si="1703">IF(ISNUMBER(AN1142),AN1142,1/AN1142)</f>
        <v>#DIV/0!</v>
      </c>
      <c r="AN1142" s="104"/>
      <c r="AO1142" s="105">
        <f t="shared" ref="AO1142" si="1704">IF(COUNTIF(AL1142:AL1142,"&gt;0"),AL1142,IF(ISERROR(AM1142),IF(D1145&gt;0,D1145,0.5),AM1142))</f>
        <v>0.5</v>
      </c>
      <c r="AP1142" s="106">
        <v>10</v>
      </c>
    </row>
    <row r="1143" spans="34:42" x14ac:dyDescent="0.25">
      <c r="AH1143" s="57">
        <f t="shared" si="1700"/>
        <v>0</v>
      </c>
      <c r="AI1143" s="70"/>
      <c r="AJ1143" s="70"/>
      <c r="AK1143" s="62" t="e">
        <f t="shared" si="1701"/>
        <v>#DIV/0!</v>
      </c>
      <c r="AL1143" s="102"/>
      <c r="AM1143" s="103"/>
      <c r="AN1143" s="104"/>
      <c r="AO1143" s="105"/>
      <c r="AP1143" s="106"/>
    </row>
    <row r="1144" spans="34:42" x14ac:dyDescent="0.25">
      <c r="AH1144" s="57">
        <f t="shared" si="1700"/>
        <v>0</v>
      </c>
      <c r="AI1144" s="70"/>
      <c r="AJ1144" s="70"/>
      <c r="AK1144" s="62" t="e">
        <f t="shared" si="1701"/>
        <v>#DIV/0!</v>
      </c>
      <c r="AL1144" s="102"/>
      <c r="AM1144" s="103"/>
      <c r="AN1144" s="104"/>
      <c r="AO1144" s="105"/>
      <c r="AP1144" s="106"/>
    </row>
    <row r="1145" spans="34:42" x14ac:dyDescent="0.25">
      <c r="AH1145" s="58">
        <f t="shared" ref="AH1145" si="1705">AO1142*AP1142</f>
        <v>5</v>
      </c>
      <c r="AI1145" s="71"/>
      <c r="AJ1145" s="71"/>
      <c r="AK1145" s="63"/>
    </row>
    <row r="1146" spans="34:42" x14ac:dyDescent="0.25">
      <c r="AH1146" s="57">
        <f t="shared" ref="AH1146:AH1148" si="1706">D1146*10</f>
        <v>0</v>
      </c>
      <c r="AI1146" s="69"/>
      <c r="AJ1146" s="69"/>
      <c r="AK1146" s="62" t="e">
        <f t="shared" ref="AK1146:AK1148" si="1707">AH1146/AH$3</f>
        <v>#DIV/0!</v>
      </c>
      <c r="AL1146" s="102" t="str">
        <f t="shared" ref="AL1146" si="1708">IF(COUNTBLANK(AI1146:AI1148)=3,"",IF(COUNTBLANK(AI1146:AI1148)=2,IF(AI1146=0,0.5/AJ1146,AI1146/AJ1146),(AI1146/AJ1146+AI1147/AJ1147+IF(AJ1148&gt;0,AI1148/AJ1148,0))/COUNTIF(AI1146:AJ1148,"&gt;0")))</f>
        <v/>
      </c>
      <c r="AM1146" s="103" t="e">
        <f t="shared" ref="AM1146" si="1709">IF(ISNUMBER(AN1146),AN1146,1/AN1146)</f>
        <v>#DIV/0!</v>
      </c>
      <c r="AN1146" s="104"/>
      <c r="AO1146" s="105">
        <f t="shared" ref="AO1146" si="1710">IF(COUNTIF(AL1146:AL1146,"&gt;0"),AL1146,IF(ISERROR(AM1146),IF(D1149&gt;0,D1149,0.5),AM1146))</f>
        <v>0.5</v>
      </c>
      <c r="AP1146" s="106">
        <v>10</v>
      </c>
    </row>
    <row r="1147" spans="34:42" x14ac:dyDescent="0.25">
      <c r="AH1147" s="57">
        <f t="shared" si="1706"/>
        <v>0</v>
      </c>
      <c r="AI1147" s="70"/>
      <c r="AJ1147" s="70"/>
      <c r="AK1147" s="62" t="e">
        <f t="shared" si="1707"/>
        <v>#DIV/0!</v>
      </c>
      <c r="AL1147" s="102"/>
      <c r="AM1147" s="103"/>
      <c r="AN1147" s="104"/>
      <c r="AO1147" s="105"/>
      <c r="AP1147" s="106"/>
    </row>
    <row r="1148" spans="34:42" x14ac:dyDescent="0.25">
      <c r="AH1148" s="57">
        <f t="shared" si="1706"/>
        <v>0</v>
      </c>
      <c r="AI1148" s="70"/>
      <c r="AJ1148" s="70"/>
      <c r="AK1148" s="62" t="e">
        <f t="shared" si="1707"/>
        <v>#DIV/0!</v>
      </c>
      <c r="AL1148" s="102"/>
      <c r="AM1148" s="103"/>
      <c r="AN1148" s="104"/>
      <c r="AO1148" s="105"/>
      <c r="AP1148" s="106"/>
    </row>
    <row r="1149" spans="34:42" x14ac:dyDescent="0.25">
      <c r="AH1149" s="58">
        <f t="shared" ref="AH1149" si="1711">AO1146*AP1146</f>
        <v>5</v>
      </c>
      <c r="AI1149" s="71"/>
      <c r="AJ1149" s="71"/>
      <c r="AK1149" s="63"/>
    </row>
    <row r="1150" spans="34:42" x14ac:dyDescent="0.25">
      <c r="AH1150" s="57">
        <f t="shared" ref="AH1150:AH1152" si="1712">D1150*10</f>
        <v>0</v>
      </c>
      <c r="AI1150" s="69"/>
      <c r="AJ1150" s="69"/>
      <c r="AK1150" s="62" t="e">
        <f t="shared" ref="AK1150:AK1152" si="1713">AH1150/AH$3</f>
        <v>#DIV/0!</v>
      </c>
      <c r="AL1150" s="102" t="str">
        <f t="shared" ref="AL1150" si="1714">IF(COUNTBLANK(AI1150:AI1152)=3,"",IF(COUNTBLANK(AI1150:AI1152)=2,IF(AI1150=0,0.5/AJ1150,AI1150/AJ1150),(AI1150/AJ1150+AI1151/AJ1151+IF(AJ1152&gt;0,AI1152/AJ1152,0))/COUNTIF(AI1150:AJ1152,"&gt;0")))</f>
        <v/>
      </c>
      <c r="AM1150" s="103" t="e">
        <f t="shared" ref="AM1150" si="1715">IF(ISNUMBER(AN1150),AN1150,1/AN1150)</f>
        <v>#DIV/0!</v>
      </c>
      <c r="AN1150" s="104"/>
      <c r="AO1150" s="105">
        <f t="shared" ref="AO1150" si="1716">IF(COUNTIF(AL1150:AL1150,"&gt;0"),AL1150,IF(ISERROR(AM1150),IF(D1153&gt;0,D1153,0.5),AM1150))</f>
        <v>0.5</v>
      </c>
      <c r="AP1150" s="106">
        <v>10</v>
      </c>
    </row>
    <row r="1151" spans="34:42" x14ac:dyDescent="0.25">
      <c r="AH1151" s="57">
        <f t="shared" si="1712"/>
        <v>0</v>
      </c>
      <c r="AI1151" s="70"/>
      <c r="AJ1151" s="70"/>
      <c r="AK1151" s="62" t="e">
        <f t="shared" si="1713"/>
        <v>#DIV/0!</v>
      </c>
      <c r="AL1151" s="102"/>
      <c r="AM1151" s="103"/>
      <c r="AN1151" s="104"/>
      <c r="AO1151" s="105"/>
      <c r="AP1151" s="106"/>
    </row>
    <row r="1152" spans="34:42" x14ac:dyDescent="0.25">
      <c r="AH1152" s="57">
        <f t="shared" si="1712"/>
        <v>0</v>
      </c>
      <c r="AI1152" s="70"/>
      <c r="AJ1152" s="70"/>
      <c r="AK1152" s="62" t="e">
        <f t="shared" si="1713"/>
        <v>#DIV/0!</v>
      </c>
      <c r="AL1152" s="102"/>
      <c r="AM1152" s="103"/>
      <c r="AN1152" s="104"/>
      <c r="AO1152" s="105"/>
      <c r="AP1152" s="106"/>
    </row>
    <row r="1153" spans="34:42" x14ac:dyDescent="0.25">
      <c r="AH1153" s="58">
        <f t="shared" ref="AH1153" si="1717">AO1150*AP1150</f>
        <v>5</v>
      </c>
      <c r="AI1153" s="71"/>
      <c r="AJ1153" s="71"/>
      <c r="AK1153" s="63"/>
    </row>
    <row r="1154" spans="34:42" x14ac:dyDescent="0.25">
      <c r="AH1154" s="57">
        <f t="shared" ref="AH1154:AH1156" si="1718">D1154*10</f>
        <v>0</v>
      </c>
      <c r="AI1154" s="69"/>
      <c r="AJ1154" s="69"/>
      <c r="AK1154" s="62" t="e">
        <f t="shared" ref="AK1154:AK1156" si="1719">AH1154/AH$3</f>
        <v>#DIV/0!</v>
      </c>
      <c r="AL1154" s="102" t="str">
        <f t="shared" ref="AL1154" si="1720">IF(COUNTBLANK(AI1154:AI1156)=3,"",IF(COUNTBLANK(AI1154:AI1156)=2,IF(AI1154=0,0.5/AJ1154,AI1154/AJ1154),(AI1154/AJ1154+AI1155/AJ1155+IF(AJ1156&gt;0,AI1156/AJ1156,0))/COUNTIF(AI1154:AJ1156,"&gt;0")))</f>
        <v/>
      </c>
      <c r="AM1154" s="103" t="e">
        <f t="shared" ref="AM1154" si="1721">IF(ISNUMBER(AN1154),AN1154,1/AN1154)</f>
        <v>#DIV/0!</v>
      </c>
      <c r="AN1154" s="104"/>
      <c r="AO1154" s="105">
        <f t="shared" ref="AO1154" si="1722">IF(COUNTIF(AL1154:AL1154,"&gt;0"),AL1154,IF(ISERROR(AM1154),IF(D1157&gt;0,D1157,0.5),AM1154))</f>
        <v>0.5</v>
      </c>
      <c r="AP1154" s="106">
        <v>10</v>
      </c>
    </row>
    <row r="1155" spans="34:42" x14ac:dyDescent="0.25">
      <c r="AH1155" s="57">
        <f t="shared" si="1718"/>
        <v>0</v>
      </c>
      <c r="AI1155" s="70"/>
      <c r="AJ1155" s="70"/>
      <c r="AK1155" s="62" t="e">
        <f t="shared" si="1719"/>
        <v>#DIV/0!</v>
      </c>
      <c r="AL1155" s="102"/>
      <c r="AM1155" s="103"/>
      <c r="AN1155" s="104"/>
      <c r="AO1155" s="105"/>
      <c r="AP1155" s="106"/>
    </row>
    <row r="1156" spans="34:42" x14ac:dyDescent="0.25">
      <c r="AH1156" s="57">
        <f t="shared" si="1718"/>
        <v>0</v>
      </c>
      <c r="AI1156" s="70"/>
      <c r="AJ1156" s="70"/>
      <c r="AK1156" s="62" t="e">
        <f t="shared" si="1719"/>
        <v>#DIV/0!</v>
      </c>
      <c r="AL1156" s="102"/>
      <c r="AM1156" s="103"/>
      <c r="AN1156" s="104"/>
      <c r="AO1156" s="105"/>
      <c r="AP1156" s="106"/>
    </row>
    <row r="1157" spans="34:42" x14ac:dyDescent="0.25">
      <c r="AH1157" s="58">
        <f t="shared" ref="AH1157" si="1723">AO1154*AP1154</f>
        <v>5</v>
      </c>
      <c r="AI1157" s="71"/>
      <c r="AJ1157" s="71"/>
      <c r="AK1157" s="63"/>
    </row>
    <row r="1158" spans="34:42" x14ac:dyDescent="0.25">
      <c r="AH1158" s="57">
        <f t="shared" ref="AH1158:AH1160" si="1724">D1158*10</f>
        <v>0</v>
      </c>
      <c r="AI1158" s="69"/>
      <c r="AJ1158" s="69"/>
      <c r="AK1158" s="62" t="e">
        <f t="shared" ref="AK1158:AK1160" si="1725">AH1158/AH$3</f>
        <v>#DIV/0!</v>
      </c>
      <c r="AL1158" s="102" t="str">
        <f t="shared" ref="AL1158" si="1726">IF(COUNTBLANK(AI1158:AI1160)=3,"",IF(COUNTBLANK(AI1158:AI1160)=2,IF(AI1158=0,0.5/AJ1158,AI1158/AJ1158),(AI1158/AJ1158+AI1159/AJ1159+IF(AJ1160&gt;0,AI1160/AJ1160,0))/COUNTIF(AI1158:AJ1160,"&gt;0")))</f>
        <v/>
      </c>
      <c r="AM1158" s="103" t="e">
        <f t="shared" ref="AM1158" si="1727">IF(ISNUMBER(AN1158),AN1158,1/AN1158)</f>
        <v>#DIV/0!</v>
      </c>
      <c r="AN1158" s="104"/>
      <c r="AO1158" s="105">
        <f t="shared" ref="AO1158" si="1728">IF(COUNTIF(AL1158:AL1158,"&gt;0"),AL1158,IF(ISERROR(AM1158),IF(D1161&gt;0,D1161,0.5),AM1158))</f>
        <v>0.5</v>
      </c>
      <c r="AP1158" s="106">
        <v>10</v>
      </c>
    </row>
    <row r="1159" spans="34:42" x14ac:dyDescent="0.25">
      <c r="AH1159" s="57">
        <f t="shared" si="1724"/>
        <v>0</v>
      </c>
      <c r="AI1159" s="70"/>
      <c r="AJ1159" s="70"/>
      <c r="AK1159" s="62" t="e">
        <f t="shared" si="1725"/>
        <v>#DIV/0!</v>
      </c>
      <c r="AL1159" s="102"/>
      <c r="AM1159" s="103"/>
      <c r="AN1159" s="104"/>
      <c r="AO1159" s="105"/>
      <c r="AP1159" s="106"/>
    </row>
    <row r="1160" spans="34:42" x14ac:dyDescent="0.25">
      <c r="AH1160" s="57">
        <f t="shared" si="1724"/>
        <v>0</v>
      </c>
      <c r="AI1160" s="70"/>
      <c r="AJ1160" s="70"/>
      <c r="AK1160" s="62" t="e">
        <f t="shared" si="1725"/>
        <v>#DIV/0!</v>
      </c>
      <c r="AL1160" s="102"/>
      <c r="AM1160" s="103"/>
      <c r="AN1160" s="104"/>
      <c r="AO1160" s="105"/>
      <c r="AP1160" s="106"/>
    </row>
    <row r="1161" spans="34:42" x14ac:dyDescent="0.25">
      <c r="AH1161" s="58">
        <f t="shared" ref="AH1161" si="1729">AO1158*AP1158</f>
        <v>5</v>
      </c>
      <c r="AI1161" s="71"/>
      <c r="AJ1161" s="71"/>
      <c r="AK1161" s="63"/>
    </row>
  </sheetData>
  <mergeCells count="1450">
    <mergeCell ref="AL562:AL564"/>
    <mergeCell ref="AM562:AM564"/>
    <mergeCell ref="AN562:AN564"/>
    <mergeCell ref="AO562:AO564"/>
    <mergeCell ref="AP562:AP564"/>
    <mergeCell ref="AL566:AL568"/>
    <mergeCell ref="AM566:AM568"/>
    <mergeCell ref="AN566:AN568"/>
    <mergeCell ref="AO566:AO568"/>
    <mergeCell ref="AP566:AP568"/>
    <mergeCell ref="AL546:AL548"/>
    <mergeCell ref="AM546:AM548"/>
    <mergeCell ref="AN546:AN548"/>
    <mergeCell ref="AO546:AO548"/>
    <mergeCell ref="AP546:AP548"/>
    <mergeCell ref="AL550:AL552"/>
    <mergeCell ref="AM550:AM552"/>
    <mergeCell ref="AN550:AN552"/>
    <mergeCell ref="AO550:AO552"/>
    <mergeCell ref="AP550:AP552"/>
    <mergeCell ref="AL554:AL556"/>
    <mergeCell ref="AM554:AM556"/>
    <mergeCell ref="AN554:AN556"/>
    <mergeCell ref="AO554:AO556"/>
    <mergeCell ref="AP554:AP556"/>
    <mergeCell ref="AL558:AL560"/>
    <mergeCell ref="AM558:AM560"/>
    <mergeCell ref="AN558:AN560"/>
    <mergeCell ref="AO558:AO560"/>
    <mergeCell ref="AP558:AP560"/>
    <mergeCell ref="AL530:AL532"/>
    <mergeCell ref="AM530:AM532"/>
    <mergeCell ref="AN530:AN532"/>
    <mergeCell ref="AO530:AO532"/>
    <mergeCell ref="AP530:AP532"/>
    <mergeCell ref="AL534:AL536"/>
    <mergeCell ref="AM534:AM536"/>
    <mergeCell ref="AN534:AN536"/>
    <mergeCell ref="AO534:AO536"/>
    <mergeCell ref="AP534:AP536"/>
    <mergeCell ref="AL538:AL540"/>
    <mergeCell ref="AM538:AM540"/>
    <mergeCell ref="AN538:AN540"/>
    <mergeCell ref="AO538:AO540"/>
    <mergeCell ref="AP538:AP540"/>
    <mergeCell ref="AL542:AL544"/>
    <mergeCell ref="AM542:AM544"/>
    <mergeCell ref="AN542:AN544"/>
    <mergeCell ref="AO542:AO544"/>
    <mergeCell ref="AP542:AP544"/>
    <mergeCell ref="AL514:AL516"/>
    <mergeCell ref="AM514:AM516"/>
    <mergeCell ref="AN514:AN516"/>
    <mergeCell ref="AO514:AO516"/>
    <mergeCell ref="AP514:AP516"/>
    <mergeCell ref="AL518:AL520"/>
    <mergeCell ref="AM518:AM520"/>
    <mergeCell ref="AN518:AN520"/>
    <mergeCell ref="AO518:AO520"/>
    <mergeCell ref="AP518:AP520"/>
    <mergeCell ref="AL522:AL524"/>
    <mergeCell ref="AM522:AM524"/>
    <mergeCell ref="AN522:AN524"/>
    <mergeCell ref="AO522:AO524"/>
    <mergeCell ref="AP522:AP524"/>
    <mergeCell ref="AL526:AL528"/>
    <mergeCell ref="AM526:AM528"/>
    <mergeCell ref="AN526:AN528"/>
    <mergeCell ref="AO526:AO528"/>
    <mergeCell ref="AP526:AP528"/>
    <mergeCell ref="AL498:AL500"/>
    <mergeCell ref="AM498:AM500"/>
    <mergeCell ref="AN498:AN500"/>
    <mergeCell ref="AO498:AO500"/>
    <mergeCell ref="AP498:AP500"/>
    <mergeCell ref="AL502:AL504"/>
    <mergeCell ref="AM502:AM504"/>
    <mergeCell ref="AN502:AN504"/>
    <mergeCell ref="AO502:AO504"/>
    <mergeCell ref="AP502:AP504"/>
    <mergeCell ref="AL506:AL508"/>
    <mergeCell ref="AM506:AM508"/>
    <mergeCell ref="AN506:AN508"/>
    <mergeCell ref="AO506:AO508"/>
    <mergeCell ref="AP506:AP508"/>
    <mergeCell ref="AL510:AL512"/>
    <mergeCell ref="AM510:AM512"/>
    <mergeCell ref="AN510:AN512"/>
    <mergeCell ref="AO510:AO512"/>
    <mergeCell ref="AP510:AP512"/>
    <mergeCell ref="AL482:AL484"/>
    <mergeCell ref="AM482:AM484"/>
    <mergeCell ref="AN482:AN484"/>
    <mergeCell ref="AO482:AO484"/>
    <mergeCell ref="AP482:AP484"/>
    <mergeCell ref="AL486:AL488"/>
    <mergeCell ref="AM486:AM488"/>
    <mergeCell ref="AN486:AN488"/>
    <mergeCell ref="AO486:AO488"/>
    <mergeCell ref="AP486:AP488"/>
    <mergeCell ref="AL490:AL492"/>
    <mergeCell ref="AM490:AM492"/>
    <mergeCell ref="AN490:AN492"/>
    <mergeCell ref="AO490:AO492"/>
    <mergeCell ref="AP490:AP492"/>
    <mergeCell ref="AL494:AL496"/>
    <mergeCell ref="AM494:AM496"/>
    <mergeCell ref="AN494:AN496"/>
    <mergeCell ref="AO494:AO496"/>
    <mergeCell ref="AP494:AP496"/>
    <mergeCell ref="AL466:AL468"/>
    <mergeCell ref="AM466:AM468"/>
    <mergeCell ref="AN466:AN468"/>
    <mergeCell ref="AO466:AO468"/>
    <mergeCell ref="AP466:AP468"/>
    <mergeCell ref="AL470:AL472"/>
    <mergeCell ref="AM470:AM472"/>
    <mergeCell ref="AN470:AN472"/>
    <mergeCell ref="AO470:AO472"/>
    <mergeCell ref="AP470:AP472"/>
    <mergeCell ref="AL474:AL476"/>
    <mergeCell ref="AM474:AM476"/>
    <mergeCell ref="AN474:AN476"/>
    <mergeCell ref="AO474:AO476"/>
    <mergeCell ref="AP474:AP476"/>
    <mergeCell ref="AL478:AL480"/>
    <mergeCell ref="AM478:AM480"/>
    <mergeCell ref="AN478:AN480"/>
    <mergeCell ref="AO478:AO480"/>
    <mergeCell ref="AP478:AP480"/>
    <mergeCell ref="AL450:AL452"/>
    <mergeCell ref="AM450:AM452"/>
    <mergeCell ref="AN450:AN452"/>
    <mergeCell ref="AO450:AO452"/>
    <mergeCell ref="AP450:AP452"/>
    <mergeCell ref="AL454:AL456"/>
    <mergeCell ref="AM454:AM456"/>
    <mergeCell ref="AN454:AN456"/>
    <mergeCell ref="AO454:AO456"/>
    <mergeCell ref="AP454:AP456"/>
    <mergeCell ref="AL458:AL460"/>
    <mergeCell ref="AM458:AM460"/>
    <mergeCell ref="AN458:AN460"/>
    <mergeCell ref="AO458:AO460"/>
    <mergeCell ref="AP458:AP460"/>
    <mergeCell ref="AL462:AL464"/>
    <mergeCell ref="AM462:AM464"/>
    <mergeCell ref="AN462:AN464"/>
    <mergeCell ref="AO462:AO464"/>
    <mergeCell ref="AP462:AP464"/>
    <mergeCell ref="AL434:AL436"/>
    <mergeCell ref="AM434:AM436"/>
    <mergeCell ref="AN434:AN436"/>
    <mergeCell ref="AO434:AO436"/>
    <mergeCell ref="AP434:AP436"/>
    <mergeCell ref="AL438:AL440"/>
    <mergeCell ref="AM438:AM440"/>
    <mergeCell ref="AN438:AN440"/>
    <mergeCell ref="AO438:AO440"/>
    <mergeCell ref="AP438:AP440"/>
    <mergeCell ref="AL442:AL444"/>
    <mergeCell ref="AM442:AM444"/>
    <mergeCell ref="AN442:AN444"/>
    <mergeCell ref="AO442:AO444"/>
    <mergeCell ref="AP442:AP444"/>
    <mergeCell ref="AL446:AL448"/>
    <mergeCell ref="AM446:AM448"/>
    <mergeCell ref="AN446:AN448"/>
    <mergeCell ref="AO446:AO448"/>
    <mergeCell ref="AP446:AP448"/>
    <mergeCell ref="AL418:AL420"/>
    <mergeCell ref="AM418:AM420"/>
    <mergeCell ref="AN418:AN420"/>
    <mergeCell ref="AO418:AO420"/>
    <mergeCell ref="AP418:AP420"/>
    <mergeCell ref="AL422:AL424"/>
    <mergeCell ref="AM422:AM424"/>
    <mergeCell ref="AN422:AN424"/>
    <mergeCell ref="AO422:AO424"/>
    <mergeCell ref="AP422:AP424"/>
    <mergeCell ref="AL426:AL428"/>
    <mergeCell ref="AM426:AM428"/>
    <mergeCell ref="AN426:AN428"/>
    <mergeCell ref="AO426:AO428"/>
    <mergeCell ref="AP426:AP428"/>
    <mergeCell ref="AL430:AL432"/>
    <mergeCell ref="AM430:AM432"/>
    <mergeCell ref="AN430:AN432"/>
    <mergeCell ref="AO430:AO432"/>
    <mergeCell ref="AP430:AP432"/>
    <mergeCell ref="AL402:AL404"/>
    <mergeCell ref="AM402:AM404"/>
    <mergeCell ref="AN402:AN404"/>
    <mergeCell ref="AO402:AO404"/>
    <mergeCell ref="AP402:AP404"/>
    <mergeCell ref="AL406:AL408"/>
    <mergeCell ref="AM406:AM408"/>
    <mergeCell ref="AN406:AN408"/>
    <mergeCell ref="AO406:AO408"/>
    <mergeCell ref="AP406:AP408"/>
    <mergeCell ref="AL410:AL412"/>
    <mergeCell ref="AM410:AM412"/>
    <mergeCell ref="AN410:AN412"/>
    <mergeCell ref="AO410:AO412"/>
    <mergeCell ref="AP410:AP412"/>
    <mergeCell ref="AL414:AL416"/>
    <mergeCell ref="AM414:AM416"/>
    <mergeCell ref="AN414:AN416"/>
    <mergeCell ref="AO414:AO416"/>
    <mergeCell ref="AP414:AP416"/>
    <mergeCell ref="AL386:AL388"/>
    <mergeCell ref="AM386:AM388"/>
    <mergeCell ref="AN386:AN388"/>
    <mergeCell ref="AO386:AO388"/>
    <mergeCell ref="AP386:AP388"/>
    <mergeCell ref="AL390:AL392"/>
    <mergeCell ref="AM390:AM392"/>
    <mergeCell ref="AN390:AN392"/>
    <mergeCell ref="AO390:AO392"/>
    <mergeCell ref="AP390:AP392"/>
    <mergeCell ref="AL394:AL396"/>
    <mergeCell ref="AM394:AM396"/>
    <mergeCell ref="AN394:AN396"/>
    <mergeCell ref="AO394:AO396"/>
    <mergeCell ref="AP394:AP396"/>
    <mergeCell ref="AL398:AL400"/>
    <mergeCell ref="AM398:AM400"/>
    <mergeCell ref="AN398:AN400"/>
    <mergeCell ref="AO398:AO400"/>
    <mergeCell ref="AP398:AP400"/>
    <mergeCell ref="AL370:AL372"/>
    <mergeCell ref="AM370:AM372"/>
    <mergeCell ref="AN370:AN372"/>
    <mergeCell ref="AO370:AO372"/>
    <mergeCell ref="AP370:AP372"/>
    <mergeCell ref="AL374:AL376"/>
    <mergeCell ref="AM374:AM376"/>
    <mergeCell ref="AN374:AN376"/>
    <mergeCell ref="AO374:AO376"/>
    <mergeCell ref="AP374:AP376"/>
    <mergeCell ref="AL378:AL380"/>
    <mergeCell ref="AM378:AM380"/>
    <mergeCell ref="AN378:AN380"/>
    <mergeCell ref="AO378:AO380"/>
    <mergeCell ref="AP378:AP380"/>
    <mergeCell ref="AL382:AL384"/>
    <mergeCell ref="AM382:AM384"/>
    <mergeCell ref="AN382:AN384"/>
    <mergeCell ref="AO382:AO384"/>
    <mergeCell ref="AP382:AP384"/>
    <mergeCell ref="AL354:AL356"/>
    <mergeCell ref="AM354:AM356"/>
    <mergeCell ref="AN354:AN356"/>
    <mergeCell ref="AO354:AO356"/>
    <mergeCell ref="AP354:AP356"/>
    <mergeCell ref="AL358:AL360"/>
    <mergeCell ref="AM358:AM360"/>
    <mergeCell ref="AN358:AN360"/>
    <mergeCell ref="AO358:AO360"/>
    <mergeCell ref="AP358:AP360"/>
    <mergeCell ref="AL362:AL364"/>
    <mergeCell ref="AM362:AM364"/>
    <mergeCell ref="AN362:AN364"/>
    <mergeCell ref="AO362:AO364"/>
    <mergeCell ref="AP362:AP364"/>
    <mergeCell ref="AL366:AL368"/>
    <mergeCell ref="AM366:AM368"/>
    <mergeCell ref="AN366:AN368"/>
    <mergeCell ref="AO366:AO368"/>
    <mergeCell ref="AP366:AP368"/>
    <mergeCell ref="AL338:AL340"/>
    <mergeCell ref="AM338:AM340"/>
    <mergeCell ref="AN338:AN340"/>
    <mergeCell ref="AO338:AO340"/>
    <mergeCell ref="AP338:AP340"/>
    <mergeCell ref="AL342:AL344"/>
    <mergeCell ref="AM342:AM344"/>
    <mergeCell ref="AN342:AN344"/>
    <mergeCell ref="AO342:AO344"/>
    <mergeCell ref="AP342:AP344"/>
    <mergeCell ref="AL346:AL348"/>
    <mergeCell ref="AM346:AM348"/>
    <mergeCell ref="AN346:AN348"/>
    <mergeCell ref="AO346:AO348"/>
    <mergeCell ref="AP346:AP348"/>
    <mergeCell ref="AL350:AL352"/>
    <mergeCell ref="AM350:AM352"/>
    <mergeCell ref="AN350:AN352"/>
    <mergeCell ref="AO350:AO352"/>
    <mergeCell ref="AP350:AP352"/>
    <mergeCell ref="AL322:AL324"/>
    <mergeCell ref="AM322:AM324"/>
    <mergeCell ref="AN322:AN324"/>
    <mergeCell ref="AO322:AO324"/>
    <mergeCell ref="AP322:AP324"/>
    <mergeCell ref="AL326:AL328"/>
    <mergeCell ref="AM326:AM328"/>
    <mergeCell ref="AN326:AN328"/>
    <mergeCell ref="AO326:AO328"/>
    <mergeCell ref="AP326:AP328"/>
    <mergeCell ref="AL330:AL332"/>
    <mergeCell ref="AM330:AM332"/>
    <mergeCell ref="AN330:AN332"/>
    <mergeCell ref="AO330:AO332"/>
    <mergeCell ref="AP330:AP332"/>
    <mergeCell ref="AL334:AL336"/>
    <mergeCell ref="AM334:AM336"/>
    <mergeCell ref="AN334:AN336"/>
    <mergeCell ref="AO334:AO336"/>
    <mergeCell ref="AP334:AP336"/>
    <mergeCell ref="AL306:AL308"/>
    <mergeCell ref="AM306:AM308"/>
    <mergeCell ref="AN306:AN308"/>
    <mergeCell ref="AO306:AO308"/>
    <mergeCell ref="AP306:AP308"/>
    <mergeCell ref="AL310:AL312"/>
    <mergeCell ref="AM310:AM312"/>
    <mergeCell ref="AN310:AN312"/>
    <mergeCell ref="AO310:AO312"/>
    <mergeCell ref="AP310:AP312"/>
    <mergeCell ref="AL314:AL316"/>
    <mergeCell ref="AM314:AM316"/>
    <mergeCell ref="AN314:AN316"/>
    <mergeCell ref="AO314:AO316"/>
    <mergeCell ref="AP314:AP316"/>
    <mergeCell ref="AL318:AL320"/>
    <mergeCell ref="AM318:AM320"/>
    <mergeCell ref="AN318:AN320"/>
    <mergeCell ref="AO318:AO320"/>
    <mergeCell ref="AP318:AP320"/>
    <mergeCell ref="AL290:AL292"/>
    <mergeCell ref="AM290:AM292"/>
    <mergeCell ref="AN290:AN292"/>
    <mergeCell ref="AO290:AO292"/>
    <mergeCell ref="AP290:AP292"/>
    <mergeCell ref="AL294:AL296"/>
    <mergeCell ref="AM294:AM296"/>
    <mergeCell ref="AN294:AN296"/>
    <mergeCell ref="AO294:AO296"/>
    <mergeCell ref="AP294:AP296"/>
    <mergeCell ref="AL298:AL300"/>
    <mergeCell ref="AM298:AM300"/>
    <mergeCell ref="AN298:AN300"/>
    <mergeCell ref="AO298:AO300"/>
    <mergeCell ref="AP298:AP300"/>
    <mergeCell ref="AL302:AL304"/>
    <mergeCell ref="AM302:AM304"/>
    <mergeCell ref="AN302:AN304"/>
    <mergeCell ref="AO302:AO304"/>
    <mergeCell ref="AP302:AP304"/>
    <mergeCell ref="AL274:AL276"/>
    <mergeCell ref="AM274:AM276"/>
    <mergeCell ref="AN274:AN276"/>
    <mergeCell ref="AO274:AO276"/>
    <mergeCell ref="AP274:AP276"/>
    <mergeCell ref="AL278:AL280"/>
    <mergeCell ref="AM278:AM280"/>
    <mergeCell ref="AN278:AN280"/>
    <mergeCell ref="AO278:AO280"/>
    <mergeCell ref="AP278:AP280"/>
    <mergeCell ref="AL282:AL284"/>
    <mergeCell ref="AM282:AM284"/>
    <mergeCell ref="AN282:AN284"/>
    <mergeCell ref="AO282:AO284"/>
    <mergeCell ref="AP282:AP284"/>
    <mergeCell ref="AL286:AL288"/>
    <mergeCell ref="AM286:AM288"/>
    <mergeCell ref="AN286:AN288"/>
    <mergeCell ref="AO286:AO288"/>
    <mergeCell ref="AP286:AP288"/>
    <mergeCell ref="AL258:AL260"/>
    <mergeCell ref="AM258:AM260"/>
    <mergeCell ref="AN258:AN260"/>
    <mergeCell ref="AO258:AO260"/>
    <mergeCell ref="AP258:AP260"/>
    <mergeCell ref="AL262:AL264"/>
    <mergeCell ref="AM262:AM264"/>
    <mergeCell ref="AN262:AN264"/>
    <mergeCell ref="AO262:AO264"/>
    <mergeCell ref="AP262:AP264"/>
    <mergeCell ref="AL266:AL268"/>
    <mergeCell ref="AM266:AM268"/>
    <mergeCell ref="AN266:AN268"/>
    <mergeCell ref="AO266:AO268"/>
    <mergeCell ref="AP266:AP268"/>
    <mergeCell ref="AL270:AL272"/>
    <mergeCell ref="AM270:AM272"/>
    <mergeCell ref="AN270:AN272"/>
    <mergeCell ref="AO270:AO272"/>
    <mergeCell ref="AP270:AP272"/>
    <mergeCell ref="AL242:AL244"/>
    <mergeCell ref="AM242:AM244"/>
    <mergeCell ref="AN242:AN244"/>
    <mergeCell ref="AO242:AO244"/>
    <mergeCell ref="AP242:AP244"/>
    <mergeCell ref="AL246:AL248"/>
    <mergeCell ref="AM246:AM248"/>
    <mergeCell ref="AN246:AN248"/>
    <mergeCell ref="AO246:AO248"/>
    <mergeCell ref="AP246:AP248"/>
    <mergeCell ref="AL250:AL252"/>
    <mergeCell ref="AM250:AM252"/>
    <mergeCell ref="AN250:AN252"/>
    <mergeCell ref="AO250:AO252"/>
    <mergeCell ref="AP250:AP252"/>
    <mergeCell ref="AL254:AL256"/>
    <mergeCell ref="AM254:AM256"/>
    <mergeCell ref="AN254:AN256"/>
    <mergeCell ref="AO254:AO256"/>
    <mergeCell ref="AP254:AP256"/>
    <mergeCell ref="AL226:AL228"/>
    <mergeCell ref="AM226:AM228"/>
    <mergeCell ref="AN226:AN228"/>
    <mergeCell ref="AO226:AO228"/>
    <mergeCell ref="AP226:AP228"/>
    <mergeCell ref="AL230:AL232"/>
    <mergeCell ref="AM230:AM232"/>
    <mergeCell ref="AN230:AN232"/>
    <mergeCell ref="AO230:AO232"/>
    <mergeCell ref="AP230:AP232"/>
    <mergeCell ref="AL234:AL236"/>
    <mergeCell ref="AM234:AM236"/>
    <mergeCell ref="AN234:AN236"/>
    <mergeCell ref="AO234:AO236"/>
    <mergeCell ref="AP234:AP236"/>
    <mergeCell ref="AL238:AL240"/>
    <mergeCell ref="AM238:AM240"/>
    <mergeCell ref="AN238:AN240"/>
    <mergeCell ref="AO238:AO240"/>
    <mergeCell ref="AP238:AP240"/>
    <mergeCell ref="AL210:AL212"/>
    <mergeCell ref="AM210:AM212"/>
    <mergeCell ref="AN210:AN212"/>
    <mergeCell ref="AO210:AO212"/>
    <mergeCell ref="AP210:AP212"/>
    <mergeCell ref="AL214:AL216"/>
    <mergeCell ref="AM214:AM216"/>
    <mergeCell ref="AN214:AN216"/>
    <mergeCell ref="AO214:AO216"/>
    <mergeCell ref="AP214:AP216"/>
    <mergeCell ref="AL218:AL220"/>
    <mergeCell ref="AM218:AM220"/>
    <mergeCell ref="AN218:AN220"/>
    <mergeCell ref="AO218:AO220"/>
    <mergeCell ref="AP218:AP220"/>
    <mergeCell ref="AL222:AL224"/>
    <mergeCell ref="AM222:AM224"/>
    <mergeCell ref="AN222:AN224"/>
    <mergeCell ref="AO222:AO224"/>
    <mergeCell ref="AP222:AP224"/>
    <mergeCell ref="AL194:AL196"/>
    <mergeCell ref="AM194:AM196"/>
    <mergeCell ref="AN194:AN196"/>
    <mergeCell ref="AO194:AO196"/>
    <mergeCell ref="AP194:AP196"/>
    <mergeCell ref="AL198:AL200"/>
    <mergeCell ref="AM198:AM200"/>
    <mergeCell ref="AN198:AN200"/>
    <mergeCell ref="AO198:AO200"/>
    <mergeCell ref="AP198:AP200"/>
    <mergeCell ref="AL202:AL204"/>
    <mergeCell ref="AM202:AM204"/>
    <mergeCell ref="AN202:AN204"/>
    <mergeCell ref="AO202:AO204"/>
    <mergeCell ref="AP202:AP204"/>
    <mergeCell ref="AL206:AL208"/>
    <mergeCell ref="AM206:AM208"/>
    <mergeCell ref="AN206:AN208"/>
    <mergeCell ref="AO206:AO208"/>
    <mergeCell ref="AP206:AP208"/>
    <mergeCell ref="AL178:AL180"/>
    <mergeCell ref="AM178:AM180"/>
    <mergeCell ref="AN178:AN180"/>
    <mergeCell ref="AO178:AO180"/>
    <mergeCell ref="AP178:AP180"/>
    <mergeCell ref="AL182:AL184"/>
    <mergeCell ref="AM182:AM184"/>
    <mergeCell ref="AN182:AN184"/>
    <mergeCell ref="AO182:AO184"/>
    <mergeCell ref="AP182:AP184"/>
    <mergeCell ref="AL186:AL188"/>
    <mergeCell ref="AM186:AM188"/>
    <mergeCell ref="AN186:AN188"/>
    <mergeCell ref="AO186:AO188"/>
    <mergeCell ref="AP186:AP188"/>
    <mergeCell ref="AL190:AL192"/>
    <mergeCell ref="AM190:AM192"/>
    <mergeCell ref="AN190:AN192"/>
    <mergeCell ref="AO190:AO192"/>
    <mergeCell ref="AP190:AP192"/>
    <mergeCell ref="AL162:AL164"/>
    <mergeCell ref="AM162:AM164"/>
    <mergeCell ref="AN162:AN164"/>
    <mergeCell ref="AO162:AO164"/>
    <mergeCell ref="AP162:AP164"/>
    <mergeCell ref="AL166:AL168"/>
    <mergeCell ref="AM166:AM168"/>
    <mergeCell ref="AN166:AN168"/>
    <mergeCell ref="AO166:AO168"/>
    <mergeCell ref="AP166:AP168"/>
    <mergeCell ref="AL170:AL172"/>
    <mergeCell ref="AM170:AM172"/>
    <mergeCell ref="AN170:AN172"/>
    <mergeCell ref="AO170:AO172"/>
    <mergeCell ref="AP170:AP172"/>
    <mergeCell ref="AL174:AL176"/>
    <mergeCell ref="AM174:AM176"/>
    <mergeCell ref="AN174:AN176"/>
    <mergeCell ref="AO174:AO176"/>
    <mergeCell ref="AP174:AP176"/>
    <mergeCell ref="AL146:AL148"/>
    <mergeCell ref="AM146:AM148"/>
    <mergeCell ref="AN146:AN148"/>
    <mergeCell ref="AO146:AO148"/>
    <mergeCell ref="AP146:AP148"/>
    <mergeCell ref="AL150:AL152"/>
    <mergeCell ref="AM150:AM152"/>
    <mergeCell ref="AN150:AN152"/>
    <mergeCell ref="AO150:AO152"/>
    <mergeCell ref="AP150:AP152"/>
    <mergeCell ref="AL154:AL156"/>
    <mergeCell ref="AM154:AM156"/>
    <mergeCell ref="AN154:AN156"/>
    <mergeCell ref="AO154:AO156"/>
    <mergeCell ref="AP154:AP156"/>
    <mergeCell ref="AL158:AL160"/>
    <mergeCell ref="AM158:AM160"/>
    <mergeCell ref="AN158:AN160"/>
    <mergeCell ref="AO158:AO160"/>
    <mergeCell ref="AP158:AP160"/>
    <mergeCell ref="AL130:AL132"/>
    <mergeCell ref="AM130:AM132"/>
    <mergeCell ref="AN130:AN132"/>
    <mergeCell ref="AO130:AO132"/>
    <mergeCell ref="AP130:AP132"/>
    <mergeCell ref="AL134:AL136"/>
    <mergeCell ref="AM134:AM136"/>
    <mergeCell ref="AN134:AN136"/>
    <mergeCell ref="AO134:AO136"/>
    <mergeCell ref="AP134:AP136"/>
    <mergeCell ref="AL138:AL140"/>
    <mergeCell ref="AM138:AM140"/>
    <mergeCell ref="AN138:AN140"/>
    <mergeCell ref="AO138:AO140"/>
    <mergeCell ref="AP138:AP140"/>
    <mergeCell ref="AL142:AL144"/>
    <mergeCell ref="AM142:AM144"/>
    <mergeCell ref="AN142:AN144"/>
    <mergeCell ref="AO142:AO144"/>
    <mergeCell ref="AP142:AP144"/>
    <mergeCell ref="AL114:AL116"/>
    <mergeCell ref="AM114:AM116"/>
    <mergeCell ref="AN114:AN116"/>
    <mergeCell ref="AO114:AO116"/>
    <mergeCell ref="AP114:AP116"/>
    <mergeCell ref="AL118:AL120"/>
    <mergeCell ref="AM118:AM120"/>
    <mergeCell ref="AN118:AN120"/>
    <mergeCell ref="AO118:AO120"/>
    <mergeCell ref="AP118:AP120"/>
    <mergeCell ref="AL122:AL124"/>
    <mergeCell ref="AM122:AM124"/>
    <mergeCell ref="AN122:AN124"/>
    <mergeCell ref="AO122:AO124"/>
    <mergeCell ref="AP122:AP124"/>
    <mergeCell ref="AL126:AL128"/>
    <mergeCell ref="AM126:AM128"/>
    <mergeCell ref="AN126:AN128"/>
    <mergeCell ref="AO126:AO128"/>
    <mergeCell ref="AP126:AP128"/>
    <mergeCell ref="AL98:AL100"/>
    <mergeCell ref="AM98:AM100"/>
    <mergeCell ref="AN98:AN100"/>
    <mergeCell ref="AO98:AO100"/>
    <mergeCell ref="AP98:AP100"/>
    <mergeCell ref="AL102:AL104"/>
    <mergeCell ref="AM102:AM104"/>
    <mergeCell ref="AN102:AN104"/>
    <mergeCell ref="AO102:AO104"/>
    <mergeCell ref="AP102:AP104"/>
    <mergeCell ref="AL106:AL108"/>
    <mergeCell ref="AM106:AM108"/>
    <mergeCell ref="AN106:AN108"/>
    <mergeCell ref="AO106:AO108"/>
    <mergeCell ref="AP106:AP108"/>
    <mergeCell ref="AL110:AL112"/>
    <mergeCell ref="AM110:AM112"/>
    <mergeCell ref="AN110:AN112"/>
    <mergeCell ref="AO110:AO112"/>
    <mergeCell ref="AP110:AP112"/>
    <mergeCell ref="AL82:AL84"/>
    <mergeCell ref="AM82:AM84"/>
    <mergeCell ref="AN82:AN84"/>
    <mergeCell ref="AO82:AO84"/>
    <mergeCell ref="AP82:AP84"/>
    <mergeCell ref="AL86:AL88"/>
    <mergeCell ref="AM86:AM88"/>
    <mergeCell ref="AN86:AN88"/>
    <mergeCell ref="AO86:AO88"/>
    <mergeCell ref="AP86:AP88"/>
    <mergeCell ref="AL90:AL92"/>
    <mergeCell ref="AM90:AM92"/>
    <mergeCell ref="AN90:AN92"/>
    <mergeCell ref="AO90:AO92"/>
    <mergeCell ref="AP90:AP92"/>
    <mergeCell ref="AL94:AL96"/>
    <mergeCell ref="AM94:AM96"/>
    <mergeCell ref="AN94:AN96"/>
    <mergeCell ref="AO94:AO96"/>
    <mergeCell ref="AP94:AP96"/>
    <mergeCell ref="AL66:AL68"/>
    <mergeCell ref="AM66:AM68"/>
    <mergeCell ref="AN66:AN68"/>
    <mergeCell ref="AO66:AO68"/>
    <mergeCell ref="AP66:AP68"/>
    <mergeCell ref="AL70:AL72"/>
    <mergeCell ref="AM70:AM72"/>
    <mergeCell ref="AN70:AN72"/>
    <mergeCell ref="AO70:AO72"/>
    <mergeCell ref="AP70:AP72"/>
    <mergeCell ref="AL74:AL76"/>
    <mergeCell ref="AM74:AM76"/>
    <mergeCell ref="AN74:AN76"/>
    <mergeCell ref="AO74:AO76"/>
    <mergeCell ref="AP74:AP76"/>
    <mergeCell ref="AL78:AL80"/>
    <mergeCell ref="AM78:AM80"/>
    <mergeCell ref="AN78:AN80"/>
    <mergeCell ref="AO78:AO80"/>
    <mergeCell ref="AP78:AP80"/>
    <mergeCell ref="AL50:AL52"/>
    <mergeCell ref="AM50:AM52"/>
    <mergeCell ref="AN50:AN52"/>
    <mergeCell ref="AO50:AO52"/>
    <mergeCell ref="AP50:AP52"/>
    <mergeCell ref="AL54:AL56"/>
    <mergeCell ref="AM54:AM56"/>
    <mergeCell ref="AN54:AN56"/>
    <mergeCell ref="AO54:AO56"/>
    <mergeCell ref="AP54:AP56"/>
    <mergeCell ref="AL58:AL60"/>
    <mergeCell ref="AM58:AM60"/>
    <mergeCell ref="AN58:AN60"/>
    <mergeCell ref="AO58:AO60"/>
    <mergeCell ref="AP58:AP60"/>
    <mergeCell ref="AL62:AL64"/>
    <mergeCell ref="AM62:AM64"/>
    <mergeCell ref="AN62:AN64"/>
    <mergeCell ref="AO62:AO64"/>
    <mergeCell ref="AP62:AP64"/>
    <mergeCell ref="AL34:AL36"/>
    <mergeCell ref="AM34:AM36"/>
    <mergeCell ref="AN34:AN36"/>
    <mergeCell ref="AO34:AO36"/>
    <mergeCell ref="AP34:AP36"/>
    <mergeCell ref="AL38:AL40"/>
    <mergeCell ref="AM38:AM40"/>
    <mergeCell ref="AN38:AN40"/>
    <mergeCell ref="AO38:AO40"/>
    <mergeCell ref="AP38:AP40"/>
    <mergeCell ref="AL42:AL44"/>
    <mergeCell ref="AM42:AM44"/>
    <mergeCell ref="AN42:AN44"/>
    <mergeCell ref="AO42:AO44"/>
    <mergeCell ref="AP42:AP44"/>
    <mergeCell ref="AL46:AL48"/>
    <mergeCell ref="AM46:AM48"/>
    <mergeCell ref="AN46:AN48"/>
    <mergeCell ref="AO46:AO48"/>
    <mergeCell ref="AP46:AP48"/>
    <mergeCell ref="AL18:AL20"/>
    <mergeCell ref="AM18:AM20"/>
    <mergeCell ref="AN18:AN20"/>
    <mergeCell ref="AO18:AO20"/>
    <mergeCell ref="AP18:AP20"/>
    <mergeCell ref="AL22:AL24"/>
    <mergeCell ref="AM22:AM24"/>
    <mergeCell ref="AN22:AN24"/>
    <mergeCell ref="AO22:AO24"/>
    <mergeCell ref="AP22:AP24"/>
    <mergeCell ref="AL26:AL28"/>
    <mergeCell ref="AM26:AM28"/>
    <mergeCell ref="AN26:AN28"/>
    <mergeCell ref="AO26:AO28"/>
    <mergeCell ref="AP26:AP28"/>
    <mergeCell ref="AL30:AL32"/>
    <mergeCell ref="AM30:AM32"/>
    <mergeCell ref="AN30:AN32"/>
    <mergeCell ref="AO30:AO32"/>
    <mergeCell ref="AP30:AP32"/>
    <mergeCell ref="AL2:AL4"/>
    <mergeCell ref="AM2:AM4"/>
    <mergeCell ref="AN2:AN4"/>
    <mergeCell ref="AO2:AO4"/>
    <mergeCell ref="AP2:AP4"/>
    <mergeCell ref="AL6:AL8"/>
    <mergeCell ref="AM6:AM8"/>
    <mergeCell ref="AN6:AN8"/>
    <mergeCell ref="AO6:AO8"/>
    <mergeCell ref="AP6:AP8"/>
    <mergeCell ref="AL10:AL12"/>
    <mergeCell ref="AM10:AM12"/>
    <mergeCell ref="AN10:AN12"/>
    <mergeCell ref="AO10:AO12"/>
    <mergeCell ref="AP10:AP12"/>
    <mergeCell ref="AL14:AL16"/>
    <mergeCell ref="AM14:AM16"/>
    <mergeCell ref="AN14:AN16"/>
    <mergeCell ref="AO14:AO16"/>
    <mergeCell ref="AP14:AP16"/>
    <mergeCell ref="AL578:AL580"/>
    <mergeCell ref="AM578:AM580"/>
    <mergeCell ref="AN578:AN580"/>
    <mergeCell ref="AO578:AO580"/>
    <mergeCell ref="AP578:AP580"/>
    <mergeCell ref="AL582:AL584"/>
    <mergeCell ref="AM582:AM584"/>
    <mergeCell ref="AN582:AN584"/>
    <mergeCell ref="AO582:AO584"/>
    <mergeCell ref="AP582:AP584"/>
    <mergeCell ref="AL570:AL572"/>
    <mergeCell ref="AM570:AM572"/>
    <mergeCell ref="AN570:AN572"/>
    <mergeCell ref="AO570:AO572"/>
    <mergeCell ref="AP570:AP572"/>
    <mergeCell ref="AL574:AL576"/>
    <mergeCell ref="AM574:AM576"/>
    <mergeCell ref="AN574:AN576"/>
    <mergeCell ref="AO574:AO576"/>
    <mergeCell ref="AP574:AP576"/>
    <mergeCell ref="AL594:AL596"/>
    <mergeCell ref="AM594:AM596"/>
    <mergeCell ref="AN594:AN596"/>
    <mergeCell ref="AO594:AO596"/>
    <mergeCell ref="AP594:AP596"/>
    <mergeCell ref="AL598:AL600"/>
    <mergeCell ref="AM598:AM600"/>
    <mergeCell ref="AN598:AN600"/>
    <mergeCell ref="AO598:AO600"/>
    <mergeCell ref="AP598:AP600"/>
    <mergeCell ref="AL586:AL588"/>
    <mergeCell ref="AM586:AM588"/>
    <mergeCell ref="AN586:AN588"/>
    <mergeCell ref="AO586:AO588"/>
    <mergeCell ref="AP586:AP588"/>
    <mergeCell ref="AL590:AL592"/>
    <mergeCell ref="AM590:AM592"/>
    <mergeCell ref="AN590:AN592"/>
    <mergeCell ref="AO590:AO592"/>
    <mergeCell ref="AP590:AP592"/>
    <mergeCell ref="AL610:AL612"/>
    <mergeCell ref="AM610:AM612"/>
    <mergeCell ref="AN610:AN612"/>
    <mergeCell ref="AO610:AO612"/>
    <mergeCell ref="AP610:AP612"/>
    <mergeCell ref="AL614:AL616"/>
    <mergeCell ref="AM614:AM616"/>
    <mergeCell ref="AN614:AN616"/>
    <mergeCell ref="AO614:AO616"/>
    <mergeCell ref="AP614:AP616"/>
    <mergeCell ref="AL602:AL604"/>
    <mergeCell ref="AM602:AM604"/>
    <mergeCell ref="AN602:AN604"/>
    <mergeCell ref="AO602:AO604"/>
    <mergeCell ref="AP602:AP604"/>
    <mergeCell ref="AL606:AL608"/>
    <mergeCell ref="AM606:AM608"/>
    <mergeCell ref="AN606:AN608"/>
    <mergeCell ref="AO606:AO608"/>
    <mergeCell ref="AP606:AP608"/>
    <mergeCell ref="AL626:AL628"/>
    <mergeCell ref="AM626:AM628"/>
    <mergeCell ref="AN626:AN628"/>
    <mergeCell ref="AO626:AO628"/>
    <mergeCell ref="AP626:AP628"/>
    <mergeCell ref="AL630:AL632"/>
    <mergeCell ref="AM630:AM632"/>
    <mergeCell ref="AN630:AN632"/>
    <mergeCell ref="AO630:AO632"/>
    <mergeCell ref="AP630:AP632"/>
    <mergeCell ref="AL618:AL620"/>
    <mergeCell ref="AM618:AM620"/>
    <mergeCell ref="AN618:AN620"/>
    <mergeCell ref="AO618:AO620"/>
    <mergeCell ref="AP618:AP620"/>
    <mergeCell ref="AL622:AL624"/>
    <mergeCell ref="AM622:AM624"/>
    <mergeCell ref="AN622:AN624"/>
    <mergeCell ref="AO622:AO624"/>
    <mergeCell ref="AP622:AP624"/>
    <mergeCell ref="AL642:AL644"/>
    <mergeCell ref="AM642:AM644"/>
    <mergeCell ref="AN642:AN644"/>
    <mergeCell ref="AO642:AO644"/>
    <mergeCell ref="AP642:AP644"/>
    <mergeCell ref="AL646:AL648"/>
    <mergeCell ref="AM646:AM648"/>
    <mergeCell ref="AN646:AN648"/>
    <mergeCell ref="AO646:AO648"/>
    <mergeCell ref="AP646:AP648"/>
    <mergeCell ref="AL634:AL636"/>
    <mergeCell ref="AM634:AM636"/>
    <mergeCell ref="AN634:AN636"/>
    <mergeCell ref="AO634:AO636"/>
    <mergeCell ref="AP634:AP636"/>
    <mergeCell ref="AL638:AL640"/>
    <mergeCell ref="AM638:AM640"/>
    <mergeCell ref="AN638:AN640"/>
    <mergeCell ref="AO638:AO640"/>
    <mergeCell ref="AP638:AP640"/>
    <mergeCell ref="AL658:AL660"/>
    <mergeCell ref="AM658:AM660"/>
    <mergeCell ref="AN658:AN660"/>
    <mergeCell ref="AO658:AO660"/>
    <mergeCell ref="AP658:AP660"/>
    <mergeCell ref="AL662:AL664"/>
    <mergeCell ref="AM662:AM664"/>
    <mergeCell ref="AN662:AN664"/>
    <mergeCell ref="AO662:AO664"/>
    <mergeCell ref="AP662:AP664"/>
    <mergeCell ref="AL650:AL652"/>
    <mergeCell ref="AM650:AM652"/>
    <mergeCell ref="AN650:AN652"/>
    <mergeCell ref="AO650:AO652"/>
    <mergeCell ref="AP650:AP652"/>
    <mergeCell ref="AL654:AL656"/>
    <mergeCell ref="AM654:AM656"/>
    <mergeCell ref="AN654:AN656"/>
    <mergeCell ref="AO654:AO656"/>
    <mergeCell ref="AP654:AP656"/>
    <mergeCell ref="AL674:AL676"/>
    <mergeCell ref="AM674:AM676"/>
    <mergeCell ref="AN674:AN676"/>
    <mergeCell ref="AO674:AO676"/>
    <mergeCell ref="AP674:AP676"/>
    <mergeCell ref="AL678:AL680"/>
    <mergeCell ref="AM678:AM680"/>
    <mergeCell ref="AN678:AN680"/>
    <mergeCell ref="AO678:AO680"/>
    <mergeCell ref="AP678:AP680"/>
    <mergeCell ref="AL666:AL668"/>
    <mergeCell ref="AM666:AM668"/>
    <mergeCell ref="AN666:AN668"/>
    <mergeCell ref="AO666:AO668"/>
    <mergeCell ref="AP666:AP668"/>
    <mergeCell ref="AL670:AL672"/>
    <mergeCell ref="AM670:AM672"/>
    <mergeCell ref="AN670:AN672"/>
    <mergeCell ref="AO670:AO672"/>
    <mergeCell ref="AP670:AP672"/>
    <mergeCell ref="AL690:AL692"/>
    <mergeCell ref="AM690:AM692"/>
    <mergeCell ref="AN690:AN692"/>
    <mergeCell ref="AO690:AO692"/>
    <mergeCell ref="AP690:AP692"/>
    <mergeCell ref="AL694:AL696"/>
    <mergeCell ref="AM694:AM696"/>
    <mergeCell ref="AN694:AN696"/>
    <mergeCell ref="AO694:AO696"/>
    <mergeCell ref="AP694:AP696"/>
    <mergeCell ref="AL682:AL684"/>
    <mergeCell ref="AM682:AM684"/>
    <mergeCell ref="AN682:AN684"/>
    <mergeCell ref="AO682:AO684"/>
    <mergeCell ref="AP682:AP684"/>
    <mergeCell ref="AL686:AL688"/>
    <mergeCell ref="AM686:AM688"/>
    <mergeCell ref="AN686:AN688"/>
    <mergeCell ref="AO686:AO688"/>
    <mergeCell ref="AP686:AP688"/>
    <mergeCell ref="AL706:AL708"/>
    <mergeCell ref="AM706:AM708"/>
    <mergeCell ref="AN706:AN708"/>
    <mergeCell ref="AO706:AO708"/>
    <mergeCell ref="AP706:AP708"/>
    <mergeCell ref="AL710:AL712"/>
    <mergeCell ref="AM710:AM712"/>
    <mergeCell ref="AN710:AN712"/>
    <mergeCell ref="AO710:AO712"/>
    <mergeCell ref="AP710:AP712"/>
    <mergeCell ref="AL698:AL700"/>
    <mergeCell ref="AM698:AM700"/>
    <mergeCell ref="AN698:AN700"/>
    <mergeCell ref="AO698:AO700"/>
    <mergeCell ref="AP698:AP700"/>
    <mergeCell ref="AL702:AL704"/>
    <mergeCell ref="AM702:AM704"/>
    <mergeCell ref="AN702:AN704"/>
    <mergeCell ref="AO702:AO704"/>
    <mergeCell ref="AP702:AP704"/>
    <mergeCell ref="AL722:AL724"/>
    <mergeCell ref="AM722:AM724"/>
    <mergeCell ref="AN722:AN724"/>
    <mergeCell ref="AO722:AO724"/>
    <mergeCell ref="AP722:AP724"/>
    <mergeCell ref="AL726:AL728"/>
    <mergeCell ref="AM726:AM728"/>
    <mergeCell ref="AN726:AN728"/>
    <mergeCell ref="AO726:AO728"/>
    <mergeCell ref="AP726:AP728"/>
    <mergeCell ref="AL714:AL716"/>
    <mergeCell ref="AM714:AM716"/>
    <mergeCell ref="AN714:AN716"/>
    <mergeCell ref="AO714:AO716"/>
    <mergeCell ref="AP714:AP716"/>
    <mergeCell ref="AL718:AL720"/>
    <mergeCell ref="AM718:AM720"/>
    <mergeCell ref="AN718:AN720"/>
    <mergeCell ref="AO718:AO720"/>
    <mergeCell ref="AP718:AP720"/>
    <mergeCell ref="AL738:AL740"/>
    <mergeCell ref="AM738:AM740"/>
    <mergeCell ref="AN738:AN740"/>
    <mergeCell ref="AO738:AO740"/>
    <mergeCell ref="AP738:AP740"/>
    <mergeCell ref="AL742:AL744"/>
    <mergeCell ref="AM742:AM744"/>
    <mergeCell ref="AN742:AN744"/>
    <mergeCell ref="AO742:AO744"/>
    <mergeCell ref="AP742:AP744"/>
    <mergeCell ref="AL730:AL732"/>
    <mergeCell ref="AM730:AM732"/>
    <mergeCell ref="AN730:AN732"/>
    <mergeCell ref="AO730:AO732"/>
    <mergeCell ref="AP730:AP732"/>
    <mergeCell ref="AL734:AL736"/>
    <mergeCell ref="AM734:AM736"/>
    <mergeCell ref="AN734:AN736"/>
    <mergeCell ref="AO734:AO736"/>
    <mergeCell ref="AP734:AP736"/>
    <mergeCell ref="AL754:AL756"/>
    <mergeCell ref="AM754:AM756"/>
    <mergeCell ref="AN754:AN756"/>
    <mergeCell ref="AO754:AO756"/>
    <mergeCell ref="AP754:AP756"/>
    <mergeCell ref="AL758:AL760"/>
    <mergeCell ref="AM758:AM760"/>
    <mergeCell ref="AN758:AN760"/>
    <mergeCell ref="AO758:AO760"/>
    <mergeCell ref="AP758:AP760"/>
    <mergeCell ref="AL746:AL748"/>
    <mergeCell ref="AM746:AM748"/>
    <mergeCell ref="AN746:AN748"/>
    <mergeCell ref="AO746:AO748"/>
    <mergeCell ref="AP746:AP748"/>
    <mergeCell ref="AL750:AL752"/>
    <mergeCell ref="AM750:AM752"/>
    <mergeCell ref="AN750:AN752"/>
    <mergeCell ref="AO750:AO752"/>
    <mergeCell ref="AP750:AP752"/>
    <mergeCell ref="AL770:AL772"/>
    <mergeCell ref="AM770:AM772"/>
    <mergeCell ref="AN770:AN772"/>
    <mergeCell ref="AO770:AO772"/>
    <mergeCell ref="AP770:AP772"/>
    <mergeCell ref="AL774:AL776"/>
    <mergeCell ref="AM774:AM776"/>
    <mergeCell ref="AN774:AN776"/>
    <mergeCell ref="AO774:AO776"/>
    <mergeCell ref="AP774:AP776"/>
    <mergeCell ref="AL762:AL764"/>
    <mergeCell ref="AM762:AM764"/>
    <mergeCell ref="AN762:AN764"/>
    <mergeCell ref="AO762:AO764"/>
    <mergeCell ref="AP762:AP764"/>
    <mergeCell ref="AL766:AL768"/>
    <mergeCell ref="AM766:AM768"/>
    <mergeCell ref="AN766:AN768"/>
    <mergeCell ref="AO766:AO768"/>
    <mergeCell ref="AP766:AP768"/>
    <mergeCell ref="AL786:AL788"/>
    <mergeCell ref="AM786:AM788"/>
    <mergeCell ref="AN786:AN788"/>
    <mergeCell ref="AO786:AO788"/>
    <mergeCell ref="AP786:AP788"/>
    <mergeCell ref="AL790:AL792"/>
    <mergeCell ref="AM790:AM792"/>
    <mergeCell ref="AN790:AN792"/>
    <mergeCell ref="AO790:AO792"/>
    <mergeCell ref="AP790:AP792"/>
    <mergeCell ref="AL778:AL780"/>
    <mergeCell ref="AM778:AM780"/>
    <mergeCell ref="AN778:AN780"/>
    <mergeCell ref="AO778:AO780"/>
    <mergeCell ref="AP778:AP780"/>
    <mergeCell ref="AL782:AL784"/>
    <mergeCell ref="AM782:AM784"/>
    <mergeCell ref="AN782:AN784"/>
    <mergeCell ref="AO782:AO784"/>
    <mergeCell ref="AP782:AP784"/>
    <mergeCell ref="AL802:AL804"/>
    <mergeCell ref="AM802:AM804"/>
    <mergeCell ref="AN802:AN804"/>
    <mergeCell ref="AO802:AO804"/>
    <mergeCell ref="AP802:AP804"/>
    <mergeCell ref="AL806:AL808"/>
    <mergeCell ref="AM806:AM808"/>
    <mergeCell ref="AN806:AN808"/>
    <mergeCell ref="AO806:AO808"/>
    <mergeCell ref="AP806:AP808"/>
    <mergeCell ref="AL794:AL796"/>
    <mergeCell ref="AM794:AM796"/>
    <mergeCell ref="AN794:AN796"/>
    <mergeCell ref="AO794:AO796"/>
    <mergeCell ref="AP794:AP796"/>
    <mergeCell ref="AL798:AL800"/>
    <mergeCell ref="AM798:AM800"/>
    <mergeCell ref="AN798:AN800"/>
    <mergeCell ref="AO798:AO800"/>
    <mergeCell ref="AP798:AP800"/>
    <mergeCell ref="AL818:AL820"/>
    <mergeCell ref="AM818:AM820"/>
    <mergeCell ref="AN818:AN820"/>
    <mergeCell ref="AO818:AO820"/>
    <mergeCell ref="AP818:AP820"/>
    <mergeCell ref="AL822:AL824"/>
    <mergeCell ref="AM822:AM824"/>
    <mergeCell ref="AN822:AN824"/>
    <mergeCell ref="AO822:AO824"/>
    <mergeCell ref="AP822:AP824"/>
    <mergeCell ref="AL810:AL812"/>
    <mergeCell ref="AM810:AM812"/>
    <mergeCell ref="AN810:AN812"/>
    <mergeCell ref="AO810:AO812"/>
    <mergeCell ref="AP810:AP812"/>
    <mergeCell ref="AL814:AL816"/>
    <mergeCell ref="AM814:AM816"/>
    <mergeCell ref="AN814:AN816"/>
    <mergeCell ref="AO814:AO816"/>
    <mergeCell ref="AP814:AP816"/>
    <mergeCell ref="AL834:AL836"/>
    <mergeCell ref="AM834:AM836"/>
    <mergeCell ref="AN834:AN836"/>
    <mergeCell ref="AO834:AO836"/>
    <mergeCell ref="AP834:AP836"/>
    <mergeCell ref="AL838:AL840"/>
    <mergeCell ref="AM838:AM840"/>
    <mergeCell ref="AN838:AN840"/>
    <mergeCell ref="AO838:AO840"/>
    <mergeCell ref="AP838:AP840"/>
    <mergeCell ref="AL826:AL828"/>
    <mergeCell ref="AM826:AM828"/>
    <mergeCell ref="AN826:AN828"/>
    <mergeCell ref="AO826:AO828"/>
    <mergeCell ref="AP826:AP828"/>
    <mergeCell ref="AL830:AL832"/>
    <mergeCell ref="AM830:AM832"/>
    <mergeCell ref="AN830:AN832"/>
    <mergeCell ref="AO830:AO832"/>
    <mergeCell ref="AP830:AP832"/>
    <mergeCell ref="AL850:AL852"/>
    <mergeCell ref="AM850:AM852"/>
    <mergeCell ref="AN850:AN852"/>
    <mergeCell ref="AO850:AO852"/>
    <mergeCell ref="AP850:AP852"/>
    <mergeCell ref="AL854:AL856"/>
    <mergeCell ref="AM854:AM856"/>
    <mergeCell ref="AN854:AN856"/>
    <mergeCell ref="AO854:AO856"/>
    <mergeCell ref="AP854:AP856"/>
    <mergeCell ref="AL842:AL844"/>
    <mergeCell ref="AM842:AM844"/>
    <mergeCell ref="AN842:AN844"/>
    <mergeCell ref="AO842:AO844"/>
    <mergeCell ref="AP842:AP844"/>
    <mergeCell ref="AL846:AL848"/>
    <mergeCell ref="AM846:AM848"/>
    <mergeCell ref="AN846:AN848"/>
    <mergeCell ref="AO846:AO848"/>
    <mergeCell ref="AP846:AP848"/>
    <mergeCell ref="AL866:AL868"/>
    <mergeCell ref="AM866:AM868"/>
    <mergeCell ref="AN866:AN868"/>
    <mergeCell ref="AO866:AO868"/>
    <mergeCell ref="AP866:AP868"/>
    <mergeCell ref="AL870:AL872"/>
    <mergeCell ref="AM870:AM872"/>
    <mergeCell ref="AN870:AN872"/>
    <mergeCell ref="AO870:AO872"/>
    <mergeCell ref="AP870:AP872"/>
    <mergeCell ref="AL858:AL860"/>
    <mergeCell ref="AM858:AM860"/>
    <mergeCell ref="AN858:AN860"/>
    <mergeCell ref="AO858:AO860"/>
    <mergeCell ref="AP858:AP860"/>
    <mergeCell ref="AL862:AL864"/>
    <mergeCell ref="AM862:AM864"/>
    <mergeCell ref="AN862:AN864"/>
    <mergeCell ref="AO862:AO864"/>
    <mergeCell ref="AP862:AP864"/>
    <mergeCell ref="AL882:AL884"/>
    <mergeCell ref="AM882:AM884"/>
    <mergeCell ref="AN882:AN884"/>
    <mergeCell ref="AO882:AO884"/>
    <mergeCell ref="AP882:AP884"/>
    <mergeCell ref="AL886:AL888"/>
    <mergeCell ref="AM886:AM888"/>
    <mergeCell ref="AN886:AN888"/>
    <mergeCell ref="AO886:AO888"/>
    <mergeCell ref="AP886:AP888"/>
    <mergeCell ref="AL874:AL876"/>
    <mergeCell ref="AM874:AM876"/>
    <mergeCell ref="AN874:AN876"/>
    <mergeCell ref="AO874:AO876"/>
    <mergeCell ref="AP874:AP876"/>
    <mergeCell ref="AL878:AL880"/>
    <mergeCell ref="AM878:AM880"/>
    <mergeCell ref="AN878:AN880"/>
    <mergeCell ref="AO878:AO880"/>
    <mergeCell ref="AP878:AP880"/>
    <mergeCell ref="AL898:AL900"/>
    <mergeCell ref="AM898:AM900"/>
    <mergeCell ref="AN898:AN900"/>
    <mergeCell ref="AO898:AO900"/>
    <mergeCell ref="AP898:AP900"/>
    <mergeCell ref="AL902:AL904"/>
    <mergeCell ref="AM902:AM904"/>
    <mergeCell ref="AN902:AN904"/>
    <mergeCell ref="AO902:AO904"/>
    <mergeCell ref="AP902:AP904"/>
    <mergeCell ref="AL890:AL892"/>
    <mergeCell ref="AM890:AM892"/>
    <mergeCell ref="AN890:AN892"/>
    <mergeCell ref="AO890:AO892"/>
    <mergeCell ref="AP890:AP892"/>
    <mergeCell ref="AL894:AL896"/>
    <mergeCell ref="AM894:AM896"/>
    <mergeCell ref="AN894:AN896"/>
    <mergeCell ref="AO894:AO896"/>
    <mergeCell ref="AP894:AP896"/>
    <mergeCell ref="AL914:AL916"/>
    <mergeCell ref="AM914:AM916"/>
    <mergeCell ref="AN914:AN916"/>
    <mergeCell ref="AO914:AO916"/>
    <mergeCell ref="AP914:AP916"/>
    <mergeCell ref="AL918:AL920"/>
    <mergeCell ref="AM918:AM920"/>
    <mergeCell ref="AN918:AN920"/>
    <mergeCell ref="AO918:AO920"/>
    <mergeCell ref="AP918:AP920"/>
    <mergeCell ref="AL906:AL908"/>
    <mergeCell ref="AM906:AM908"/>
    <mergeCell ref="AN906:AN908"/>
    <mergeCell ref="AO906:AO908"/>
    <mergeCell ref="AP906:AP908"/>
    <mergeCell ref="AL910:AL912"/>
    <mergeCell ref="AM910:AM912"/>
    <mergeCell ref="AN910:AN912"/>
    <mergeCell ref="AO910:AO912"/>
    <mergeCell ref="AP910:AP912"/>
    <mergeCell ref="AL930:AL932"/>
    <mergeCell ref="AM930:AM932"/>
    <mergeCell ref="AN930:AN932"/>
    <mergeCell ref="AO930:AO932"/>
    <mergeCell ref="AP930:AP932"/>
    <mergeCell ref="AL934:AL936"/>
    <mergeCell ref="AM934:AM936"/>
    <mergeCell ref="AN934:AN936"/>
    <mergeCell ref="AO934:AO936"/>
    <mergeCell ref="AP934:AP936"/>
    <mergeCell ref="AL922:AL924"/>
    <mergeCell ref="AM922:AM924"/>
    <mergeCell ref="AN922:AN924"/>
    <mergeCell ref="AO922:AO924"/>
    <mergeCell ref="AP922:AP924"/>
    <mergeCell ref="AL926:AL928"/>
    <mergeCell ref="AM926:AM928"/>
    <mergeCell ref="AN926:AN928"/>
    <mergeCell ref="AO926:AO928"/>
    <mergeCell ref="AP926:AP928"/>
    <mergeCell ref="AL946:AL948"/>
    <mergeCell ref="AM946:AM948"/>
    <mergeCell ref="AN946:AN948"/>
    <mergeCell ref="AO946:AO948"/>
    <mergeCell ref="AP946:AP948"/>
    <mergeCell ref="AL950:AL952"/>
    <mergeCell ref="AM950:AM952"/>
    <mergeCell ref="AN950:AN952"/>
    <mergeCell ref="AO950:AO952"/>
    <mergeCell ref="AP950:AP952"/>
    <mergeCell ref="AL938:AL940"/>
    <mergeCell ref="AM938:AM940"/>
    <mergeCell ref="AN938:AN940"/>
    <mergeCell ref="AO938:AO940"/>
    <mergeCell ref="AP938:AP940"/>
    <mergeCell ref="AL942:AL944"/>
    <mergeCell ref="AM942:AM944"/>
    <mergeCell ref="AN942:AN944"/>
    <mergeCell ref="AO942:AO944"/>
    <mergeCell ref="AP942:AP944"/>
    <mergeCell ref="AL962:AL964"/>
    <mergeCell ref="AM962:AM964"/>
    <mergeCell ref="AN962:AN964"/>
    <mergeCell ref="AO962:AO964"/>
    <mergeCell ref="AP962:AP964"/>
    <mergeCell ref="AL966:AL968"/>
    <mergeCell ref="AM966:AM968"/>
    <mergeCell ref="AN966:AN968"/>
    <mergeCell ref="AO966:AO968"/>
    <mergeCell ref="AP966:AP968"/>
    <mergeCell ref="AL954:AL956"/>
    <mergeCell ref="AM954:AM956"/>
    <mergeCell ref="AN954:AN956"/>
    <mergeCell ref="AO954:AO956"/>
    <mergeCell ref="AP954:AP956"/>
    <mergeCell ref="AL958:AL960"/>
    <mergeCell ref="AM958:AM960"/>
    <mergeCell ref="AN958:AN960"/>
    <mergeCell ref="AO958:AO960"/>
    <mergeCell ref="AP958:AP960"/>
    <mergeCell ref="AL978:AL980"/>
    <mergeCell ref="AM978:AM980"/>
    <mergeCell ref="AN978:AN980"/>
    <mergeCell ref="AO978:AO980"/>
    <mergeCell ref="AP978:AP980"/>
    <mergeCell ref="AL982:AL984"/>
    <mergeCell ref="AM982:AM984"/>
    <mergeCell ref="AN982:AN984"/>
    <mergeCell ref="AO982:AO984"/>
    <mergeCell ref="AP982:AP984"/>
    <mergeCell ref="AL970:AL972"/>
    <mergeCell ref="AM970:AM972"/>
    <mergeCell ref="AN970:AN972"/>
    <mergeCell ref="AO970:AO972"/>
    <mergeCell ref="AP970:AP972"/>
    <mergeCell ref="AL974:AL976"/>
    <mergeCell ref="AM974:AM976"/>
    <mergeCell ref="AN974:AN976"/>
    <mergeCell ref="AO974:AO976"/>
    <mergeCell ref="AP974:AP976"/>
    <mergeCell ref="AL994:AL996"/>
    <mergeCell ref="AM994:AM996"/>
    <mergeCell ref="AN994:AN996"/>
    <mergeCell ref="AO994:AO996"/>
    <mergeCell ref="AP994:AP996"/>
    <mergeCell ref="AL998:AL1000"/>
    <mergeCell ref="AM998:AM1000"/>
    <mergeCell ref="AN998:AN1000"/>
    <mergeCell ref="AO998:AO1000"/>
    <mergeCell ref="AP998:AP1000"/>
    <mergeCell ref="AL986:AL988"/>
    <mergeCell ref="AM986:AM988"/>
    <mergeCell ref="AN986:AN988"/>
    <mergeCell ref="AO986:AO988"/>
    <mergeCell ref="AP986:AP988"/>
    <mergeCell ref="AL990:AL992"/>
    <mergeCell ref="AM990:AM992"/>
    <mergeCell ref="AN990:AN992"/>
    <mergeCell ref="AO990:AO992"/>
    <mergeCell ref="AP990:AP992"/>
    <mergeCell ref="AL1010:AL1012"/>
    <mergeCell ref="AM1010:AM1012"/>
    <mergeCell ref="AN1010:AN1012"/>
    <mergeCell ref="AO1010:AO1012"/>
    <mergeCell ref="AP1010:AP1012"/>
    <mergeCell ref="AL1014:AL1016"/>
    <mergeCell ref="AM1014:AM1016"/>
    <mergeCell ref="AN1014:AN1016"/>
    <mergeCell ref="AO1014:AO1016"/>
    <mergeCell ref="AP1014:AP1016"/>
    <mergeCell ref="AL1002:AL1004"/>
    <mergeCell ref="AM1002:AM1004"/>
    <mergeCell ref="AN1002:AN1004"/>
    <mergeCell ref="AO1002:AO1004"/>
    <mergeCell ref="AP1002:AP1004"/>
    <mergeCell ref="AL1006:AL1008"/>
    <mergeCell ref="AM1006:AM1008"/>
    <mergeCell ref="AN1006:AN1008"/>
    <mergeCell ref="AO1006:AO1008"/>
    <mergeCell ref="AP1006:AP1008"/>
    <mergeCell ref="AL1026:AL1028"/>
    <mergeCell ref="AM1026:AM1028"/>
    <mergeCell ref="AN1026:AN1028"/>
    <mergeCell ref="AO1026:AO1028"/>
    <mergeCell ref="AP1026:AP1028"/>
    <mergeCell ref="AL1030:AL1032"/>
    <mergeCell ref="AM1030:AM1032"/>
    <mergeCell ref="AN1030:AN1032"/>
    <mergeCell ref="AO1030:AO1032"/>
    <mergeCell ref="AP1030:AP1032"/>
    <mergeCell ref="AL1018:AL1020"/>
    <mergeCell ref="AM1018:AM1020"/>
    <mergeCell ref="AN1018:AN1020"/>
    <mergeCell ref="AO1018:AO1020"/>
    <mergeCell ref="AP1018:AP1020"/>
    <mergeCell ref="AL1022:AL1024"/>
    <mergeCell ref="AM1022:AM1024"/>
    <mergeCell ref="AN1022:AN1024"/>
    <mergeCell ref="AO1022:AO1024"/>
    <mergeCell ref="AP1022:AP1024"/>
    <mergeCell ref="AL1042:AL1044"/>
    <mergeCell ref="AM1042:AM1044"/>
    <mergeCell ref="AN1042:AN1044"/>
    <mergeCell ref="AO1042:AO1044"/>
    <mergeCell ref="AP1042:AP1044"/>
    <mergeCell ref="AL1046:AL1048"/>
    <mergeCell ref="AM1046:AM1048"/>
    <mergeCell ref="AN1046:AN1048"/>
    <mergeCell ref="AO1046:AO1048"/>
    <mergeCell ref="AP1046:AP1048"/>
    <mergeCell ref="AL1034:AL1036"/>
    <mergeCell ref="AM1034:AM1036"/>
    <mergeCell ref="AN1034:AN1036"/>
    <mergeCell ref="AO1034:AO1036"/>
    <mergeCell ref="AP1034:AP1036"/>
    <mergeCell ref="AL1038:AL1040"/>
    <mergeCell ref="AM1038:AM1040"/>
    <mergeCell ref="AN1038:AN1040"/>
    <mergeCell ref="AO1038:AO1040"/>
    <mergeCell ref="AP1038:AP1040"/>
    <mergeCell ref="AL1058:AL1060"/>
    <mergeCell ref="AM1058:AM1060"/>
    <mergeCell ref="AN1058:AN1060"/>
    <mergeCell ref="AO1058:AO1060"/>
    <mergeCell ref="AP1058:AP1060"/>
    <mergeCell ref="AL1062:AL1064"/>
    <mergeCell ref="AM1062:AM1064"/>
    <mergeCell ref="AN1062:AN1064"/>
    <mergeCell ref="AO1062:AO1064"/>
    <mergeCell ref="AP1062:AP1064"/>
    <mergeCell ref="AL1050:AL1052"/>
    <mergeCell ref="AM1050:AM1052"/>
    <mergeCell ref="AN1050:AN1052"/>
    <mergeCell ref="AO1050:AO1052"/>
    <mergeCell ref="AP1050:AP1052"/>
    <mergeCell ref="AL1054:AL1056"/>
    <mergeCell ref="AM1054:AM1056"/>
    <mergeCell ref="AN1054:AN1056"/>
    <mergeCell ref="AO1054:AO1056"/>
    <mergeCell ref="AP1054:AP1056"/>
    <mergeCell ref="AL1074:AL1076"/>
    <mergeCell ref="AM1074:AM1076"/>
    <mergeCell ref="AN1074:AN1076"/>
    <mergeCell ref="AO1074:AO1076"/>
    <mergeCell ref="AP1074:AP1076"/>
    <mergeCell ref="AL1078:AL1080"/>
    <mergeCell ref="AM1078:AM1080"/>
    <mergeCell ref="AN1078:AN1080"/>
    <mergeCell ref="AO1078:AO1080"/>
    <mergeCell ref="AP1078:AP1080"/>
    <mergeCell ref="AL1066:AL1068"/>
    <mergeCell ref="AM1066:AM1068"/>
    <mergeCell ref="AN1066:AN1068"/>
    <mergeCell ref="AO1066:AO1068"/>
    <mergeCell ref="AP1066:AP1068"/>
    <mergeCell ref="AL1070:AL1072"/>
    <mergeCell ref="AM1070:AM1072"/>
    <mergeCell ref="AN1070:AN1072"/>
    <mergeCell ref="AO1070:AO1072"/>
    <mergeCell ref="AP1070:AP1072"/>
    <mergeCell ref="AL1090:AL1092"/>
    <mergeCell ref="AM1090:AM1092"/>
    <mergeCell ref="AN1090:AN1092"/>
    <mergeCell ref="AO1090:AO1092"/>
    <mergeCell ref="AP1090:AP1092"/>
    <mergeCell ref="AL1094:AL1096"/>
    <mergeCell ref="AM1094:AM1096"/>
    <mergeCell ref="AN1094:AN1096"/>
    <mergeCell ref="AO1094:AO1096"/>
    <mergeCell ref="AP1094:AP1096"/>
    <mergeCell ref="AL1082:AL1084"/>
    <mergeCell ref="AM1082:AM1084"/>
    <mergeCell ref="AN1082:AN1084"/>
    <mergeCell ref="AO1082:AO1084"/>
    <mergeCell ref="AP1082:AP1084"/>
    <mergeCell ref="AL1086:AL1088"/>
    <mergeCell ref="AM1086:AM1088"/>
    <mergeCell ref="AN1086:AN1088"/>
    <mergeCell ref="AO1086:AO1088"/>
    <mergeCell ref="AP1086:AP1088"/>
    <mergeCell ref="AL1106:AL1108"/>
    <mergeCell ref="AM1106:AM1108"/>
    <mergeCell ref="AN1106:AN1108"/>
    <mergeCell ref="AO1106:AO1108"/>
    <mergeCell ref="AP1106:AP1108"/>
    <mergeCell ref="AL1110:AL1112"/>
    <mergeCell ref="AM1110:AM1112"/>
    <mergeCell ref="AN1110:AN1112"/>
    <mergeCell ref="AO1110:AO1112"/>
    <mergeCell ref="AP1110:AP1112"/>
    <mergeCell ref="AL1098:AL1100"/>
    <mergeCell ref="AM1098:AM1100"/>
    <mergeCell ref="AN1098:AN1100"/>
    <mergeCell ref="AO1098:AO1100"/>
    <mergeCell ref="AP1098:AP1100"/>
    <mergeCell ref="AL1102:AL1104"/>
    <mergeCell ref="AM1102:AM1104"/>
    <mergeCell ref="AN1102:AN1104"/>
    <mergeCell ref="AO1102:AO1104"/>
    <mergeCell ref="AP1102:AP1104"/>
    <mergeCell ref="AL1122:AL1124"/>
    <mergeCell ref="AM1122:AM1124"/>
    <mergeCell ref="AN1122:AN1124"/>
    <mergeCell ref="AO1122:AO1124"/>
    <mergeCell ref="AP1122:AP1124"/>
    <mergeCell ref="AL1126:AL1128"/>
    <mergeCell ref="AM1126:AM1128"/>
    <mergeCell ref="AN1126:AN1128"/>
    <mergeCell ref="AO1126:AO1128"/>
    <mergeCell ref="AP1126:AP1128"/>
    <mergeCell ref="AL1114:AL1116"/>
    <mergeCell ref="AM1114:AM1116"/>
    <mergeCell ref="AN1114:AN1116"/>
    <mergeCell ref="AO1114:AO1116"/>
    <mergeCell ref="AP1114:AP1116"/>
    <mergeCell ref="AL1118:AL1120"/>
    <mergeCell ref="AM1118:AM1120"/>
    <mergeCell ref="AN1118:AN1120"/>
    <mergeCell ref="AO1118:AO1120"/>
    <mergeCell ref="AP1118:AP1120"/>
    <mergeCell ref="AL1138:AL1140"/>
    <mergeCell ref="AM1138:AM1140"/>
    <mergeCell ref="AN1138:AN1140"/>
    <mergeCell ref="AO1138:AO1140"/>
    <mergeCell ref="AP1138:AP1140"/>
    <mergeCell ref="AL1142:AL1144"/>
    <mergeCell ref="AM1142:AM1144"/>
    <mergeCell ref="AN1142:AN1144"/>
    <mergeCell ref="AO1142:AO1144"/>
    <mergeCell ref="AP1142:AP1144"/>
    <mergeCell ref="AL1130:AL1132"/>
    <mergeCell ref="AM1130:AM1132"/>
    <mergeCell ref="AN1130:AN1132"/>
    <mergeCell ref="AO1130:AO1132"/>
    <mergeCell ref="AP1130:AP1132"/>
    <mergeCell ref="AL1134:AL1136"/>
    <mergeCell ref="AM1134:AM1136"/>
    <mergeCell ref="AN1134:AN1136"/>
    <mergeCell ref="AO1134:AO1136"/>
    <mergeCell ref="AP1134:AP1136"/>
    <mergeCell ref="AL1154:AL1156"/>
    <mergeCell ref="AM1154:AM1156"/>
    <mergeCell ref="AN1154:AN1156"/>
    <mergeCell ref="AO1154:AO1156"/>
    <mergeCell ref="AP1154:AP1156"/>
    <mergeCell ref="AL1158:AL1160"/>
    <mergeCell ref="AM1158:AM1160"/>
    <mergeCell ref="AN1158:AN1160"/>
    <mergeCell ref="AO1158:AO1160"/>
    <mergeCell ref="AP1158:AP1160"/>
    <mergeCell ref="AL1146:AL1148"/>
    <mergeCell ref="AM1146:AM1148"/>
    <mergeCell ref="AN1146:AN1148"/>
    <mergeCell ref="AO1146:AO1148"/>
    <mergeCell ref="AP1146:AP1148"/>
    <mergeCell ref="AL1150:AL1152"/>
    <mergeCell ref="AM1150:AM1152"/>
    <mergeCell ref="AN1150:AN1152"/>
    <mergeCell ref="AO1150:AO1152"/>
    <mergeCell ref="AP1150:AP1152"/>
  </mergeCell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C49"/>
  <sheetViews>
    <sheetView zoomScale="70" zoomScaleNormal="70" workbookViewId="0">
      <selection activeCell="W24" sqref="W24"/>
    </sheetView>
  </sheetViews>
  <sheetFormatPr defaultRowHeight="15" x14ac:dyDescent="0.25"/>
  <cols>
    <col min="1" max="1" width="31.7109375" style="42" customWidth="1"/>
    <col min="2" max="2" width="9.5703125" customWidth="1"/>
    <col min="3" max="3" width="13.28515625" customWidth="1"/>
  </cols>
  <sheetData>
    <row r="1" spans="1:3" x14ac:dyDescent="0.25">
      <c r="B1" t="s">
        <v>649</v>
      </c>
      <c r="C1" t="s">
        <v>650</v>
      </c>
    </row>
    <row r="2" spans="1:3" x14ac:dyDescent="0.25">
      <c r="A2" s="41" t="s">
        <v>597</v>
      </c>
      <c r="B2" s="44">
        <f ca="1">summary!O5</f>
        <v>7.4497354563196865</v>
      </c>
      <c r="C2" s="44">
        <f ca="1">summary!O6</f>
        <v>7.0362295030594213</v>
      </c>
    </row>
    <row r="3" spans="1:3" x14ac:dyDescent="0.25">
      <c r="A3" s="41" t="s">
        <v>599</v>
      </c>
      <c r="B3" s="44">
        <f ca="1">summary!O8</f>
        <v>7.4497354561517808</v>
      </c>
      <c r="C3" s="44">
        <f ca="1">summary!O9</f>
        <v>7.0362295270459967</v>
      </c>
    </row>
    <row r="4" spans="1:3" x14ac:dyDescent="0.25">
      <c r="A4" s="41" t="s">
        <v>602</v>
      </c>
      <c r="B4" s="44">
        <f ca="1">summary!O11</f>
        <v>7.4497354560540083</v>
      </c>
      <c r="C4" s="44">
        <f ca="1">summary!O12</f>
        <v>7.036229551274972</v>
      </c>
    </row>
    <row r="5" spans="1:3" ht="14.45" customHeight="1" x14ac:dyDescent="0.25">
      <c r="A5" s="41" t="s">
        <v>603</v>
      </c>
      <c r="B5" s="44">
        <f ca="1">summary!O14</f>
        <v>7.4497354547000896</v>
      </c>
      <c r="C5" s="44">
        <f ca="1">summary!O15</f>
        <v>7.0362295510441193</v>
      </c>
    </row>
    <row r="6" spans="1:3" ht="14.45" customHeight="1" x14ac:dyDescent="0.25">
      <c r="A6" s="41" t="s">
        <v>604</v>
      </c>
      <c r="B6" s="44">
        <f ca="1">summary!O17</f>
        <v>7.4497354542342222</v>
      </c>
      <c r="C6" s="44">
        <f ca="1">summary!O18</f>
        <v>7.0362295304228111</v>
      </c>
    </row>
    <row r="7" spans="1:3" ht="14.45" customHeight="1" x14ac:dyDescent="0.25">
      <c r="A7" s="41" t="s">
        <v>605</v>
      </c>
      <c r="B7" s="44">
        <f ca="1">summary!O20</f>
        <v>7.4497354562228937</v>
      </c>
      <c r="C7" s="44">
        <f ca="1">summary!O21</f>
        <v>7.0362295508877892</v>
      </c>
    </row>
    <row r="8" spans="1:3" ht="14.45" customHeight="1" x14ac:dyDescent="0.25">
      <c r="A8" s="41" t="s">
        <v>606</v>
      </c>
      <c r="B8" s="44">
        <f ca="1">summary!O23</f>
        <v>7.44973545615525</v>
      </c>
      <c r="C8" s="44">
        <f ca="1">summary!O24</f>
        <v>7.0362295386222788</v>
      </c>
    </row>
    <row r="9" spans="1:3" ht="14.45" customHeight="1" x14ac:dyDescent="0.25">
      <c r="A9" s="41" t="s">
        <v>607</v>
      </c>
      <c r="B9" s="44">
        <f ca="1">summary!O26</f>
        <v>7.4497354560545377</v>
      </c>
      <c r="C9" s="44">
        <f ca="1">summary!O27</f>
        <v>7.0362295506516803</v>
      </c>
    </row>
    <row r="10" spans="1:3" ht="14.45" customHeight="1" x14ac:dyDescent="0.25">
      <c r="A10" s="41" t="s">
        <v>608</v>
      </c>
      <c r="B10" s="44">
        <f ca="1">summary!O29</f>
        <v>7.4497354559501714</v>
      </c>
      <c r="C10" s="44">
        <f ca="1">summary!O30</f>
        <v>7.0362295507271151</v>
      </c>
    </row>
    <row r="11" spans="1:3" ht="14.45" customHeight="1" x14ac:dyDescent="0.25">
      <c r="A11" s="41" t="s">
        <v>609</v>
      </c>
      <c r="B11" s="44">
        <f ca="1">summary!O32</f>
        <v>7.4497354559863638</v>
      </c>
      <c r="C11" s="44">
        <f ca="1">summary!O33</f>
        <v>7.0362295501672705</v>
      </c>
    </row>
    <row r="12" spans="1:3" ht="14.45" customHeight="1" x14ac:dyDescent="0.25">
      <c r="A12" s="41" t="s">
        <v>610</v>
      </c>
      <c r="B12" s="44">
        <f ca="1">summary!O35</f>
        <v>7.4497354561523084</v>
      </c>
      <c r="C12" s="44">
        <f ca="1">summary!O36</f>
        <v>7.036229550645074</v>
      </c>
    </row>
    <row r="13" spans="1:3" ht="14.45" customHeight="1" x14ac:dyDescent="0.25">
      <c r="A13" s="41" t="s">
        <v>611</v>
      </c>
      <c r="B13" s="44">
        <f ca="1">summary!O38</f>
        <v>7.4497354563187601</v>
      </c>
      <c r="C13" s="44">
        <f ca="1">summary!O39</f>
        <v>7.0362295500054826</v>
      </c>
    </row>
    <row r="14" spans="1:3" ht="14.45" customHeight="1" x14ac:dyDescent="0.25">
      <c r="A14" s="41" t="s">
        <v>612</v>
      </c>
      <c r="B14" s="44">
        <f ca="1">summary!O41</f>
        <v>7.4497354559154987</v>
      </c>
      <c r="C14" s="44">
        <f ca="1">summary!O42</f>
        <v>7.0362295502516403</v>
      </c>
    </row>
    <row r="15" spans="1:3" ht="14.45" customHeight="1" x14ac:dyDescent="0.25">
      <c r="A15" s="41" t="s">
        <v>613</v>
      </c>
      <c r="B15" s="44">
        <f ca="1">summary!O44</f>
        <v>7.4497354560529985</v>
      </c>
      <c r="C15" s="44">
        <f ca="1">summary!O45</f>
        <v>7.0362295328716913</v>
      </c>
    </row>
    <row r="16" spans="1:3" ht="14.45" customHeight="1" x14ac:dyDescent="0.25">
      <c r="A16" s="43" t="s">
        <v>614</v>
      </c>
      <c r="B16" s="44">
        <f ca="1">summary!O47</f>
        <v>7.4497354560540083</v>
      </c>
      <c r="C16" s="44">
        <f ca="1">summary!O48</f>
        <v>7.0362295357949813</v>
      </c>
    </row>
    <row r="17" spans="1:3" ht="14.45" customHeight="1" x14ac:dyDescent="0.25">
      <c r="A17" s="52" t="s">
        <v>669</v>
      </c>
      <c r="B17" s="44" t="e">
        <f ca="1">summary!O50</f>
        <v>#N/A</v>
      </c>
      <c r="C17" s="44" t="e">
        <f ca="1">summary!O51</f>
        <v>#N/A</v>
      </c>
    </row>
    <row r="18" spans="1:3" ht="14.45" customHeight="1" x14ac:dyDescent="0.25">
      <c r="A18" s="52" t="s">
        <v>670</v>
      </c>
      <c r="B18" s="44" t="e">
        <f ca="1">summary!O53</f>
        <v>#N/A</v>
      </c>
      <c r="C18" s="44" t="e">
        <f ca="1">summary!O54</f>
        <v>#N/A</v>
      </c>
    </row>
    <row r="19" spans="1:3" ht="14.45" customHeight="1" x14ac:dyDescent="0.25">
      <c r="A19" s="41" t="s">
        <v>675</v>
      </c>
      <c r="B19" s="44" t="e">
        <f ca="1">summary!O56</f>
        <v>#N/A</v>
      </c>
      <c r="C19" s="44" t="e">
        <f ca="1">summary!O57</f>
        <v>#N/A</v>
      </c>
    </row>
    <row r="20" spans="1:3" ht="14.45" customHeight="1" x14ac:dyDescent="0.25">
      <c r="A20" s="41" t="s">
        <v>676</v>
      </c>
      <c r="B20" s="44" t="e">
        <f ca="1">summary!O59</f>
        <v>#N/A</v>
      </c>
      <c r="C20" s="44" t="e">
        <f ca="1">summary!O60</f>
        <v>#N/A</v>
      </c>
    </row>
    <row r="21" spans="1:3" ht="14.45" customHeight="1" x14ac:dyDescent="0.25"/>
    <row r="22" spans="1:3" ht="14.45" customHeight="1" x14ac:dyDescent="0.25"/>
    <row r="23" spans="1:3" ht="14.45" customHeight="1" x14ac:dyDescent="0.25"/>
    <row r="24" spans="1:3" ht="14.45" customHeight="1" x14ac:dyDescent="0.25"/>
    <row r="25" spans="1:3" ht="14.45" customHeight="1" x14ac:dyDescent="0.25"/>
    <row r="26" spans="1:3" ht="14.45" customHeight="1" x14ac:dyDescent="0.25"/>
    <row r="27" spans="1:3" ht="14.45" customHeight="1" x14ac:dyDescent="0.25"/>
    <row r="28" spans="1:3" ht="15" customHeight="1" x14ac:dyDescent="0.25"/>
    <row r="29" spans="1:3" ht="15" customHeight="1" x14ac:dyDescent="0.25"/>
    <row r="30" spans="1:3" ht="14.45" customHeight="1" x14ac:dyDescent="0.25"/>
    <row r="31" spans="1:3" ht="14.45" customHeight="1" x14ac:dyDescent="0.25"/>
    <row r="32" spans="1:3" ht="14.45" customHeight="1" x14ac:dyDescent="0.25"/>
    <row r="33" spans="1:3" ht="14.45" customHeight="1" x14ac:dyDescent="0.25">
      <c r="C33" t="s">
        <v>651</v>
      </c>
    </row>
    <row r="34" spans="1:3" ht="14.45" customHeight="1" x14ac:dyDescent="0.25">
      <c r="A34" s="41" t="s">
        <v>597</v>
      </c>
      <c r="B34">
        <v>7</v>
      </c>
      <c r="C34">
        <f ca="1">SUM(IF(INDIRECT("'summary'!I"&amp;B34)="G",1,0),IF(INDIRECT("'summary'!J"&amp;B34)="G",1,0),IF(INDIRECT("'summary'!K"&amp;B34)="G",1,0))</f>
        <v>0</v>
      </c>
    </row>
    <row r="35" spans="1:3" x14ac:dyDescent="0.25">
      <c r="A35" s="41" t="s">
        <v>599</v>
      </c>
      <c r="B35">
        <f>B34+3</f>
        <v>10</v>
      </c>
      <c r="C35">
        <f t="shared" ref="C35:C49" ca="1" si="0">SUM(IF(INDIRECT("'summary'!I"&amp;B35)="G",1,0),IF(INDIRECT("'summary'!J"&amp;B35)="G",1,0),IF(INDIRECT("'summary'!K"&amp;B35)="G",1,0))</f>
        <v>2</v>
      </c>
    </row>
    <row r="36" spans="1:3" x14ac:dyDescent="0.25">
      <c r="A36" s="41" t="s">
        <v>602</v>
      </c>
      <c r="B36">
        <f t="shared" ref="B36:B48" si="1">B35+3</f>
        <v>13</v>
      </c>
      <c r="C36">
        <f t="shared" ca="1" si="0"/>
        <v>1</v>
      </c>
    </row>
    <row r="37" spans="1:3" x14ac:dyDescent="0.25">
      <c r="A37" s="41" t="s">
        <v>603</v>
      </c>
      <c r="B37">
        <f t="shared" si="1"/>
        <v>16</v>
      </c>
      <c r="C37">
        <f t="shared" ca="1" si="0"/>
        <v>1</v>
      </c>
    </row>
    <row r="38" spans="1:3" x14ac:dyDescent="0.25">
      <c r="A38" s="41" t="s">
        <v>604</v>
      </c>
      <c r="B38">
        <f t="shared" si="1"/>
        <v>19</v>
      </c>
      <c r="C38">
        <f t="shared" ca="1" si="0"/>
        <v>0</v>
      </c>
    </row>
    <row r="39" spans="1:3" x14ac:dyDescent="0.25">
      <c r="A39" s="41" t="s">
        <v>605</v>
      </c>
      <c r="B39">
        <f t="shared" si="1"/>
        <v>22</v>
      </c>
      <c r="C39">
        <f t="shared" ca="1" si="0"/>
        <v>0</v>
      </c>
    </row>
    <row r="40" spans="1:3" x14ac:dyDescent="0.25">
      <c r="A40" s="41" t="s">
        <v>606</v>
      </c>
      <c r="B40">
        <f t="shared" si="1"/>
        <v>25</v>
      </c>
      <c r="C40">
        <f t="shared" ca="1" si="0"/>
        <v>1</v>
      </c>
    </row>
    <row r="41" spans="1:3" ht="16.149999999999999" customHeight="1" x14ac:dyDescent="0.25">
      <c r="A41" s="48" t="s">
        <v>607</v>
      </c>
      <c r="B41">
        <f t="shared" si="1"/>
        <v>28</v>
      </c>
      <c r="C41">
        <f t="shared" ca="1" si="0"/>
        <v>0</v>
      </c>
    </row>
    <row r="42" spans="1:3" x14ac:dyDescent="0.25">
      <c r="A42" s="48" t="s">
        <v>608</v>
      </c>
      <c r="B42">
        <f t="shared" si="1"/>
        <v>31</v>
      </c>
      <c r="C42">
        <f t="shared" ca="1" si="0"/>
        <v>3</v>
      </c>
    </row>
    <row r="43" spans="1:3" ht="16.899999999999999" customHeight="1" x14ac:dyDescent="0.25">
      <c r="A43" s="41" t="s">
        <v>609</v>
      </c>
      <c r="B43">
        <f t="shared" si="1"/>
        <v>34</v>
      </c>
      <c r="C43">
        <f t="shared" ca="1" si="0"/>
        <v>3</v>
      </c>
    </row>
    <row r="44" spans="1:3" x14ac:dyDescent="0.25">
      <c r="A44" s="41" t="s">
        <v>610</v>
      </c>
      <c r="B44">
        <f t="shared" si="1"/>
        <v>37</v>
      </c>
      <c r="C44">
        <f t="shared" ca="1" si="0"/>
        <v>3</v>
      </c>
    </row>
    <row r="45" spans="1:3" x14ac:dyDescent="0.25">
      <c r="A45" s="41" t="s">
        <v>611</v>
      </c>
      <c r="B45">
        <f t="shared" si="1"/>
        <v>40</v>
      </c>
      <c r="C45">
        <f t="shared" ca="1" si="0"/>
        <v>0</v>
      </c>
    </row>
    <row r="46" spans="1:3" x14ac:dyDescent="0.25">
      <c r="A46" s="41" t="s">
        <v>612</v>
      </c>
      <c r="B46">
        <f t="shared" si="1"/>
        <v>43</v>
      </c>
      <c r="C46">
        <f t="shared" ca="1" si="0"/>
        <v>0</v>
      </c>
    </row>
    <row r="47" spans="1:3" x14ac:dyDescent="0.25">
      <c r="A47" s="41" t="s">
        <v>613</v>
      </c>
      <c r="B47">
        <f t="shared" si="1"/>
        <v>46</v>
      </c>
      <c r="C47">
        <f t="shared" ca="1" si="0"/>
        <v>0</v>
      </c>
    </row>
    <row r="48" spans="1:3" x14ac:dyDescent="0.25">
      <c r="A48" s="43" t="s">
        <v>614</v>
      </c>
      <c r="B48">
        <f t="shared" si="1"/>
        <v>49</v>
      </c>
      <c r="C48">
        <f t="shared" ca="1" si="0"/>
        <v>0</v>
      </c>
    </row>
    <row r="49" spans="1:3" x14ac:dyDescent="0.25">
      <c r="A49" s="52" t="s">
        <v>677</v>
      </c>
      <c r="B49">
        <v>64</v>
      </c>
      <c r="C49">
        <f t="shared" ca="1" si="0"/>
        <v>3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raw data</vt:lpstr>
      <vt:lpstr>BI info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Joshua Nardin</dc:creator>
  <cp:lastModifiedBy>Wood, Joe</cp:lastModifiedBy>
  <dcterms:created xsi:type="dcterms:W3CDTF">2015-11-09T19:06:29Z</dcterms:created>
  <dcterms:modified xsi:type="dcterms:W3CDTF">2018-05-25T18:26:55Z</dcterms:modified>
</cp:coreProperties>
</file>