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M:\CMAT OEM stuff\Cary test House low level HP\Leroy paper\Reduced Data\"/>
    </mc:Choice>
  </mc:AlternateContent>
  <bookViews>
    <workbookView xWindow="0" yWindow="0" windowWidth="19200" windowHeight="11580"/>
  </bookViews>
  <sheets>
    <sheet name="Summary" sheetId="2" r:id="rId1"/>
    <sheet name="Raw Results" sheetId="1" state="hidden" r:id="rId2"/>
    <sheet name="Key" sheetId="5" state="hidden" r:id="rId3"/>
  </sheets>
  <calcPr calcId="171027"/>
</workbook>
</file>

<file path=xl/calcChain.xml><?xml version="1.0" encoding="utf-8"?>
<calcChain xmlns="http://schemas.openxmlformats.org/spreadsheetml/2006/main">
  <c r="D3" i="2" l="1"/>
  <c r="AJ477" i="1"/>
  <c r="AJ481" i="1"/>
  <c r="D481" i="1"/>
  <c r="Q45" i="2" l="1"/>
  <c r="Q42" i="2"/>
  <c r="Q39" i="2"/>
  <c r="Q36" i="2"/>
  <c r="Q33" i="2"/>
  <c r="Q30" i="2"/>
  <c r="Q27" i="2"/>
  <c r="Q24" i="2"/>
  <c r="Q21" i="2"/>
  <c r="Q18" i="2"/>
  <c r="Q15" i="2"/>
  <c r="Q6" i="2"/>
  <c r="F46" i="2"/>
  <c r="F42" i="2"/>
  <c r="F31" i="2"/>
  <c r="F40" i="2"/>
  <c r="F7" i="2"/>
  <c r="G46" i="2"/>
  <c r="H45" i="2"/>
  <c r="I45" i="2"/>
  <c r="G45" i="2"/>
  <c r="F45" i="2"/>
  <c r="I43" i="2"/>
  <c r="H43" i="2"/>
  <c r="G43" i="2"/>
  <c r="I42" i="2"/>
  <c r="H42" i="2"/>
  <c r="G42" i="2"/>
  <c r="G36" i="2"/>
  <c r="F36" i="2"/>
  <c r="G34" i="2"/>
  <c r="I33" i="2"/>
  <c r="F33" i="2"/>
  <c r="I31" i="2"/>
  <c r="I28" i="1"/>
  <c r="H31" i="2"/>
  <c r="I30" i="2"/>
  <c r="H30" i="2"/>
  <c r="G30" i="2"/>
  <c r="F30" i="2"/>
  <c r="I28" i="2"/>
  <c r="H28" i="2"/>
  <c r="I27" i="2"/>
  <c r="H27" i="2"/>
  <c r="G27" i="2"/>
  <c r="H21" i="2"/>
  <c r="G21" i="2"/>
  <c r="F21" i="2"/>
  <c r="I19" i="2"/>
  <c r="H19" i="2"/>
  <c r="G19" i="2"/>
  <c r="I18" i="2"/>
  <c r="H18" i="2"/>
  <c r="G18" i="2"/>
  <c r="F19" i="2"/>
  <c r="F18" i="2"/>
  <c r="I16" i="2"/>
  <c r="H16" i="2"/>
  <c r="G15" i="2"/>
  <c r="G10" i="2"/>
  <c r="F10" i="2"/>
  <c r="I9" i="2"/>
  <c r="E4" i="2"/>
  <c r="AH450" i="1"/>
  <c r="D4" i="2"/>
  <c r="AH481" i="1"/>
  <c r="AH480" i="1"/>
  <c r="AH479" i="1"/>
  <c r="AH478" i="1"/>
  <c r="AH477" i="1"/>
  <c r="AH476" i="1"/>
  <c r="AH475" i="1"/>
  <c r="AH474" i="1"/>
  <c r="AJ449" i="1"/>
  <c r="AJ445" i="1"/>
  <c r="AJ441" i="1"/>
  <c r="AJ437" i="1"/>
  <c r="AJ433" i="1"/>
  <c r="AJ429" i="1"/>
  <c r="AJ425" i="1"/>
  <c r="AJ421" i="1"/>
  <c r="AJ417" i="1"/>
  <c r="AJ413" i="1"/>
  <c r="AJ409" i="1"/>
  <c r="AJ405" i="1"/>
  <c r="AJ401" i="1"/>
  <c r="AJ397" i="1"/>
  <c r="AJ393" i="1"/>
  <c r="AJ389" i="1"/>
  <c r="AJ385" i="1"/>
  <c r="AJ381" i="1"/>
  <c r="AJ377" i="1"/>
  <c r="AJ373" i="1"/>
  <c r="AJ369" i="1"/>
  <c r="AJ365" i="1"/>
  <c r="AJ361" i="1"/>
  <c r="AJ357" i="1"/>
  <c r="AJ353" i="1"/>
  <c r="AJ349" i="1"/>
  <c r="AJ345" i="1"/>
  <c r="AJ341" i="1"/>
  <c r="AJ337" i="1"/>
  <c r="AJ333" i="1"/>
  <c r="AJ329" i="1"/>
  <c r="AJ325" i="1"/>
  <c r="AJ321" i="1"/>
  <c r="AJ317" i="1"/>
  <c r="AJ313" i="1"/>
  <c r="AJ309" i="1"/>
  <c r="AJ305" i="1"/>
  <c r="AJ301" i="1"/>
  <c r="AJ297" i="1"/>
  <c r="AJ293" i="1"/>
  <c r="AJ289" i="1"/>
  <c r="AJ285" i="1"/>
  <c r="AJ281" i="1"/>
  <c r="AJ277" i="1"/>
  <c r="AJ273" i="1"/>
  <c r="AJ269" i="1"/>
  <c r="AJ265" i="1"/>
  <c r="AJ261" i="1"/>
  <c r="AJ257" i="1"/>
  <c r="AJ253" i="1"/>
  <c r="AJ249" i="1"/>
  <c r="AJ245" i="1"/>
  <c r="AJ241" i="1"/>
  <c r="AJ237" i="1"/>
  <c r="AJ233" i="1"/>
  <c r="AJ229" i="1"/>
  <c r="AJ225" i="1"/>
  <c r="AJ221" i="1"/>
  <c r="AJ217" i="1"/>
  <c r="AJ213" i="1"/>
  <c r="AJ209" i="1"/>
  <c r="AJ205" i="1"/>
  <c r="AJ201" i="1"/>
  <c r="AJ197" i="1"/>
  <c r="AJ193" i="1"/>
  <c r="AJ189" i="1"/>
  <c r="AJ185" i="1"/>
  <c r="AJ181" i="1"/>
  <c r="AJ177" i="1"/>
  <c r="AJ173" i="1"/>
  <c r="AJ169" i="1"/>
  <c r="AJ165" i="1"/>
  <c r="AJ161" i="1"/>
  <c r="AJ157" i="1"/>
  <c r="AJ153" i="1"/>
  <c r="AJ149" i="1"/>
  <c r="AJ145" i="1"/>
  <c r="AJ141" i="1"/>
  <c r="AJ137" i="1"/>
  <c r="AJ133" i="1"/>
  <c r="AJ129" i="1"/>
  <c r="AJ125" i="1"/>
  <c r="AJ121" i="1"/>
  <c r="AJ117" i="1"/>
  <c r="AJ113" i="1"/>
  <c r="AJ109" i="1"/>
  <c r="F43" i="2" s="1"/>
  <c r="AJ105" i="1"/>
  <c r="AJ101" i="1"/>
  <c r="AJ97" i="1"/>
  <c r="AJ93" i="1"/>
  <c r="AJ89" i="1"/>
  <c r="F28" i="2" s="1"/>
  <c r="AJ85" i="1"/>
  <c r="F25" i="2" s="1"/>
  <c r="AJ81" i="1"/>
  <c r="AJ77" i="1"/>
  <c r="AJ73" i="1"/>
  <c r="F16" i="2" s="1"/>
  <c r="AJ69" i="1"/>
  <c r="AJ65" i="1"/>
  <c r="AJ61" i="1"/>
  <c r="AJ57" i="1"/>
  <c r="AJ53" i="1"/>
  <c r="AJ49" i="1"/>
  <c r="AJ45" i="1"/>
  <c r="AJ41" i="1"/>
  <c r="AJ37" i="1"/>
  <c r="AJ33" i="1"/>
  <c r="F27" i="2" s="1"/>
  <c r="AJ29" i="1"/>
  <c r="F24" i="2" s="1"/>
  <c r="AJ25" i="1"/>
  <c r="AJ21" i="1"/>
  <c r="G6" i="2"/>
  <c r="E3" i="2"/>
  <c r="AJ13" i="1"/>
  <c r="F12" i="2" s="1"/>
  <c r="AJ9" i="1"/>
  <c r="F9" i="2" s="1"/>
  <c r="AH5" i="1"/>
  <c r="AI101" i="1"/>
  <c r="F37" i="2" s="1"/>
  <c r="AI93" i="1"/>
  <c r="AI81" i="1"/>
  <c r="F22" i="2" s="1"/>
  <c r="AI69" i="1"/>
  <c r="F13" i="2" s="1"/>
  <c r="AI49" i="1"/>
  <c r="F39" i="2" s="1"/>
  <c r="AI17" i="1"/>
  <c r="F15" i="2" s="1"/>
  <c r="AI5" i="1"/>
  <c r="F6" i="2" s="1"/>
  <c r="AH473" i="1"/>
  <c r="AH3" i="1"/>
  <c r="AH4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F34" i="2" s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H6" i="2" s="1"/>
  <c r="AH122" i="1"/>
  <c r="AH123" i="1"/>
  <c r="AH124" i="1"/>
  <c r="AH125" i="1"/>
  <c r="I6" i="2" s="1"/>
  <c r="AH126" i="1"/>
  <c r="AH127" i="1"/>
  <c r="AH128" i="1"/>
  <c r="AH129" i="1"/>
  <c r="G9" i="2" s="1"/>
  <c r="AH130" i="1"/>
  <c r="AH131" i="1"/>
  <c r="AH132" i="1"/>
  <c r="AH133" i="1"/>
  <c r="H9" i="2" s="1"/>
  <c r="AH134" i="1"/>
  <c r="AH135" i="1"/>
  <c r="AH136" i="1"/>
  <c r="AH137" i="1"/>
  <c r="AH138" i="1"/>
  <c r="AH139" i="1"/>
  <c r="AH140" i="1"/>
  <c r="AH141" i="1"/>
  <c r="G12" i="2" s="1"/>
  <c r="AH142" i="1"/>
  <c r="AH143" i="1"/>
  <c r="AH144" i="1"/>
  <c r="AH145" i="1"/>
  <c r="H12" i="2" s="1"/>
  <c r="AH146" i="1"/>
  <c r="AH147" i="1"/>
  <c r="AH148" i="1"/>
  <c r="AH149" i="1"/>
  <c r="I12" i="2" s="1"/>
  <c r="AH150" i="1"/>
  <c r="AH151" i="1"/>
  <c r="AH152" i="1"/>
  <c r="AH153" i="1"/>
  <c r="AH154" i="1"/>
  <c r="AH155" i="1"/>
  <c r="AH156" i="1"/>
  <c r="AH157" i="1"/>
  <c r="H15" i="2" s="1"/>
  <c r="AH158" i="1"/>
  <c r="AH159" i="1"/>
  <c r="AH160" i="1"/>
  <c r="AH161" i="1"/>
  <c r="I15" i="2" s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I21" i="2" s="1"/>
  <c r="AH186" i="1"/>
  <c r="AH187" i="1"/>
  <c r="AH188" i="1"/>
  <c r="AH189" i="1"/>
  <c r="G24" i="2" s="1"/>
  <c r="AH190" i="1"/>
  <c r="AH191" i="1"/>
  <c r="AH192" i="1"/>
  <c r="AH193" i="1"/>
  <c r="H24" i="2" s="1"/>
  <c r="AH194" i="1"/>
  <c r="AH195" i="1"/>
  <c r="AH196" i="1"/>
  <c r="AH197" i="1"/>
  <c r="I24" i="2" s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G33" i="2" s="1"/>
  <c r="AH226" i="1"/>
  <c r="AH227" i="1"/>
  <c r="AH228" i="1"/>
  <c r="AH229" i="1"/>
  <c r="H33" i="2" s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H36" i="2" s="1"/>
  <c r="AH242" i="1"/>
  <c r="AH243" i="1"/>
  <c r="AH244" i="1"/>
  <c r="AH245" i="1"/>
  <c r="I36" i="2" s="1"/>
  <c r="AH246" i="1"/>
  <c r="AH247" i="1"/>
  <c r="AH248" i="1"/>
  <c r="AH249" i="1"/>
  <c r="G39" i="2" s="1"/>
  <c r="AH250" i="1"/>
  <c r="AH251" i="1"/>
  <c r="AH252" i="1"/>
  <c r="AH253" i="1"/>
  <c r="H39" i="2" s="1"/>
  <c r="AH254" i="1"/>
  <c r="AH255" i="1"/>
  <c r="AH256" i="1"/>
  <c r="AH257" i="1"/>
  <c r="I39" i="2" s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G7" i="2" s="1"/>
  <c r="AH286" i="1"/>
  <c r="AH287" i="1"/>
  <c r="AH288" i="1"/>
  <c r="AH289" i="1"/>
  <c r="H7" i="2" s="1"/>
  <c r="AH290" i="1"/>
  <c r="AH291" i="1"/>
  <c r="AH292" i="1"/>
  <c r="AH293" i="1"/>
  <c r="I7" i="2" s="1"/>
  <c r="AH294" i="1"/>
  <c r="AH295" i="1"/>
  <c r="AH296" i="1"/>
  <c r="AH297" i="1"/>
  <c r="AH298" i="1"/>
  <c r="AH299" i="1"/>
  <c r="AH300" i="1"/>
  <c r="AH301" i="1"/>
  <c r="H10" i="2" s="1"/>
  <c r="AH302" i="1"/>
  <c r="AH303" i="1"/>
  <c r="AH304" i="1"/>
  <c r="AH305" i="1"/>
  <c r="I10" i="2" s="1"/>
  <c r="AH306" i="1"/>
  <c r="AH307" i="1"/>
  <c r="AH308" i="1"/>
  <c r="AH309" i="1"/>
  <c r="G13" i="2" s="1"/>
  <c r="AH310" i="1"/>
  <c r="AH311" i="1"/>
  <c r="AH312" i="1"/>
  <c r="AH313" i="1"/>
  <c r="H13" i="2" s="1"/>
  <c r="AH314" i="1"/>
  <c r="AH315" i="1"/>
  <c r="AH316" i="1"/>
  <c r="AH317" i="1"/>
  <c r="I13" i="2" s="1"/>
  <c r="AH318" i="1"/>
  <c r="AH319" i="1"/>
  <c r="AH320" i="1"/>
  <c r="AH321" i="1"/>
  <c r="G16" i="2" s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G22" i="2" s="1"/>
  <c r="AH346" i="1"/>
  <c r="AH347" i="1"/>
  <c r="AH348" i="1"/>
  <c r="AH349" i="1"/>
  <c r="H22" i="2" s="1"/>
  <c r="AH350" i="1"/>
  <c r="AH351" i="1"/>
  <c r="AH352" i="1"/>
  <c r="AH353" i="1"/>
  <c r="I22" i="2" s="1"/>
  <c r="AH354" i="1"/>
  <c r="AH355" i="1"/>
  <c r="AH356" i="1"/>
  <c r="AH357" i="1"/>
  <c r="G25" i="2" s="1"/>
  <c r="AH358" i="1"/>
  <c r="AH359" i="1"/>
  <c r="AH360" i="1"/>
  <c r="AH361" i="1"/>
  <c r="H25" i="2" s="1"/>
  <c r="AH362" i="1"/>
  <c r="AH363" i="1"/>
  <c r="AH364" i="1"/>
  <c r="AH365" i="1"/>
  <c r="I25" i="2" s="1"/>
  <c r="AH366" i="1"/>
  <c r="AH367" i="1"/>
  <c r="AH368" i="1"/>
  <c r="AH369" i="1"/>
  <c r="G28" i="2" s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G40" i="2" s="1"/>
  <c r="AH382" i="1"/>
  <c r="AH383" i="1"/>
  <c r="AH384" i="1"/>
  <c r="AH385" i="1"/>
  <c r="H40" i="2" s="1"/>
  <c r="AH386" i="1"/>
  <c r="AH387" i="1"/>
  <c r="AH388" i="1"/>
  <c r="AH389" i="1"/>
  <c r="I40" i="2" s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H46" i="2" s="1"/>
  <c r="AH410" i="1"/>
  <c r="AH411" i="1"/>
  <c r="AH412" i="1"/>
  <c r="AH413" i="1"/>
  <c r="I46" i="2" s="1"/>
  <c r="AH414" i="1"/>
  <c r="AH415" i="1"/>
  <c r="AH416" i="1"/>
  <c r="AH417" i="1"/>
  <c r="G31" i="2" s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H34" i="2" s="1"/>
  <c r="AH434" i="1"/>
  <c r="AH435" i="1"/>
  <c r="AH436" i="1"/>
  <c r="AH437" i="1"/>
  <c r="I34" i="2" s="1"/>
  <c r="AH438" i="1"/>
  <c r="AH439" i="1"/>
  <c r="AH440" i="1"/>
  <c r="AH441" i="1"/>
  <c r="G37" i="2" s="1"/>
  <c r="AH442" i="1"/>
  <c r="AH443" i="1"/>
  <c r="AH444" i="1"/>
  <c r="AH445" i="1"/>
  <c r="H37" i="2" s="1"/>
  <c r="AH446" i="1"/>
  <c r="AH447" i="1"/>
  <c r="AH448" i="1"/>
  <c r="AH449" i="1"/>
  <c r="I37" i="2" s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2" i="1"/>
  <c r="B39" i="2"/>
  <c r="B15" i="2"/>
  <c r="B12" i="2"/>
  <c r="B9" i="2"/>
  <c r="B6" i="2"/>
  <c r="B30" i="2"/>
  <c r="B33" i="2"/>
  <c r="B21" i="2"/>
  <c r="B42" i="2"/>
  <c r="B27" i="2"/>
  <c r="B18" i="2"/>
  <c r="B45" i="2"/>
  <c r="B24" i="2"/>
  <c r="B36" i="2"/>
  <c r="J45" i="2" l="1"/>
  <c r="M45" i="2" s="1"/>
  <c r="L31" i="2"/>
  <c r="J10" i="2"/>
  <c r="K22" i="2"/>
  <c r="L25" i="2"/>
  <c r="J31" i="2"/>
  <c r="K34" i="2"/>
  <c r="J16" i="2"/>
  <c r="J19" i="2"/>
  <c r="J40" i="2"/>
  <c r="K13" i="2"/>
  <c r="K19" i="2"/>
  <c r="J28" i="2"/>
  <c r="J37" i="2"/>
  <c r="L10" i="2"/>
  <c r="K25" i="2"/>
  <c r="K37" i="2"/>
  <c r="J15" i="2"/>
  <c r="L21" i="2"/>
  <c r="J21" i="2"/>
  <c r="K27" i="2"/>
  <c r="L30" i="2"/>
  <c r="L36" i="2"/>
  <c r="J39" i="2"/>
  <c r="L42" i="2"/>
  <c r="K42" i="2"/>
  <c r="K45" i="2"/>
  <c r="J6" i="2"/>
  <c r="L6" i="2"/>
  <c r="L9" i="2"/>
  <c r="K12" i="2"/>
  <c r="K15" i="2"/>
  <c r="J18" i="2"/>
  <c r="K24" i="2"/>
  <c r="L39" i="2"/>
  <c r="J46" i="2"/>
  <c r="K7" i="2"/>
  <c r="K9" i="2"/>
  <c r="L13" i="2"/>
  <c r="K16" i="2"/>
  <c r="L15" i="2"/>
  <c r="J24" i="2"/>
  <c r="J27" i="2"/>
  <c r="K28" i="2"/>
  <c r="J30" i="2"/>
  <c r="L33" i="2"/>
  <c r="K33" i="2"/>
  <c r="K36" i="2"/>
  <c r="L37" i="2"/>
  <c r="K40" i="2"/>
  <c r="K43" i="2"/>
  <c r="K46" i="2"/>
  <c r="K6" i="2"/>
  <c r="J7" i="2"/>
  <c r="J9" i="2"/>
  <c r="L12" i="2"/>
  <c r="L16" i="2"/>
  <c r="K18" i="2"/>
  <c r="L22" i="2"/>
  <c r="J25" i="2"/>
  <c r="L24" i="2"/>
  <c r="J34" i="2"/>
  <c r="J36" i="2"/>
  <c r="K39" i="2"/>
  <c r="L40" i="2"/>
  <c r="L43" i="2"/>
  <c r="L45" i="2"/>
  <c r="L46" i="2"/>
  <c r="L7" i="2"/>
  <c r="K10" i="2"/>
  <c r="J12" i="2"/>
  <c r="J13" i="2"/>
  <c r="L18" i="2"/>
  <c r="L19" i="2"/>
  <c r="K21" i="2"/>
  <c r="J22" i="2"/>
  <c r="L27" i="2"/>
  <c r="L28" i="2"/>
  <c r="K30" i="2"/>
  <c r="K31" i="2"/>
  <c r="J33" i="2"/>
  <c r="L34" i="2"/>
  <c r="J42" i="2"/>
  <c r="J43" i="2"/>
  <c r="N16" i="2" l="1"/>
  <c r="N25" i="2"/>
  <c r="M46" i="2"/>
  <c r="N19" i="2"/>
  <c r="N39" i="2"/>
  <c r="N46" i="2"/>
  <c r="M36" i="2"/>
  <c r="M40" i="2"/>
  <c r="N24" i="2"/>
  <c r="N15" i="2"/>
  <c r="M25" i="2"/>
  <c r="N45" i="2"/>
  <c r="M9" i="2"/>
  <c r="M37" i="2"/>
  <c r="N36" i="2"/>
  <c r="N27" i="2"/>
  <c r="M31" i="2"/>
  <c r="M24" i="2"/>
  <c r="M7" i="2"/>
  <c r="N37" i="2"/>
  <c r="N30" i="2"/>
  <c r="N40" i="2"/>
  <c r="M16" i="2"/>
  <c r="M6" i="2"/>
  <c r="N18" i="2"/>
  <c r="N34" i="2"/>
  <c r="N9" i="2"/>
  <c r="M39" i="2"/>
  <c r="M28" i="2"/>
  <c r="N6" i="2"/>
  <c r="M27" i="2"/>
  <c r="M15" i="2"/>
  <c r="M30" i="2"/>
  <c r="M34" i="2"/>
  <c r="M19" i="2"/>
  <c r="M18" i="2"/>
  <c r="N22" i="2"/>
  <c r="M22" i="2"/>
  <c r="M13" i="2"/>
  <c r="N13" i="2"/>
  <c r="N31" i="2"/>
  <c r="N7" i="2"/>
  <c r="M43" i="2"/>
  <c r="N43" i="2"/>
  <c r="N21" i="2"/>
  <c r="M21" i="2"/>
  <c r="M12" i="2"/>
  <c r="N12" i="2"/>
  <c r="N28" i="2"/>
  <c r="M42" i="2"/>
  <c r="N42" i="2"/>
  <c r="M33" i="2"/>
  <c r="N33" i="2"/>
  <c r="N10" i="2"/>
  <c r="M10" i="2"/>
</calcChain>
</file>

<file path=xl/sharedStrings.xml><?xml version="1.0" encoding="utf-8"?>
<sst xmlns="http://schemas.openxmlformats.org/spreadsheetml/2006/main" count="5369" uniqueCount="777">
  <si>
    <t>Plate No</t>
  </si>
  <si>
    <t>Plate ID</t>
  </si>
  <si>
    <t>Dilution</t>
  </si>
  <si>
    <t>Total Count</t>
  </si>
  <si>
    <t>Count Used</t>
  </si>
  <si>
    <t>Flag</t>
  </si>
  <si>
    <t>Red</t>
  </si>
  <si>
    <t>Blue</t>
  </si>
  <si>
    <t>Violet</t>
  </si>
  <si>
    <t>White</t>
  </si>
  <si>
    <t>Yellow</t>
  </si>
  <si>
    <t>Green</t>
  </si>
  <si>
    <t>Other</t>
  </si>
  <si>
    <t>Avg Diam</t>
  </si>
  <si>
    <t>User ID</t>
  </si>
  <si>
    <t>Date/Time</t>
  </si>
  <si>
    <t>Source</t>
  </si>
  <si>
    <t>Input</t>
  </si>
  <si>
    <t>Min Size</t>
  </si>
  <si>
    <t>Max Size</t>
  </si>
  <si>
    <t>Plater</t>
  </si>
  <si>
    <t>Mode</t>
  </si>
  <si>
    <t>Shutter</t>
  </si>
  <si>
    <t>Light</t>
  </si>
  <si>
    <t>Light Col</t>
  </si>
  <si>
    <t>Reduced Rgn</t>
  </si>
  <si>
    <t>Plate Size</t>
  </si>
  <si>
    <t>Grid</t>
  </si>
  <si>
    <t>Grid Area</t>
  </si>
  <si>
    <t>Samp Volume</t>
  </si>
  <si>
    <t>Area Mult</t>
  </si>
  <si>
    <t>Low Count</t>
  </si>
  <si>
    <t>High Count</t>
  </si>
  <si>
    <t>150-PB-C-XA-1</t>
  </si>
  <si>
    <t>LA</t>
  </si>
  <si>
    <t>Admin</t>
  </si>
  <si>
    <t>Tue Sep 01 2015 09:12:14</t>
  </si>
  <si>
    <t>Spiral</t>
  </si>
  <si>
    <t>Video</t>
  </si>
  <si>
    <t>Autoplate</t>
  </si>
  <si>
    <t>50 Exponential</t>
  </si>
  <si>
    <t>1/60</t>
  </si>
  <si>
    <t>Top</t>
  </si>
  <si>
    <t>True</t>
  </si>
  <si>
    <t>False</t>
  </si>
  <si>
    <t>100 mm</t>
  </si>
  <si>
    <t xml:space="preserve">150-PB-C-XA-1 </t>
  </si>
  <si>
    <t>LC</t>
  </si>
  <si>
    <t>Tue Sep 01 2015 09:12:54</t>
  </si>
  <si>
    <t>Tue Sep 01 2015 09:13:32</t>
  </si>
  <si>
    <t>MEAN:</t>
  </si>
  <si>
    <t>C.V.%:</t>
  </si>
  <si>
    <t>150-PB-C-XB-1</t>
  </si>
  <si>
    <t>Tue Sep 01 2015 09:14:35</t>
  </si>
  <si>
    <t>Tue Sep 01 2015 09:14:51</t>
  </si>
  <si>
    <t>Tue Sep 01 2015 09:15:10</t>
  </si>
  <si>
    <t>-1.#IO</t>
  </si>
  <si>
    <t>150-PB-C-XC-1</t>
  </si>
  <si>
    <t>Tue Sep 01 2015 09:15:55</t>
  </si>
  <si>
    <t>Tue Sep 01 2015 09:16:05</t>
  </si>
  <si>
    <t>Tue Sep 01 2015 09:16:18</t>
  </si>
  <si>
    <t>150-PB-C-XD-1</t>
  </si>
  <si>
    <t>Tue Sep 01 2015 09:16:39</t>
  </si>
  <si>
    <t>LD</t>
  </si>
  <si>
    <t>Tue Sep 01 2015 09:17:05</t>
  </si>
  <si>
    <t>Tue Sep 01 2015 09:17:37</t>
  </si>
  <si>
    <t>1/75</t>
  </si>
  <si>
    <t>150-PB-C-XE-1</t>
  </si>
  <si>
    <t>Tue Sep 01 2015 09:18:20</t>
  </si>
  <si>
    <t>Tue Sep 01 2015 09:18:40</t>
  </si>
  <si>
    <t>Tue Sep 01 2015 09:21:59</t>
  </si>
  <si>
    <t>150-PB-C-XF-1</t>
  </si>
  <si>
    <t>Tue Sep 01 2015 09:24:20</t>
  </si>
  <si>
    <t>Tue Sep 01 2015 09:24:34</t>
  </si>
  <si>
    <t>Tue Sep 01 2015 09:24:54</t>
  </si>
  <si>
    <t>150-PB-C-XG-1</t>
  </si>
  <si>
    <t>Tue Sep 01 2015 09:25:37</t>
  </si>
  <si>
    <t>Tue Sep 01 2015 09:25:51</t>
  </si>
  <si>
    <t>Tue Sep 01 2015 09:26:05</t>
  </si>
  <si>
    <t>150-PB-C-XH-1</t>
  </si>
  <si>
    <t>Tue Sep 01 2015 09:26:25</t>
  </si>
  <si>
    <t>Tue Sep 01 2015 09:26:38</t>
  </si>
  <si>
    <t>Tue Sep 01 2015 09:26:54</t>
  </si>
  <si>
    <t>150-PB-C-XI-1</t>
  </si>
  <si>
    <t>Tue Sep 01 2015 09:27:39</t>
  </si>
  <si>
    <t>Tue Sep 01 2015 09:27:52</t>
  </si>
  <si>
    <t>Tue Sep 01 2015 09:28:07</t>
  </si>
  <si>
    <t>150-PB-C-XJ-1</t>
  </si>
  <si>
    <t>Tue Sep 01 2015 09:28:31</t>
  </si>
  <si>
    <t>Tue Sep 01 2015 09:28:56</t>
  </si>
  <si>
    <t xml:space="preserve">1750 </t>
  </si>
  <si>
    <t>Tue Sep 01 2015 09:29:22</t>
  </si>
  <si>
    <t>150-PB-C-XK-1</t>
  </si>
  <si>
    <t>Tue Sep 01 2015 09:29:45</t>
  </si>
  <si>
    <t>Tue Sep 01 2015 09:30:05</t>
  </si>
  <si>
    <t>Tue Sep 01 2015 09:30:22</t>
  </si>
  <si>
    <t>150-PB-C-XL-1</t>
  </si>
  <si>
    <t>Tue Sep 01 2015 09:30:55</t>
  </si>
  <si>
    <t>1/100</t>
  </si>
  <si>
    <t>Tue Sep 01 2015 09:31:09</t>
  </si>
  <si>
    <t>Tue Sep 01 2015 09:31:50</t>
  </si>
  <si>
    <t>150-PB-C-XM-1</t>
  </si>
  <si>
    <t>Tue Sep 01 2015 09:33:05</t>
  </si>
  <si>
    <t>Tue Sep 01 2015 09:33:19</t>
  </si>
  <si>
    <t>Tue Sep 01 2015 09:33:40</t>
  </si>
  <si>
    <t>150-PB-C-XN-1</t>
  </si>
  <si>
    <t>Tue Sep 01 2015 09:34:09</t>
  </si>
  <si>
    <t>Tue Sep 01 2015 09:34:23</t>
  </si>
  <si>
    <t>Tue Sep 01 2015 09:46:17</t>
  </si>
  <si>
    <t>150-PB-S-XA-1</t>
  </si>
  <si>
    <t>Tue Sep 01 2015 09:46:55</t>
  </si>
  <si>
    <t>Tue Sep 01 2015 09:47:10</t>
  </si>
  <si>
    <t>Tue Sep 01 2015 09:47:22</t>
  </si>
  <si>
    <t>150-PB-S-XB-1</t>
  </si>
  <si>
    <t>Tue Sep 01 2015 09:48:05</t>
  </si>
  <si>
    <t>Tue Sep 01 2015 09:48:24</t>
  </si>
  <si>
    <t>Tue Sep 01 2015 09:48:43</t>
  </si>
  <si>
    <t>150-PB-S-XC-1</t>
  </si>
  <si>
    <t>Tue Sep 01 2015 09:49:33</t>
  </si>
  <si>
    <t>Tue Sep 01 2015 09:50:10</t>
  </si>
  <si>
    <t>1/45</t>
  </si>
  <si>
    <t>Tue Sep 01 2015 09:50:30</t>
  </si>
  <si>
    <t>150-PB-S-XD-1</t>
  </si>
  <si>
    <t>Tue Sep 01 2015 09:51:55</t>
  </si>
  <si>
    <t>Tue Sep 01 2015 09:52:11</t>
  </si>
  <si>
    <t>Tue Sep 01 2015 09:52:20</t>
  </si>
  <si>
    <t>150-PB-S-XE-1</t>
  </si>
  <si>
    <t>Tue Sep 01 2015 09:52:50</t>
  </si>
  <si>
    <t>Tue Sep 01 2015 09:53:05</t>
  </si>
  <si>
    <t>Tue Sep 01 2015 09:53:17</t>
  </si>
  <si>
    <t>150-PB-S-XF-1</t>
  </si>
  <si>
    <t>Tue Sep 01 2015 09:53:38</t>
  </si>
  <si>
    <t>Tue Sep 01 2015 09:53:56</t>
  </si>
  <si>
    <t>Tue Sep 01 2015 09:54:18</t>
  </si>
  <si>
    <t>150-PB-S-XG-1</t>
  </si>
  <si>
    <t>Tue Sep 01 2015 09:56:27</t>
  </si>
  <si>
    <t>Tue Sep 01 2015 09:57:28</t>
  </si>
  <si>
    <t>Tue Sep 01 2015 09:58:13</t>
  </si>
  <si>
    <t>150-PB-S-XH-1</t>
  </si>
  <si>
    <t>Tue Sep 01 2015 09:58:42</t>
  </si>
  <si>
    <t>Tue Sep 01 2015 09:59:07</t>
  </si>
  <si>
    <t>Tue Sep 01 2015 09:59:29</t>
  </si>
  <si>
    <t>150-PB-S-XI-1</t>
  </si>
  <si>
    <t>Tue Sep 01 2015 10:00:17</t>
  </si>
  <si>
    <t>Tue Sep 01 2015 10:00:39</t>
  </si>
  <si>
    <t>Tue Sep 01 2015 10:01:11</t>
  </si>
  <si>
    <t>150-PB-S-XJ-1</t>
  </si>
  <si>
    <t>Tue Sep 01 2015 10:01:42</t>
  </si>
  <si>
    <t>Tue Sep 01 2015 10:02:35</t>
  </si>
  <si>
    <t xml:space="preserve">1697 </t>
  </si>
  <si>
    <t>Tue Sep 01 2015 10:03:03</t>
  </si>
  <si>
    <t xml:space="preserve">1735 </t>
  </si>
  <si>
    <t>150-PB-S-XK-1</t>
  </si>
  <si>
    <t>Tue Sep 01 2015 10:04:27</t>
  </si>
  <si>
    <t>1/250</t>
  </si>
  <si>
    <t>Tue Sep 01 2015 10:05:04</t>
  </si>
  <si>
    <t>Tue Sep 01 2015 10:05:40</t>
  </si>
  <si>
    <t>150-PB-S-XL-1</t>
  </si>
  <si>
    <t>Tue Sep 01 2015 10:06:13</t>
  </si>
  <si>
    <t>Tue Sep 01 2015 10:06:31</t>
  </si>
  <si>
    <t>Tue Sep 01 2015 10:07:05</t>
  </si>
  <si>
    <t>150-PB-S-XM-1</t>
  </si>
  <si>
    <t>Tue Sep 01 2015 10:07:41</t>
  </si>
  <si>
    <t>Tue Sep 01 2015 10:08:24</t>
  </si>
  <si>
    <t>Tue Sep 01 2015 10:08:49</t>
  </si>
  <si>
    <t>150-PB-S-XN-1</t>
  </si>
  <si>
    <t>Tue Sep 01 2015 10:09:29</t>
  </si>
  <si>
    <t>Tue Sep 01 2015 10:10:21</t>
  </si>
  <si>
    <t>Tue Sep 01 2015 10:10:40</t>
  </si>
  <si>
    <t>150-PB-C-A-N-1</t>
  </si>
  <si>
    <t>Tue Sep 01 2015 10:12:00</t>
  </si>
  <si>
    <t xml:space="preserve">1724 </t>
  </si>
  <si>
    <t>Tue Sep 01 2015 10:12:24</t>
  </si>
  <si>
    <t xml:space="preserve">1690 </t>
  </si>
  <si>
    <t>Tue Sep 01 2015 10:12:56</t>
  </si>
  <si>
    <t xml:space="preserve">1741 </t>
  </si>
  <si>
    <t>150-PB-C-A-N-2</t>
  </si>
  <si>
    <t>Tue Sep 01 2015 10:17:57</t>
  </si>
  <si>
    <t xml:space="preserve">1647 </t>
  </si>
  <si>
    <t>Tue Sep 01 2015 10:18:15</t>
  </si>
  <si>
    <t xml:space="preserve">1557 </t>
  </si>
  <si>
    <t>Tue Sep 01 2015 10:18:39</t>
  </si>
  <si>
    <t xml:space="preserve">1587 </t>
  </si>
  <si>
    <t>150-PB-C-A-N-3</t>
  </si>
  <si>
    <t>Tue Sep 01 2015 10:19:27</t>
  </si>
  <si>
    <t xml:space="preserve">1652 </t>
  </si>
  <si>
    <t>Tue Sep 01 2015 10:23:12</t>
  </si>
  <si>
    <t xml:space="preserve">1685 </t>
  </si>
  <si>
    <t>Tue Sep 01 2015 10:23:36</t>
  </si>
  <si>
    <t>150-PB-C-B-N-1</t>
  </si>
  <si>
    <t>Tue Sep 01 2015 10:25:08</t>
  </si>
  <si>
    <t xml:space="preserve">1680 </t>
  </si>
  <si>
    <t>Tue Sep 01 2015 10:25:27</t>
  </si>
  <si>
    <t xml:space="preserve">1657 </t>
  </si>
  <si>
    <t>Tue Sep 01 2015 10:25:51</t>
  </si>
  <si>
    <t xml:space="preserve">1383 </t>
  </si>
  <si>
    <t>150-PB-C-B-N-2</t>
  </si>
  <si>
    <t>Tue Sep 01 2015 10:27:17</t>
  </si>
  <si>
    <t xml:space="preserve">1571 </t>
  </si>
  <si>
    <t>Tue Sep 01 2015 10:27:32</t>
  </si>
  <si>
    <t xml:space="preserve">1635 </t>
  </si>
  <si>
    <t>Tue Sep 01 2015 10:27:52</t>
  </si>
  <si>
    <t xml:space="preserve">1570 </t>
  </si>
  <si>
    <t>150-PB-C-B-N-3</t>
  </si>
  <si>
    <t>Tue Sep 01 2015 10:28:45</t>
  </si>
  <si>
    <t xml:space="preserve">1554 </t>
  </si>
  <si>
    <t>Tue Sep 01 2015 10:29:10</t>
  </si>
  <si>
    <t xml:space="preserve">1624 </t>
  </si>
  <si>
    <t>Tue Sep 01 2015 10:29:35</t>
  </si>
  <si>
    <t>150-PB-C-C-N-1</t>
  </si>
  <si>
    <t>Tue Sep 01 2015 10:30:26</t>
  </si>
  <si>
    <t xml:space="preserve">1538 </t>
  </si>
  <si>
    <t>Tue Sep 01 2015 10:30:49</t>
  </si>
  <si>
    <t>Tue Sep 01 2015 10:31:13</t>
  </si>
  <si>
    <t xml:space="preserve">1500 </t>
  </si>
  <si>
    <t>150-PB-C-C-N-2</t>
  </si>
  <si>
    <t>Tue Sep 01 2015 10:31:54</t>
  </si>
  <si>
    <t xml:space="preserve">1607 </t>
  </si>
  <si>
    <t>Tue Sep 01 2015 10:32:16</t>
  </si>
  <si>
    <t xml:space="preserve">1646 </t>
  </si>
  <si>
    <t>Tue Sep 01 2015 10:32:35</t>
  </si>
  <si>
    <t xml:space="preserve">1592 </t>
  </si>
  <si>
    <t>150-PB-C-C-N-3</t>
  </si>
  <si>
    <t>Tue Sep 01 2015 10:33:16</t>
  </si>
  <si>
    <t xml:space="preserve">1189 </t>
  </si>
  <si>
    <t>Tue Sep 01 2015 10:33:36</t>
  </si>
  <si>
    <t xml:space="preserve">1651 </t>
  </si>
  <si>
    <t>Tue Sep 01 2015 10:33:57</t>
  </si>
  <si>
    <t xml:space="preserve">1349 </t>
  </si>
  <si>
    <t>150-PB-C-D-N-1</t>
  </si>
  <si>
    <t>Tue Sep 01 2015 10:34:51</t>
  </si>
  <si>
    <t>Tue Sep 01 2015 10:35:07</t>
  </si>
  <si>
    <t>Tue Sep 01 2015 10:35:33</t>
  </si>
  <si>
    <t xml:space="preserve">1565 </t>
  </si>
  <si>
    <t>150-PB-C-D-N-2</t>
  </si>
  <si>
    <t>Tue Sep 01 2015 10:36:33</t>
  </si>
  <si>
    <t>Tue Sep 01 2015 10:36:50</t>
  </si>
  <si>
    <t xml:space="preserve">1560 </t>
  </si>
  <si>
    <t>Tue Sep 01 2015 10:37:09</t>
  </si>
  <si>
    <t xml:space="preserve">1516 </t>
  </si>
  <si>
    <t>150-PB-C-D-N-3</t>
  </si>
  <si>
    <t>Tue Sep 01 2015 10:37:44</t>
  </si>
  <si>
    <t>Tue Sep 01 2015 10:38:01</t>
  </si>
  <si>
    <t>Tue Sep 01 2015 10:38:17</t>
  </si>
  <si>
    <t xml:space="preserve">1719 </t>
  </si>
  <si>
    <t>150-PB-C-E-N-1</t>
  </si>
  <si>
    <t>Tue Sep 01 2015 10:41:24</t>
  </si>
  <si>
    <t xml:space="preserve">1618 </t>
  </si>
  <si>
    <t>Tue Sep 01 2015 10:41:46</t>
  </si>
  <si>
    <t xml:space="preserve">1663 </t>
  </si>
  <si>
    <t>Tue Sep 01 2015 10:41:53</t>
  </si>
  <si>
    <t xml:space="preserve">1614 </t>
  </si>
  <si>
    <t>150-PB-C-E-N-2</t>
  </si>
  <si>
    <t>Tue Sep 01 2015 10:42:18</t>
  </si>
  <si>
    <t>Tue Sep 01 2015 10:42:30</t>
  </si>
  <si>
    <t xml:space="preserve">1581 </t>
  </si>
  <si>
    <t>Tue Sep 01 2015 10:42:40</t>
  </si>
  <si>
    <t>150-PB-C-E-N-3</t>
  </si>
  <si>
    <t>Tue Sep 01 2015 10:43:34</t>
  </si>
  <si>
    <t xml:space="preserve">1630 </t>
  </si>
  <si>
    <t>Tue Sep 01 2015 10:43:47</t>
  </si>
  <si>
    <t>Tue Sep 01 2015 10:44:00</t>
  </si>
  <si>
    <t xml:space="preserve">1290 </t>
  </si>
  <si>
    <t>150-PB-C-F-N-1</t>
  </si>
  <si>
    <t>Tue Sep 01 2015 10:44:40</t>
  </si>
  <si>
    <t xml:space="preserve">1588 </t>
  </si>
  <si>
    <t>Tue Sep 01 2015 10:44:53</t>
  </si>
  <si>
    <t>Tue Sep 01 2015 10:45:07</t>
  </si>
  <si>
    <t>150-PB-C-F-N-2</t>
  </si>
  <si>
    <t>Tue Sep 01 2015 10:46:08</t>
  </si>
  <si>
    <t xml:space="preserve">1620 </t>
  </si>
  <si>
    <t>Tue Sep 01 2015 10:46:22</t>
  </si>
  <si>
    <t>Tue Sep 01 2015 10:46:35</t>
  </si>
  <si>
    <t>150-PB-C-F-N-3</t>
  </si>
  <si>
    <t>Tue Sep 01 2015 10:47:05</t>
  </si>
  <si>
    <t xml:space="preserve">1621 </t>
  </si>
  <si>
    <t>Tue Sep 01 2015 10:47:17</t>
  </si>
  <si>
    <t xml:space="preserve">1702 </t>
  </si>
  <si>
    <t>Tue Sep 01 2015 10:47:30</t>
  </si>
  <si>
    <t>150-PB-C-G-N-1</t>
  </si>
  <si>
    <t>Tue Sep 01 2015 10:48:08</t>
  </si>
  <si>
    <t xml:space="preserve">1658 </t>
  </si>
  <si>
    <t>Tue Sep 01 2015 10:48:21</t>
  </si>
  <si>
    <t>Tue Sep 01 2015 10:48:34</t>
  </si>
  <si>
    <t>150-PB-C-G-N-2</t>
  </si>
  <si>
    <t>Tue Sep 01 2015 10:49:01</t>
  </si>
  <si>
    <t>Tue Sep 01 2015 10:49:17</t>
  </si>
  <si>
    <t xml:space="preserve">1691 </t>
  </si>
  <si>
    <t>Tue Sep 01 2015 10:49:25</t>
  </si>
  <si>
    <t xml:space="preserve">1541 </t>
  </si>
  <si>
    <t>150-PB-C-G-N-3</t>
  </si>
  <si>
    <t>Tue Sep 01 2015 10:49:49</t>
  </si>
  <si>
    <t>Tue Sep 01 2015 10:50:03</t>
  </si>
  <si>
    <t>Tue Sep 01 2015 10:50:16</t>
  </si>
  <si>
    <t>150-PB-C-H-N-1</t>
  </si>
  <si>
    <t>Tue Sep 01 2015 10:50:53</t>
  </si>
  <si>
    <t>Tue Sep 01 2015 10:51:05</t>
  </si>
  <si>
    <t>Tue Sep 01 2015 10:51:17</t>
  </si>
  <si>
    <t xml:space="preserve">1636 </t>
  </si>
  <si>
    <t>150-PB-C-H-N-2</t>
  </si>
  <si>
    <t>Tue Sep 01 2015 10:53:02</t>
  </si>
  <si>
    <t>Tue Sep 01 2015 10:53:15</t>
  </si>
  <si>
    <t>Tue Sep 01 2015 10:53:28</t>
  </si>
  <si>
    <t xml:space="preserve">1625 </t>
  </si>
  <si>
    <t>150-PB-C-H-N-3</t>
  </si>
  <si>
    <t>Tue Sep 01 2015 10:53:53</t>
  </si>
  <si>
    <t xml:space="preserve">1674 </t>
  </si>
  <si>
    <t>Tue Sep 01 2015 10:54:06</t>
  </si>
  <si>
    <t>Tue Sep 01 2015 10:54:19</t>
  </si>
  <si>
    <t xml:space="preserve">1696 </t>
  </si>
  <si>
    <t>150-PB-C-I-N-1</t>
  </si>
  <si>
    <t>Tue Sep 01 2015 10:54:59</t>
  </si>
  <si>
    <t xml:space="preserve">1578 </t>
  </si>
  <si>
    <t>Tue Sep 01 2015 10:55:13</t>
  </si>
  <si>
    <t>Tue Sep 01 2015 10:55:27</t>
  </si>
  <si>
    <t>150-PB-C-I-N-2</t>
  </si>
  <si>
    <t>Tue Sep 01 2015 10:56:44</t>
  </si>
  <si>
    <t>Tue Sep 01 2015 10:56:57</t>
  </si>
  <si>
    <t>Tue Sep 01 2015 10:57:11</t>
  </si>
  <si>
    <t xml:space="preserve">1669 </t>
  </si>
  <si>
    <t>150-PB-C-I-N-3</t>
  </si>
  <si>
    <t>Tue Sep 01 2015 10:57:36</t>
  </si>
  <si>
    <t>Tue Sep 01 2015 10:57:48</t>
  </si>
  <si>
    <t>Tue Sep 01 2015 10:58:01</t>
  </si>
  <si>
    <t>150-PB-C-J-N-1</t>
  </si>
  <si>
    <t>Tue Sep 01 2015 10:58:43</t>
  </si>
  <si>
    <t>Tue Sep 01 2015 10:58:54</t>
  </si>
  <si>
    <t>Tue Sep 01 2015 10:59:06</t>
  </si>
  <si>
    <t>150-PB-C-J-N-2</t>
  </si>
  <si>
    <t>Tue Sep 01 2015 10:59:27</t>
  </si>
  <si>
    <t xml:space="preserve">1640 </t>
  </si>
  <si>
    <t>Tue Sep 01 2015 10:59:39</t>
  </si>
  <si>
    <t>Tue Sep 01 2015 10:59:54</t>
  </si>
  <si>
    <t>150-PB-C-J-N-3</t>
  </si>
  <si>
    <t>Tue Sep 01 2015 11:00:12</t>
  </si>
  <si>
    <t>Tue Sep 01 2015 11:00:27</t>
  </si>
  <si>
    <t xml:space="preserve">1713 </t>
  </si>
  <si>
    <t>Tue Sep 01 2015 11:00:38</t>
  </si>
  <si>
    <t>150-PB-C-K-N-1</t>
  </si>
  <si>
    <t>Tue Sep 01 2015 11:04:03</t>
  </si>
  <si>
    <t xml:space="preserve">1518 </t>
  </si>
  <si>
    <t>Tue Sep 01 2015 11:04:22</t>
  </si>
  <si>
    <t>Tue Sep 01 2015 11:04:43</t>
  </si>
  <si>
    <t>150-PB-C-K-N-2</t>
  </si>
  <si>
    <t>Tue Sep 01 2015 11:05:12</t>
  </si>
  <si>
    <t>Tue Sep 01 2015 11:05:28</t>
  </si>
  <si>
    <t>Tue Sep 01 2015 11:05:45</t>
  </si>
  <si>
    <t>150-PB-C-K-N-3</t>
  </si>
  <si>
    <t>Tue Sep 01 2015 11:06:16</t>
  </si>
  <si>
    <t>Tue Sep 01 2015 11:06:43</t>
  </si>
  <si>
    <t xml:space="preserve">1603 </t>
  </si>
  <si>
    <t>Tue Sep 01 2015 11:07:01</t>
  </si>
  <si>
    <t xml:space="preserve">1622 </t>
  </si>
  <si>
    <t>150-PB-C-L-N-1</t>
  </si>
  <si>
    <t>Tue Sep 01 2015 11:07:49</t>
  </si>
  <si>
    <t>Tue Sep 01 2015 11:08:06</t>
  </si>
  <si>
    <t>Tue Sep 01 2015 11:08:38</t>
  </si>
  <si>
    <t>150-PB-C-L-N-2</t>
  </si>
  <si>
    <t>Tue Sep 01 2015 11:09:10</t>
  </si>
  <si>
    <t xml:space="preserve">1113 </t>
  </si>
  <si>
    <t>Tue Sep 01 2015 11:09:26</t>
  </si>
  <si>
    <t xml:space="preserve">1337 </t>
  </si>
  <si>
    <t>Tue Sep 01 2015 11:09:41</t>
  </si>
  <si>
    <t xml:space="preserve">1568 </t>
  </si>
  <si>
    <t>150-PB-C-L-N-3</t>
  </si>
  <si>
    <t>Tue Sep 01 2015 11:10:07</t>
  </si>
  <si>
    <t>Tue Sep 01 2015 11:10:28</t>
  </si>
  <si>
    <t xml:space="preserve">1259 </t>
  </si>
  <si>
    <t>Tue Sep 01 2015 11:10:46</t>
  </si>
  <si>
    <t xml:space="preserve">1577 </t>
  </si>
  <si>
    <t>150-PB-C-M-N-1</t>
  </si>
  <si>
    <t>Tue Sep 01 2015 11:11:41</t>
  </si>
  <si>
    <t xml:space="preserve">1473 </t>
  </si>
  <si>
    <t>Tue Sep 01 2015 11:12:01</t>
  </si>
  <si>
    <t xml:space="preserve">1668 </t>
  </si>
  <si>
    <t>Tue Sep 01 2015 11:12:24</t>
  </si>
  <si>
    <t xml:space="preserve">1600 </t>
  </si>
  <si>
    <t>150-PB-C-M-N-2</t>
  </si>
  <si>
    <t>Tue Sep 01 2015 11:12:58</t>
  </si>
  <si>
    <t>Tue Sep 01 2015 11:13:20</t>
  </si>
  <si>
    <t>Tue Sep 01 2015 11:13:40</t>
  </si>
  <si>
    <t>150-PB-C-M-N-3</t>
  </si>
  <si>
    <t>Tue Sep 01 2015 11:14:09</t>
  </si>
  <si>
    <t>Tue Sep 01 2015 11:14:27</t>
  </si>
  <si>
    <t>Tue Sep 01 2015 11:14:47</t>
  </si>
  <si>
    <t>150-PB-C-N-N-1</t>
  </si>
  <si>
    <t>Tue Sep 01 2015 11:15:35</t>
  </si>
  <si>
    <t xml:space="preserve">1645 </t>
  </si>
  <si>
    <t>Tue Sep 01 2015 11:15:54</t>
  </si>
  <si>
    <t xml:space="preserve">1628 </t>
  </si>
  <si>
    <t>Tue Sep 01 2015 11:16:10</t>
  </si>
  <si>
    <t>150-PB-C-N-N-2</t>
  </si>
  <si>
    <t>Tue Sep 01 2015 11:16:39</t>
  </si>
  <si>
    <t xml:space="preserve">1264 </t>
  </si>
  <si>
    <t>Tue Sep 01 2015 11:16:56</t>
  </si>
  <si>
    <t>Tue Sep 01 2015 11:17:17</t>
  </si>
  <si>
    <t>150-PB-C-N-N-3</t>
  </si>
  <si>
    <t>Tue Sep 01 2015 11:17:49</t>
  </si>
  <si>
    <t xml:space="preserve">1748 </t>
  </si>
  <si>
    <t>Tue Sep 01 2015 11:18:07</t>
  </si>
  <si>
    <t>Tue Sep 01 2015 11:18:25</t>
  </si>
  <si>
    <t>150-PB-S-A-N-1</t>
  </si>
  <si>
    <t>Tue Sep 01 2015 11:19:17</t>
  </si>
  <si>
    <t xml:space="preserve">1629 </t>
  </si>
  <si>
    <t>Tue Sep 01 2015 11:19:36</t>
  </si>
  <si>
    <t xml:space="preserve">1527 </t>
  </si>
  <si>
    <t>Tue Sep 01 2015 11:19:56</t>
  </si>
  <si>
    <t>150-PB-S-A-N-2</t>
  </si>
  <si>
    <t>Tue Sep 01 2015 11:20:24</t>
  </si>
  <si>
    <t>Tue Sep 01 2015 11:20:40</t>
  </si>
  <si>
    <t xml:space="preserve">1517 </t>
  </si>
  <si>
    <t>Tue Sep 01 2015 11:21:27</t>
  </si>
  <si>
    <t>150-PB-S-A-N-3</t>
  </si>
  <si>
    <t>Tue Sep 01 2015 11:21:57</t>
  </si>
  <si>
    <t>Tue Sep 01 2015 11:22:15</t>
  </si>
  <si>
    <t>Tue Sep 01 2015 11:22:29</t>
  </si>
  <si>
    <t>150-PB-S-B-N-1</t>
  </si>
  <si>
    <t>Tue Sep 01 2015 11:23:18</t>
  </si>
  <si>
    <t xml:space="preserve">1462 </t>
  </si>
  <si>
    <t>Tue Sep 01 2015 11:23:35</t>
  </si>
  <si>
    <t xml:space="preserve">1388 </t>
  </si>
  <si>
    <t>Tue Sep 01 2015 11:23:49</t>
  </si>
  <si>
    <t xml:space="preserve">1320 </t>
  </si>
  <si>
    <t>150-PB-S-B-N-2</t>
  </si>
  <si>
    <t>Tue Sep 01 2015 11:24:15</t>
  </si>
  <si>
    <t xml:space="preserve">1542 </t>
  </si>
  <si>
    <t>Tue Sep 01 2015 11:24:31</t>
  </si>
  <si>
    <t xml:space="preserve">1429 </t>
  </si>
  <si>
    <t>Tue Sep 01 2015 11:24:50</t>
  </si>
  <si>
    <t>150-PB-S-B-N-3</t>
  </si>
  <si>
    <t>Tue Sep 01 2015 11:25:26</t>
  </si>
  <si>
    <t>Tue Sep 01 2015 11:25:42</t>
  </si>
  <si>
    <t xml:space="preserve">1740 </t>
  </si>
  <si>
    <t>Tue Sep 01 2015 11:25:58</t>
  </si>
  <si>
    <t>150-PB-S-C-N-1</t>
  </si>
  <si>
    <t>Tue Sep 01 2015 12:08:55</t>
  </si>
  <si>
    <t>Tue Sep 01 2015 12:09:16</t>
  </si>
  <si>
    <t xml:space="preserve">1540 </t>
  </si>
  <si>
    <t>Tue Sep 01 2015 12:09:39</t>
  </si>
  <si>
    <t>150-PB-S-C-N-2</t>
  </si>
  <si>
    <t>Tue Sep 01 2015 12:10:14</t>
  </si>
  <si>
    <t>Tue Sep 01 2015 12:10:33</t>
  </si>
  <si>
    <t xml:space="preserve">1573 </t>
  </si>
  <si>
    <t>Tue Sep 01 2015 12:10:52</t>
  </si>
  <si>
    <t>150-PB-S-C-N-3</t>
  </si>
  <si>
    <t>Tue Sep 01 2015 12:11:21</t>
  </si>
  <si>
    <t xml:space="preserve">1777 </t>
  </si>
  <si>
    <t>Tue Sep 01 2015 12:11:39</t>
  </si>
  <si>
    <t xml:space="preserve">1553 </t>
  </si>
  <si>
    <t>Tue Sep 01 2015 12:11:52</t>
  </si>
  <si>
    <t>150-PB-S-D-N-1</t>
  </si>
  <si>
    <t>Tue Sep 01 2015 12:13:12</t>
  </si>
  <si>
    <t>Tue Sep 01 2015 12:14:26</t>
  </si>
  <si>
    <t>Tue Sep 01 2015 12:14:39</t>
  </si>
  <si>
    <t xml:space="preserve">1734 </t>
  </si>
  <si>
    <t>150-PB-S-D-N-2</t>
  </si>
  <si>
    <t>Tue Sep 01 2015 12:15:15</t>
  </si>
  <si>
    <t>Tue Sep 01 2015 12:15:41</t>
  </si>
  <si>
    <t>Tue Sep 01 2015 12:16:01</t>
  </si>
  <si>
    <t>150-PB-S-D-N-3</t>
  </si>
  <si>
    <t>Tue Sep 01 2015 12:16:31</t>
  </si>
  <si>
    <t xml:space="preserve">1437 </t>
  </si>
  <si>
    <t>Tue Sep 01 2015 12:16:49</t>
  </si>
  <si>
    <t>Tue Sep 01 2015 12:17:07</t>
  </si>
  <si>
    <t>150-PB-S-E-N-1</t>
  </si>
  <si>
    <t>Tue Sep 01 2015 12:17:52</t>
  </si>
  <si>
    <t>Tue Sep 01 2015 12:18:13</t>
  </si>
  <si>
    <t>Tue Sep 01 2015 12:18:48</t>
  </si>
  <si>
    <t xml:space="preserve">1596 </t>
  </si>
  <si>
    <t>150-PB-S-E-N-2</t>
  </si>
  <si>
    <t>Tue Sep 01 2015 12:19:09</t>
  </si>
  <si>
    <t>Tue Sep 01 2015 12:19:28</t>
  </si>
  <si>
    <t>Tue Sep 01 2015 12:19:58</t>
  </si>
  <si>
    <t>150-PB-S-E-N-3</t>
  </si>
  <si>
    <t>Tue Sep 01 2015 12:20:37</t>
  </si>
  <si>
    <t>Tue Sep 01 2015 12:20:54</t>
  </si>
  <si>
    <t xml:space="preserve">1707 </t>
  </si>
  <si>
    <t>Tue Sep 01 2015 12:21:13</t>
  </si>
  <si>
    <t xml:space="preserve">1544 </t>
  </si>
  <si>
    <t>150-PB-S-F-N-1</t>
  </si>
  <si>
    <t>Tue Sep 01 2015 12:29:21</t>
  </si>
  <si>
    <t>Tue Sep 01 2015 12:30:02</t>
  </si>
  <si>
    <t>Tue Sep 01 2015 12:30:24</t>
  </si>
  <si>
    <t>150-PB-S-F-N-2</t>
  </si>
  <si>
    <t>Tue Sep 01 2015 12:30:52</t>
  </si>
  <si>
    <t>Tue Sep 01 2015 12:31:16</t>
  </si>
  <si>
    <t>Tue Sep 01 2015 12:31:43</t>
  </si>
  <si>
    <t>150-PB-S-F-N-3</t>
  </si>
  <si>
    <t>Tue Sep 01 2015 12:32:04</t>
  </si>
  <si>
    <t xml:space="preserve">1634 </t>
  </si>
  <si>
    <t>Tue Sep 01 2015 12:32:21</t>
  </si>
  <si>
    <t>Tue Sep 01 2015 12:32:40</t>
  </si>
  <si>
    <t>150-PB-S-G-N-1</t>
  </si>
  <si>
    <t>Tue Sep 01 2015 13:22:39</t>
  </si>
  <si>
    <t>Tue Sep 01 2015 13:22:57</t>
  </si>
  <si>
    <t xml:space="preserve">1506 </t>
  </si>
  <si>
    <t>Tue Sep 01 2015 13:23:28</t>
  </si>
  <si>
    <t>150-PB-S-G-N-2</t>
  </si>
  <si>
    <t>Tue Sep 01 2015 13:31:50</t>
  </si>
  <si>
    <t>Tue Sep 01 2015 13:32:14</t>
  </si>
  <si>
    <t xml:space="preserve">1563 </t>
  </si>
  <si>
    <t>Tue Sep 01 2015 13:32:32</t>
  </si>
  <si>
    <t>150-PB-S-G-N-3</t>
  </si>
  <si>
    <t>Tue Sep 01 2015 13:37:07</t>
  </si>
  <si>
    <t xml:space="preserve">1662 </t>
  </si>
  <si>
    <t>Tue Sep 01 2015 13:37:19</t>
  </si>
  <si>
    <t xml:space="preserve">1465 </t>
  </si>
  <si>
    <t>Tue Sep 01 2015 13:37:34</t>
  </si>
  <si>
    <t xml:space="preserve">1461 </t>
  </si>
  <si>
    <t>150-PB-S-H-N-1</t>
  </si>
  <si>
    <t>Tue Sep 01 2015 13:38:22</t>
  </si>
  <si>
    <t xml:space="preserve">1534 </t>
  </si>
  <si>
    <t>Tue Sep 01 2015 13:38:34</t>
  </si>
  <si>
    <t xml:space="preserve">1525 </t>
  </si>
  <si>
    <t>Tue Sep 01 2015 13:38:47</t>
  </si>
  <si>
    <t>150-PB-S-H-N-2</t>
  </si>
  <si>
    <t>Tue Sep 01 2015 13:39:35</t>
  </si>
  <si>
    <t>Tue Sep 01 2015 13:39:47</t>
  </si>
  <si>
    <t xml:space="preserve">1254 </t>
  </si>
  <si>
    <t>ED</t>
  </si>
  <si>
    <t>Tue Sep 01 2015 13:40:10</t>
  </si>
  <si>
    <t xml:space="preserve">1325 </t>
  </si>
  <si>
    <t>150-PB-S-H-N-3</t>
  </si>
  <si>
    <t>Tue Sep 01 2015 13:40:33</t>
  </si>
  <si>
    <t>Tue Sep 01 2015 13:40:44</t>
  </si>
  <si>
    <t>Tue Sep 01 2015 13:40:56</t>
  </si>
  <si>
    <t>150-PB-S-L-N-1</t>
  </si>
  <si>
    <t>Tue Sep 01 2015 13:42:12</t>
  </si>
  <si>
    <t>Tue Sep 01 2015 13:42:24</t>
  </si>
  <si>
    <t>Tue Sep 01 2015 13:42:34</t>
  </si>
  <si>
    <t>150-PB-S-L-N-2</t>
  </si>
  <si>
    <t>Tue Sep 01 2015 13:45:56</t>
  </si>
  <si>
    <t>Tue Sep 01 2015 13:46:07</t>
  </si>
  <si>
    <t>Tue Sep 01 2015 13:46:19</t>
  </si>
  <si>
    <t xml:space="preserve">1343 </t>
  </si>
  <si>
    <t>150-PB-S-L-N-3</t>
  </si>
  <si>
    <t>Tue Sep 01 2015 13:46:46</t>
  </si>
  <si>
    <t>Tue Sep 01 2015 13:46:56</t>
  </si>
  <si>
    <t xml:space="preserve">1613 </t>
  </si>
  <si>
    <t>Tue Sep 01 2015 13:47:08</t>
  </si>
  <si>
    <t>150-PB-S-M-N-1</t>
  </si>
  <si>
    <t>Tue Sep 01 2015 13:47:38</t>
  </si>
  <si>
    <t xml:space="preserve">1407 </t>
  </si>
  <si>
    <t>Tue Sep 01 2015 13:47:51</t>
  </si>
  <si>
    <t xml:space="preserve">1333 </t>
  </si>
  <si>
    <t>Tue Sep 01 2015 13:48:00</t>
  </si>
  <si>
    <t>150-PB-S-M-N-2</t>
  </si>
  <si>
    <t>Tue Sep 01 2015 13:48:40</t>
  </si>
  <si>
    <t>Tue Sep 01 2015 13:48:56</t>
  </si>
  <si>
    <t>Tue Sep 01 2015 13:49:07</t>
  </si>
  <si>
    <t xml:space="preserve">1641 </t>
  </si>
  <si>
    <t>150-PB-S-M-N-3</t>
  </si>
  <si>
    <t>Tue Sep 01 2015 13:49:55</t>
  </si>
  <si>
    <t>Tue Sep 01 2015 13:50:27</t>
  </si>
  <si>
    <t>Tue Sep 01 2015 13:50:54</t>
  </si>
  <si>
    <t>150-PB-S-N-N-1</t>
  </si>
  <si>
    <t>Tue Sep 01 2015 13:51:33</t>
  </si>
  <si>
    <t>Tue Sep 01 2015 13:51:44</t>
  </si>
  <si>
    <t xml:space="preserve">1576 </t>
  </si>
  <si>
    <t>Tue Sep 01 2015 13:52:14</t>
  </si>
  <si>
    <t>Tue Sep 01 2015 13:52:35</t>
  </si>
  <si>
    <t xml:space="preserve">1536 </t>
  </si>
  <si>
    <t>Tue Sep 01 2015 13:52:46</t>
  </si>
  <si>
    <t xml:space="preserve">1543 </t>
  </si>
  <si>
    <t>Tue Sep 01 2015 13:52:56</t>
  </si>
  <si>
    <t>Tue Sep 01 2015 13:53:17</t>
  </si>
  <si>
    <t>Tue Sep 01 2015 13:53:28</t>
  </si>
  <si>
    <t xml:space="preserve">1514 </t>
  </si>
  <si>
    <t>Tue Sep 01 2015 13:53:41</t>
  </si>
  <si>
    <t>150-PB-S-M-I-1</t>
  </si>
  <si>
    <t>EB</t>
  </si>
  <si>
    <t>Tue Sep 01 2015 13:55:06</t>
  </si>
  <si>
    <t>Tue Sep 01 2015 13:56:39</t>
  </si>
  <si>
    <t>Tue Sep 01 2015 13:56:53</t>
  </si>
  <si>
    <t>150-PB-S-I-N-2</t>
  </si>
  <si>
    <t>Tue Sep 01 2015 13:57:32</t>
  </si>
  <si>
    <t>Tue Sep 01 2015 13:58:06</t>
  </si>
  <si>
    <t>Tue Sep 01 2015 13:58:19</t>
  </si>
  <si>
    <t>150-PB-S-I-N-3</t>
  </si>
  <si>
    <t>Tue Sep 01 2015 13:58:45</t>
  </si>
  <si>
    <t>Tue Sep 01 2015 13:58:56</t>
  </si>
  <si>
    <t>Tue Sep 01 2015 13:59:47</t>
  </si>
  <si>
    <t>150-PB-S-J-N-1</t>
  </si>
  <si>
    <t>Tue Sep 01 2015 14:00:20</t>
  </si>
  <si>
    <t>Tue Sep 01 2015 14:00:30</t>
  </si>
  <si>
    <t>Tue Sep 01 2015 14:00:41</t>
  </si>
  <si>
    <t>150-PB-S-J-N-2</t>
  </si>
  <si>
    <t>Tue Sep 01 2015 14:05:53</t>
  </si>
  <si>
    <t>Tue Sep 01 2015 14:06:01</t>
  </si>
  <si>
    <t>Tue Sep 01 2015 14:06:11</t>
  </si>
  <si>
    <t>150-PB-S-J-N-3</t>
  </si>
  <si>
    <t>Tue Sep 01 2015 14:06:47</t>
  </si>
  <si>
    <t>Tue Sep 01 2015 14:07:01</t>
  </si>
  <si>
    <t>Tue Sep 01 2015 14:07:10</t>
  </si>
  <si>
    <t>150-PB-S-K-N-1</t>
  </si>
  <si>
    <t>Tue Sep 01 2015 14:07:50</t>
  </si>
  <si>
    <t>Tue Sep 01 2015 14:08:00</t>
  </si>
  <si>
    <t>Tue Sep 01 2015 14:08:20</t>
  </si>
  <si>
    <t>150-PB-S-K-N-2</t>
  </si>
  <si>
    <t>Tue Sep 01 2015 14:08:36</t>
  </si>
  <si>
    <t>Tue Sep 01 2015 14:08:47</t>
  </si>
  <si>
    <t>Tue Sep 01 2015 14:08:57</t>
  </si>
  <si>
    <t>150-PB-S-K-N-3</t>
  </si>
  <si>
    <t>Tue Sep 01 2015 14:09:16</t>
  </si>
  <si>
    <t>Tue Sep 01 2015 14:09:26</t>
  </si>
  <si>
    <t>Tue Sep 01 2015 14:09:43</t>
  </si>
  <si>
    <t>150-PB-S-Z-1</t>
  </si>
  <si>
    <t>Tue Sep 01 2015 14:10:56</t>
  </si>
  <si>
    <t>Tue Sep 01 2015 14:11:07</t>
  </si>
  <si>
    <t>Tue Sep 01 2015 14:11:22</t>
  </si>
  <si>
    <t xml:space="preserve">1533 </t>
  </si>
  <si>
    <t>150-PB-S-Z-2</t>
  </si>
  <si>
    <t>Tue Sep 01 2015 14:14:20</t>
  </si>
  <si>
    <t>Tue Sep 01 2015 14:14:31</t>
  </si>
  <si>
    <t xml:space="preserve">1445 </t>
  </si>
  <si>
    <t>Tue Sep 01 2015 14:14:44</t>
  </si>
  <si>
    <t xml:space="preserve">1551 </t>
  </si>
  <si>
    <t>150-PB-S-Z-3</t>
  </si>
  <si>
    <t>Tue Sep 01 2015 14:15:09</t>
  </si>
  <si>
    <t>Tue Sep 01 2015 14:15:20</t>
  </si>
  <si>
    <t xml:space="preserve">1598 </t>
  </si>
  <si>
    <t>Tue Sep 01 2015 14:15:31</t>
  </si>
  <si>
    <t xml:space="preserve">1467 </t>
  </si>
  <si>
    <t>150-PB-C-Z-1</t>
  </si>
  <si>
    <t>Tue Sep 01 2015 14:16:13</t>
  </si>
  <si>
    <t>Tue Sep 01 2015 14:16:31</t>
  </si>
  <si>
    <t xml:space="preserve">1609 </t>
  </si>
  <si>
    <t>Tue Sep 01 2015 14:16:43</t>
  </si>
  <si>
    <t>150-PB-C-Z-2</t>
  </si>
  <si>
    <t>Tue Sep 01 2015 14:18:46</t>
  </si>
  <si>
    <t>Tue Sep 01 2015 14:18:58</t>
  </si>
  <si>
    <t>Tue Sep 01 2015 14:19:16</t>
  </si>
  <si>
    <t>150-PB-C-Z-3</t>
  </si>
  <si>
    <t>Tue Sep 01 2015 14:19:41</t>
  </si>
  <si>
    <t xml:space="preserve">1546 </t>
  </si>
  <si>
    <t>Tue Sep 01 2015 14:19:53</t>
  </si>
  <si>
    <t>Tue Sep 01 2015 14:20:08</t>
  </si>
  <si>
    <t xml:space="preserve">1225 </t>
  </si>
  <si>
    <t xml:space="preserve"> </t>
  </si>
  <si>
    <t>CFU per Sample</t>
  </si>
  <si>
    <t>test samples</t>
  </si>
  <si>
    <r>
      <t xml:space="preserve">100 </t>
    </r>
    <r>
      <rPr>
        <sz val="9"/>
        <rFont val="Symbol"/>
        <family val="1"/>
        <charset val="2"/>
      </rPr>
      <t>m</t>
    </r>
    <r>
      <rPr>
        <sz val="9"/>
        <rFont val="Microsoft Sans Serif"/>
        <family val="2"/>
      </rPr>
      <t>l</t>
    </r>
  </si>
  <si>
    <r>
      <t xml:space="preserve">200 </t>
    </r>
    <r>
      <rPr>
        <sz val="9"/>
        <rFont val="Symbol"/>
        <family val="1"/>
        <charset val="2"/>
      </rPr>
      <t>m</t>
    </r>
    <r>
      <rPr>
        <sz val="9"/>
        <rFont val="Microsoft Sans Serif"/>
        <family val="2"/>
      </rPr>
      <t>l</t>
    </r>
  </si>
  <si>
    <t>REPLATES  CFU per Sample</t>
  </si>
  <si>
    <r>
      <t xml:space="preserve">400 </t>
    </r>
    <r>
      <rPr>
        <sz val="9"/>
        <rFont val="Symbol"/>
        <family val="1"/>
        <charset val="2"/>
      </rPr>
      <t>m</t>
    </r>
    <r>
      <rPr>
        <sz val="9"/>
        <rFont val="Microsoft Sans Serif"/>
        <family val="2"/>
      </rPr>
      <t>l</t>
    </r>
  </si>
  <si>
    <t>Negative Blanks</t>
  </si>
  <si>
    <t>Carpet</t>
  </si>
  <si>
    <t>Sample Type</t>
  </si>
  <si>
    <t>Steel</t>
  </si>
  <si>
    <t>BIs</t>
  </si>
  <si>
    <t>Location</t>
  </si>
  <si>
    <t xml:space="preserve">Log Reduction </t>
  </si>
  <si>
    <t>A</t>
  </si>
  <si>
    <t>B</t>
  </si>
  <si>
    <t>C</t>
  </si>
  <si>
    <t>D</t>
  </si>
  <si>
    <t>E</t>
  </si>
  <si>
    <t>F</t>
  </si>
  <si>
    <t>Master Bedroom Floor</t>
  </si>
  <si>
    <t>Bathroom Sink</t>
  </si>
  <si>
    <t>Center of Den</t>
  </si>
  <si>
    <t>Master Bathroom Floor</t>
  </si>
  <si>
    <t>Corner Bedroom Floor</t>
  </si>
  <si>
    <t>Middle Bedroom Floor</t>
  </si>
  <si>
    <t>G</t>
  </si>
  <si>
    <t>H</t>
  </si>
  <si>
    <t>I</t>
  </si>
  <si>
    <t>Living Room / Dinning Area Floor</t>
  </si>
  <si>
    <t>Kitchen Floor</t>
  </si>
  <si>
    <t>J</t>
  </si>
  <si>
    <t>K</t>
  </si>
  <si>
    <t>L</t>
  </si>
  <si>
    <t>M</t>
  </si>
  <si>
    <t>N</t>
  </si>
  <si>
    <t>Crawl space under corner bedroom</t>
  </si>
  <si>
    <t>Crawlspace under kitchen</t>
  </si>
  <si>
    <t>Crawlspace under Den</t>
  </si>
  <si>
    <t>Attic over Master Bath</t>
  </si>
  <si>
    <t>Center of attic</t>
  </si>
  <si>
    <t>Attic over Den</t>
  </si>
  <si>
    <t>Coupon Locations</t>
  </si>
  <si>
    <t>Site ID</t>
  </si>
  <si>
    <t>BI Locations</t>
  </si>
  <si>
    <t>Site C2</t>
  </si>
  <si>
    <t>Site C3</t>
  </si>
  <si>
    <t>Above Shower</t>
  </si>
  <si>
    <t>Site B2</t>
  </si>
  <si>
    <t>Soap Holder in Master Bath</t>
  </si>
  <si>
    <t>Site B3</t>
  </si>
  <si>
    <t>Site A2</t>
  </si>
  <si>
    <t>Master Bedroom Corner</t>
  </si>
  <si>
    <t>Site A3</t>
  </si>
  <si>
    <t>Master Bedroom Closet</t>
  </si>
  <si>
    <t>Site E3</t>
  </si>
  <si>
    <t>Site E2</t>
  </si>
  <si>
    <t>Corner Bedroom Ceiling</t>
  </si>
  <si>
    <t>Site F2</t>
  </si>
  <si>
    <t>Site F3</t>
  </si>
  <si>
    <t>Site H2</t>
  </si>
  <si>
    <t>Site G2</t>
  </si>
  <si>
    <t>Site G3</t>
  </si>
  <si>
    <t xml:space="preserve">Site L2 </t>
  </si>
  <si>
    <t>In Attic Over Master Bedroom Under Insulation</t>
  </si>
  <si>
    <t>Site L3</t>
  </si>
  <si>
    <t>150-PB-S-N-N-2</t>
  </si>
  <si>
    <t>150-PB-S-N-N-3</t>
  </si>
  <si>
    <t>150-PB-S-M-I-2</t>
  </si>
  <si>
    <t>150-PB-S-M-I-3</t>
  </si>
  <si>
    <t>Carpet Test</t>
  </si>
  <si>
    <t>Steel Test</t>
  </si>
  <si>
    <t>Carpet Neg</t>
  </si>
  <si>
    <t>Steel Neg</t>
  </si>
  <si>
    <t>Rep 1</t>
  </si>
  <si>
    <t>Rep 2</t>
  </si>
  <si>
    <t>Rep 3</t>
  </si>
  <si>
    <t>Positives</t>
  </si>
  <si>
    <t>Volume filtered (mL)</t>
  </si>
  <si>
    <t>Average</t>
  </si>
  <si>
    <t>Stdev</t>
  </si>
  <si>
    <t>Test coupons (CFU)</t>
  </si>
  <si>
    <t>Procedural blank (CFU)</t>
  </si>
  <si>
    <t>average</t>
  </si>
  <si>
    <t>FILTER PLATES CFU</t>
  </si>
  <si>
    <t>0-150-PB-S-XZ-1</t>
  </si>
  <si>
    <t>Fri Sep 11 2015 11:20:53</t>
  </si>
  <si>
    <t>Fri Sep 11 2015 11:21:07</t>
  </si>
  <si>
    <t>Fri Sep 11 2015 11:21:19</t>
  </si>
  <si>
    <t>0-150-PB-C-XZ-1</t>
  </si>
  <si>
    <t>Fri Sep 11 2015 11:21:52</t>
  </si>
  <si>
    <t>Fri Sep 11 2015 11:22:04</t>
  </si>
  <si>
    <t>Fri Sep 11 2015 11:22:19</t>
  </si>
  <si>
    <t>Filter Plate Results</t>
  </si>
  <si>
    <t>Humidifier Performance</t>
  </si>
  <si>
    <t>Initial volume (mL)</t>
  </si>
  <si>
    <t>Final Volume (mL)</t>
  </si>
  <si>
    <t>Used (mL)</t>
  </si>
  <si>
    <t>Garage</t>
  </si>
  <si>
    <t>Positive Controls</t>
  </si>
  <si>
    <t>G,G,G</t>
  </si>
  <si>
    <t>Bis 1,2,3</t>
  </si>
  <si>
    <t>Z</t>
  </si>
  <si>
    <t>In medicine cabinet</t>
  </si>
  <si>
    <t>On the sink</t>
  </si>
  <si>
    <t>Behind curtain</t>
  </si>
  <si>
    <t>Behind table on floor</t>
  </si>
  <si>
    <t>Top corner</t>
  </si>
  <si>
    <t>Inside cabinet</t>
  </si>
  <si>
    <t>Inside hall closet</t>
  </si>
  <si>
    <t>High on livingroom wall</t>
  </si>
  <si>
    <t>Site H3</t>
  </si>
  <si>
    <t>In entrance closet</t>
  </si>
  <si>
    <t>In Attic over corner bedroom</t>
  </si>
  <si>
    <t xml:space="preserve">Site M2 </t>
  </si>
  <si>
    <t>Site M3</t>
  </si>
  <si>
    <t>On truss over bathroom</t>
  </si>
  <si>
    <t>On truss over kitchen</t>
  </si>
  <si>
    <t>Site N2</t>
  </si>
  <si>
    <t>Site N3</t>
  </si>
  <si>
    <t>On truss over den</t>
  </si>
  <si>
    <t>on truss over dining room</t>
  </si>
  <si>
    <t>Site I2</t>
  </si>
  <si>
    <t>Site I3</t>
  </si>
  <si>
    <t>Site J2</t>
  </si>
  <si>
    <t>Site J3</t>
  </si>
  <si>
    <t>Site K2</t>
  </si>
  <si>
    <t>Site K3</t>
  </si>
  <si>
    <t>On east wall vent</t>
  </si>
  <si>
    <t>On northeast vent</t>
  </si>
  <si>
    <t>On joist under entrance</t>
  </si>
  <si>
    <t>On center vent south side</t>
  </si>
  <si>
    <t>On joist under living room</t>
  </si>
  <si>
    <t>On vent under den</t>
  </si>
  <si>
    <t>G=Growth: NG=No Growth</t>
  </si>
  <si>
    <t>Site D2</t>
  </si>
  <si>
    <t>Site D3</t>
  </si>
  <si>
    <t>Above outside door</t>
  </si>
  <si>
    <t>In front of fireplace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</si>
</sst>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9"/>
      <name val="Microsoft Sans Serif"/>
    </font>
    <font>
      <b/>
      <sz val="10"/>
      <color indexed="72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9"/>
      <name val="Symbol"/>
      <family val="1"/>
      <charset val="2"/>
    </font>
    <font>
      <sz val="11"/>
      <name val="Calibri"/>
      <family val="2"/>
    </font>
    <font>
      <b/>
      <sz val="9"/>
      <name val="Microsoft Sans Serif"/>
      <family val="2"/>
    </font>
    <font>
      <b/>
      <sz val="14"/>
      <color theme="9" tint="-0.499984740745262"/>
      <name val="Microsoft Sans Serif"/>
      <family val="2"/>
    </font>
    <font>
      <b/>
      <sz val="14"/>
      <color rgb="FFC00000"/>
      <name val="Microsoft Sans Serif"/>
      <family val="2"/>
    </font>
    <font>
      <b/>
      <sz val="9"/>
      <color rgb="FFC00000"/>
      <name val="Microsoft Sans Serif"/>
      <family val="2"/>
    </font>
    <font>
      <b/>
      <sz val="14"/>
      <color theme="4"/>
      <name val="Microsoft Sans Serif"/>
      <family val="2"/>
    </font>
    <font>
      <b/>
      <sz val="9"/>
      <color rgb="FFFF000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  <protection locked="0"/>
    </xf>
    <xf numFmtId="2" fontId="0" fillId="0" borderId="0" xfId="0" applyNumberFormat="1" applyAlignment="1" applyProtection="1">
      <alignment vertical="top"/>
      <protection locked="0"/>
    </xf>
    <xf numFmtId="0" fontId="3" fillId="0" borderId="0" xfId="0" applyFont="1">
      <alignment vertical="center"/>
    </xf>
    <xf numFmtId="11" fontId="7" fillId="2" borderId="0" xfId="0" applyNumberFormat="1" applyFont="1" applyFill="1" applyAlignment="1" applyProtection="1">
      <alignment vertical="center"/>
      <protection locked="0"/>
    </xf>
    <xf numFmtId="11" fontId="7" fillId="0" borderId="0" xfId="0" applyNumberFormat="1" applyFont="1">
      <alignment vertical="center"/>
    </xf>
    <xf numFmtId="11" fontId="8" fillId="0" borderId="0" xfId="0" applyNumberFormat="1" applyFont="1">
      <alignment vertical="center"/>
    </xf>
    <xf numFmtId="0" fontId="9" fillId="0" borderId="0" xfId="0" applyFont="1">
      <alignment vertical="center"/>
    </xf>
    <xf numFmtId="2" fontId="9" fillId="0" borderId="0" xfId="0" applyNumberFormat="1" applyFont="1" applyAlignment="1" applyProtection="1">
      <alignment vertical="top"/>
      <protection locked="0"/>
    </xf>
    <xf numFmtId="11" fontId="10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9" fillId="0" borderId="0" xfId="0" applyNumberFormat="1" applyFont="1">
      <alignment vertical="center"/>
    </xf>
    <xf numFmtId="0" fontId="6" fillId="0" borderId="1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6" fillId="0" borderId="0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>
      <alignment vertical="center"/>
    </xf>
    <xf numFmtId="11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64" fontId="2" fillId="0" borderId="0" xfId="0" applyNumberFormat="1" applyFont="1">
      <alignment vertical="center"/>
    </xf>
    <xf numFmtId="164" fontId="0" fillId="0" borderId="0" xfId="0" applyNumberFormat="1">
      <alignment vertical="center"/>
    </xf>
    <xf numFmtId="2" fontId="11" fillId="0" borderId="0" xfId="0" applyNumberFormat="1" applyFont="1" applyAlignment="1" applyProtection="1">
      <alignment vertical="top"/>
      <protection locked="0"/>
    </xf>
    <xf numFmtId="0" fontId="11" fillId="0" borderId="0" xfId="0" applyFont="1">
      <alignment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1" fontId="6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1" fontId="0" fillId="0" borderId="9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1" fontId="9" fillId="0" borderId="0" xfId="0" applyNumberFormat="1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>
      <pane xSplit="3" ySplit="2" topLeftCell="J3" activePane="bottomRight" state="frozen"/>
      <selection pane="topRight" activeCell="D1" sqref="D1"/>
      <selection pane="bottomLeft" activeCell="A3" sqref="A3"/>
      <selection pane="bottomRight" activeCell="G9" sqref="G9"/>
    </sheetView>
  </sheetViews>
  <sheetFormatPr defaultRowHeight="12.75" x14ac:dyDescent="0.2"/>
  <cols>
    <col min="1" max="1" width="4.5703125" customWidth="1"/>
    <col min="2" max="2" width="30.7109375" bestFit="1" customWidth="1"/>
    <col min="3" max="3" width="14.28515625" customWidth="1"/>
    <col min="4" max="4" width="15.85546875" style="32" bestFit="1" customWidth="1"/>
    <col min="5" max="5" width="22.85546875" style="40" bestFit="1" customWidth="1"/>
    <col min="6" max="6" width="25.42578125" style="32" customWidth="1"/>
    <col min="7" max="7" width="12.28515625" style="32" bestFit="1" customWidth="1"/>
    <col min="8" max="9" width="12.28515625" style="32" customWidth="1"/>
    <col min="10" max="11" width="12.28515625" style="41" customWidth="1"/>
    <col min="12" max="12" width="12.42578125" style="41" bestFit="1" customWidth="1"/>
    <col min="13" max="14" width="12.42578125" style="41" customWidth="1"/>
    <col min="15" max="15" width="13.5703125" style="32" customWidth="1"/>
    <col min="16" max="16" width="17.140625" style="32" customWidth="1"/>
    <col min="17" max="17" width="12.28515625" style="32" customWidth="1"/>
    <col min="18" max="19" width="9.140625" style="32"/>
  </cols>
  <sheetData>
    <row r="1" spans="1:19" ht="45.6" customHeight="1" x14ac:dyDescent="0.2">
      <c r="B1" t="s">
        <v>650</v>
      </c>
      <c r="C1" s="34" t="s">
        <v>647</v>
      </c>
      <c r="D1" s="35" t="s">
        <v>645</v>
      </c>
      <c r="E1" s="43" t="s">
        <v>737</v>
      </c>
      <c r="F1" s="43" t="s">
        <v>720</v>
      </c>
      <c r="G1" s="64" t="s">
        <v>719</v>
      </c>
      <c r="H1" s="64"/>
      <c r="I1" s="64"/>
      <c r="J1" s="60" t="s">
        <v>651</v>
      </c>
      <c r="K1" s="60"/>
      <c r="L1" s="60"/>
      <c r="M1" s="60"/>
      <c r="N1" s="61"/>
      <c r="O1" s="56" t="s">
        <v>732</v>
      </c>
      <c r="P1" s="57"/>
      <c r="Q1" s="58"/>
    </row>
    <row r="2" spans="1:19" ht="17.45" customHeight="1" x14ac:dyDescent="0.2">
      <c r="C2" s="31"/>
      <c r="D2" s="62" t="s">
        <v>721</v>
      </c>
      <c r="E2" s="62"/>
      <c r="F2" s="62"/>
      <c r="G2" s="32" t="s">
        <v>712</v>
      </c>
      <c r="H2" s="32" t="s">
        <v>713</v>
      </c>
      <c r="I2" s="32" t="s">
        <v>714</v>
      </c>
      <c r="J2" s="41" t="s">
        <v>712</v>
      </c>
      <c r="K2" s="41" t="s">
        <v>713</v>
      </c>
      <c r="L2" s="41" t="s">
        <v>714</v>
      </c>
      <c r="M2" s="42" t="s">
        <v>717</v>
      </c>
      <c r="N2" s="42" t="s">
        <v>718</v>
      </c>
      <c r="O2" s="33" t="s">
        <v>733</v>
      </c>
      <c r="P2" s="33" t="s">
        <v>734</v>
      </c>
      <c r="Q2" s="33" t="s">
        <v>735</v>
      </c>
    </row>
    <row r="3" spans="1:19" ht="17.45" customHeight="1" x14ac:dyDescent="0.2">
      <c r="A3" s="62" t="s">
        <v>740</v>
      </c>
      <c r="B3" s="62" t="s">
        <v>736</v>
      </c>
      <c r="C3" t="s">
        <v>646</v>
      </c>
      <c r="D3" s="50">
        <f>'Raw Results'!AJ481</f>
        <v>26.041666666666668</v>
      </c>
      <c r="E3" s="50">
        <f>AVERAGE('Raw Results'!AH462:AH464,'Raw Results'!AH462:AH464,'Raw Results'!AH466:AH468,'Raw Results'!AH470:AH472)</f>
        <v>35558333.333333336</v>
      </c>
      <c r="F3" s="46"/>
      <c r="G3" s="46"/>
      <c r="H3" s="46"/>
      <c r="I3" s="46"/>
      <c r="J3" s="47"/>
      <c r="K3" s="47"/>
      <c r="L3" s="47"/>
      <c r="M3" s="48"/>
      <c r="N3" s="48"/>
      <c r="O3" s="49"/>
      <c r="P3" s="49"/>
      <c r="Q3" s="49"/>
      <c r="R3" s="44"/>
      <c r="S3" s="44"/>
    </row>
    <row r="4" spans="1:19" ht="17.45" customHeight="1" x14ac:dyDescent="0.2">
      <c r="A4" s="63"/>
      <c r="B4" s="63"/>
      <c r="C4" t="s">
        <v>648</v>
      </c>
      <c r="D4" s="50">
        <f>'Raw Results'!AH477</f>
        <v>0</v>
      </c>
      <c r="E4" s="50">
        <f>AVERAGE('Raw Results'!AH450:AH452,'Raw Results'!AH454:AH456,'Raw Results'!AH458:AH460)</f>
        <v>5948888.888888889</v>
      </c>
      <c r="F4" s="46"/>
      <c r="G4" s="46"/>
      <c r="H4" s="46"/>
      <c r="I4" s="46"/>
      <c r="J4" s="47"/>
      <c r="K4" s="47"/>
      <c r="L4" s="47"/>
      <c r="M4" s="48"/>
      <c r="N4" s="48"/>
      <c r="O4" s="49"/>
      <c r="P4" s="49"/>
      <c r="Q4" s="49"/>
      <c r="R4" s="44"/>
      <c r="S4" s="44"/>
    </row>
    <row r="5" spans="1:19" ht="17.45" customHeight="1" x14ac:dyDescent="0.2">
      <c r="A5" s="63"/>
      <c r="B5" s="63"/>
      <c r="C5" s="11" t="s">
        <v>739</v>
      </c>
      <c r="D5" s="51"/>
      <c r="E5" s="51" t="s">
        <v>738</v>
      </c>
      <c r="F5" s="46"/>
      <c r="G5" s="46"/>
      <c r="H5" s="46"/>
      <c r="I5" s="46"/>
      <c r="J5" s="47"/>
      <c r="K5" s="47"/>
      <c r="L5" s="47"/>
      <c r="M5" s="48"/>
      <c r="N5" s="48"/>
      <c r="O5" s="49"/>
      <c r="P5" s="49"/>
      <c r="Q5" s="49"/>
      <c r="R5" s="44"/>
      <c r="S5" s="44"/>
    </row>
    <row r="6" spans="1:19" x14ac:dyDescent="0.2">
      <c r="A6" s="62">
        <v>2</v>
      </c>
      <c r="B6" s="63" t="str">
        <f ca="1">INDIRECT("Key!B"&amp;A6)</f>
        <v>Master Bedroom Floor</v>
      </c>
      <c r="C6" t="s">
        <v>646</v>
      </c>
      <c r="F6" s="40">
        <f>'Raw Results'!AI5</f>
        <v>1297.2222222222219</v>
      </c>
      <c r="G6" s="40">
        <f>'Raw Results'!AH114</f>
        <v>29800000</v>
      </c>
      <c r="H6" s="40">
        <f>'Raw Results'!AH121</f>
        <v>27700000</v>
      </c>
      <c r="I6" s="40">
        <f>'Raw Results'!AH125</f>
        <v>21400000</v>
      </c>
      <c r="J6" s="41">
        <f t="shared" ref="J6:L7" si="0">LOG($E3)-LOG(G6)</f>
        <v>7.6725132735432133E-2</v>
      </c>
      <c r="K6" s="41">
        <f t="shared" si="0"/>
        <v>0.10846162774723922</v>
      </c>
      <c r="L6" s="41">
        <f t="shared" si="0"/>
        <v>0.22052762346249644</v>
      </c>
      <c r="M6" s="41">
        <f>AVERAGE(J6:L6)</f>
        <v>0.13523812798172261</v>
      </c>
      <c r="N6" s="41">
        <f>STDEV(J6:L6)</f>
        <v>7.5548162177728181E-2</v>
      </c>
      <c r="O6" s="53">
        <v>7571</v>
      </c>
      <c r="P6" s="53">
        <v>33</v>
      </c>
      <c r="Q6" s="53">
        <f>O6-P6</f>
        <v>7538</v>
      </c>
    </row>
    <row r="7" spans="1:19" x14ac:dyDescent="0.2">
      <c r="A7" s="63"/>
      <c r="B7" s="63" t="s">
        <v>661</v>
      </c>
      <c r="C7" t="s">
        <v>648</v>
      </c>
      <c r="E7" s="50"/>
      <c r="F7" s="40">
        <f>'Raw Results'!AJ61</f>
        <v>1550</v>
      </c>
      <c r="G7" s="40">
        <f>'Raw Results'!AH285</f>
        <v>5260000</v>
      </c>
      <c r="H7" s="40">
        <f>'Raw Results'!AH289</f>
        <v>2950000</v>
      </c>
      <c r="I7" s="40">
        <f>'Raw Results'!AH293</f>
        <v>5280000</v>
      </c>
      <c r="J7" s="41">
        <f t="shared" si="0"/>
        <v>5.3450113257849985E-2</v>
      </c>
      <c r="K7" s="41">
        <f t="shared" si="0"/>
        <v>0.30461384143342585</v>
      </c>
      <c r="L7" s="41">
        <f t="shared" si="0"/>
        <v>5.1801934877777178E-2</v>
      </c>
      <c r="M7" s="41">
        <f>AVERAGE(J7:L7)</f>
        <v>0.13662196318968434</v>
      </c>
      <c r="N7" s="41">
        <f>STDEV(J7:L7)</f>
        <v>0.14548756816267219</v>
      </c>
      <c r="O7" s="54"/>
      <c r="P7" s="54"/>
      <c r="Q7" s="54"/>
    </row>
    <row r="8" spans="1:19" x14ac:dyDescent="0.2">
      <c r="A8" s="63"/>
      <c r="B8" s="63" t="s">
        <v>658</v>
      </c>
      <c r="C8" t="s">
        <v>649</v>
      </c>
      <c r="F8" s="40"/>
      <c r="G8" s="45" t="s">
        <v>664</v>
      </c>
      <c r="H8" s="33" t="s">
        <v>664</v>
      </c>
      <c r="I8" s="45" t="s">
        <v>664</v>
      </c>
      <c r="O8" s="55"/>
      <c r="P8" s="55"/>
      <c r="Q8" s="55"/>
    </row>
    <row r="9" spans="1:19" x14ac:dyDescent="0.2">
      <c r="A9" s="63">
        <v>3</v>
      </c>
      <c r="B9" s="63" t="str">
        <f ca="1">INDIRECT("Key!B"&amp;A9)</f>
        <v>Master Bathroom Floor</v>
      </c>
      <c r="C9" t="s">
        <v>646</v>
      </c>
      <c r="F9" s="40">
        <f>'Raw Results'!AJ9</f>
        <v>6.666666666666667</v>
      </c>
      <c r="G9" s="40">
        <f>'Raw Results'!AH129</f>
        <v>29000000</v>
      </c>
      <c r="H9" s="40">
        <f>'Raw Results'!AH133</f>
        <v>28900000</v>
      </c>
      <c r="I9" s="40">
        <f>'Raw Results'!AH137</f>
        <v>24800000</v>
      </c>
      <c r="J9" s="41">
        <f>LOG($E$3)-LOG(G9)</f>
        <v>8.8543398912730886E-2</v>
      </c>
      <c r="K9" s="41">
        <f>LOG($E$3)-LOG(H9)</f>
        <v>9.0043554055139197E-2</v>
      </c>
      <c r="L9" s="41">
        <f>LOG($E$3)-LOG(I9)</f>
        <v>0.15648971598547146</v>
      </c>
      <c r="M9" s="41">
        <f>AVERAGE(J9:L9)</f>
        <v>0.11169222298444718</v>
      </c>
      <c r="N9" s="41">
        <f>STDEV(J9:L9)</f>
        <v>3.8803017289193359E-2</v>
      </c>
      <c r="O9" s="53"/>
      <c r="P9" s="59"/>
      <c r="Q9" s="53"/>
    </row>
    <row r="10" spans="1:19" x14ac:dyDescent="0.2">
      <c r="A10" s="63"/>
      <c r="B10" s="63" t="s">
        <v>661</v>
      </c>
      <c r="C10" t="s">
        <v>648</v>
      </c>
      <c r="F10" s="40">
        <f>'Raw Results'!AJ65</f>
        <v>0</v>
      </c>
      <c r="G10" s="40">
        <f>'Raw Results'!AH297</f>
        <v>5680000</v>
      </c>
      <c r="H10" s="40">
        <f>'Raw Results'!AH301</f>
        <v>3710000</v>
      </c>
      <c r="I10" s="40">
        <f>'Raw Results'!AH305</f>
        <v>7560000</v>
      </c>
      <c r="J10" s="41">
        <f>LOG($E$4)-LOG(G10)</f>
        <v>2.0087521700570043E-2</v>
      </c>
      <c r="K10" s="41">
        <f>LOG($E$4)-LOG(H10)</f>
        <v>0.20506194779654319</v>
      </c>
      <c r="L10" s="41">
        <f>LOG($E$4)-LOG(I10)</f>
        <v>-0.10408593808961708</v>
      </c>
      <c r="M10" s="41">
        <f>AVERAGE(J10:L10)</f>
        <v>4.0354510469165383E-2</v>
      </c>
      <c r="N10" s="41">
        <f>STDEV(J10:L10)</f>
        <v>0.15556724257465121</v>
      </c>
      <c r="O10" s="54"/>
      <c r="P10" s="54"/>
      <c r="Q10" s="54"/>
    </row>
    <row r="11" spans="1:19" x14ac:dyDescent="0.2">
      <c r="A11" s="63"/>
      <c r="B11" s="63" t="s">
        <v>658</v>
      </c>
      <c r="C11" t="s">
        <v>649</v>
      </c>
      <c r="F11" s="40"/>
      <c r="G11" s="32" t="s">
        <v>664</v>
      </c>
      <c r="H11" s="32" t="s">
        <v>664</v>
      </c>
      <c r="I11" s="32" t="s">
        <v>664</v>
      </c>
      <c r="O11" s="55"/>
      <c r="P11" s="55"/>
      <c r="Q11" s="55"/>
    </row>
    <row r="12" spans="1:19" x14ac:dyDescent="0.2">
      <c r="A12" s="63">
        <v>4</v>
      </c>
      <c r="B12" s="63" t="str">
        <f ca="1">INDIRECT("Key!B"&amp;A12)</f>
        <v>Bathroom Sink</v>
      </c>
      <c r="C12" t="s">
        <v>646</v>
      </c>
      <c r="F12" s="40">
        <f>'Raw Results'!AJ13</f>
        <v>3.7037037037037033</v>
      </c>
      <c r="G12" s="40">
        <f>'Raw Results'!AH141</f>
        <v>30600000</v>
      </c>
      <c r="H12" s="40">
        <f>'Raw Results'!AH145</f>
        <v>26600000</v>
      </c>
      <c r="I12" s="40">
        <f>'Raw Results'!AH149</f>
        <v>24400000</v>
      </c>
      <c r="J12" s="41">
        <f>LOG($E$3)-LOG(G12)</f>
        <v>6.5219970330107735E-2</v>
      </c>
      <c r="K12" s="41">
        <f>LOG($E$3)-LOG(H12)</f>
        <v>0.12605976018062037</v>
      </c>
      <c r="L12" s="41">
        <f>LOG($E$3)-LOG(I12)</f>
        <v>0.16355157047295776</v>
      </c>
      <c r="M12" s="41">
        <f>AVERAGE(J12:L12)</f>
        <v>0.11827710032789529</v>
      </c>
      <c r="N12" s="41">
        <f>STDEV(J12:L12)</f>
        <v>4.9625630902294333E-2</v>
      </c>
      <c r="O12" s="53"/>
      <c r="P12" s="53"/>
      <c r="Q12" s="53"/>
    </row>
    <row r="13" spans="1:19" x14ac:dyDescent="0.2">
      <c r="A13" s="63"/>
      <c r="B13" s="63" t="s">
        <v>661</v>
      </c>
      <c r="C13" t="s">
        <v>648</v>
      </c>
      <c r="F13" s="40">
        <f>'Raw Results'!AI69</f>
        <v>1619.4444444444443</v>
      </c>
      <c r="G13" s="40">
        <f>'Raw Results'!AH309</f>
        <v>5900000</v>
      </c>
      <c r="H13" s="40">
        <f>'Raw Results'!AH313</f>
        <v>4400000</v>
      </c>
      <c r="I13" s="40">
        <f>'Raw Results'!AH317</f>
        <v>4120000</v>
      </c>
      <c r="J13" s="41">
        <f>LOG($E$4)-LOG(G13)</f>
        <v>3.5838457694454817E-3</v>
      </c>
      <c r="K13" s="41">
        <f>LOG($E$4)-LOG(H13)</f>
        <v>0.1309831809254014</v>
      </c>
      <c r="L13" s="41">
        <f>LOG($E$4)-LOG(I13)</f>
        <v>0.15953864137845475</v>
      </c>
      <c r="M13" s="41">
        <f>AVERAGE(J13:L13)</f>
        <v>9.8035222691100543E-2</v>
      </c>
      <c r="N13" s="41">
        <f>STDEV(J13:L13)</f>
        <v>8.3034032373592997E-2</v>
      </c>
      <c r="O13" s="54"/>
      <c r="P13" s="54"/>
      <c r="Q13" s="54"/>
    </row>
    <row r="14" spans="1:19" x14ac:dyDescent="0.2">
      <c r="A14" s="63"/>
      <c r="B14" s="63" t="s">
        <v>658</v>
      </c>
      <c r="C14" t="s">
        <v>649</v>
      </c>
      <c r="F14" s="40"/>
      <c r="G14" s="32" t="s">
        <v>664</v>
      </c>
      <c r="H14" s="32" t="s">
        <v>664</v>
      </c>
      <c r="I14" s="32" t="s">
        <v>664</v>
      </c>
      <c r="O14" s="55"/>
      <c r="P14" s="55"/>
      <c r="Q14" s="55"/>
    </row>
    <row r="15" spans="1:19" x14ac:dyDescent="0.2">
      <c r="A15" s="63">
        <v>5</v>
      </c>
      <c r="B15" s="63" t="str">
        <f ca="1">INDIRECT("Key!B"&amp;A15)</f>
        <v>Center of Den</v>
      </c>
      <c r="C15" t="s">
        <v>646</v>
      </c>
      <c r="F15" s="40">
        <f>'Raw Results'!AI17</f>
        <v>1352.7777777777781</v>
      </c>
      <c r="G15" s="40">
        <f>'Raw Results'!AH153</f>
        <v>31000000</v>
      </c>
      <c r="H15" s="40">
        <f>'Raw Results'!AH157</f>
        <v>27800000</v>
      </c>
      <c r="I15" s="40">
        <f>'Raw Results'!AH161</f>
        <v>18700000</v>
      </c>
      <c r="J15" s="41">
        <f>LOG($E$3)-LOG(G15)</f>
        <v>5.9579702977414328E-2</v>
      </c>
      <c r="K15" s="41">
        <f>LOG($E$3)-LOG(H15)</f>
        <v>0.10689660089361119</v>
      </c>
      <c r="L15" s="41">
        <f>LOG($E$3)-LOG(I15)</f>
        <v>0.27909979027518883</v>
      </c>
      <c r="M15" s="41">
        <f>AVERAGE(J15:L15)</f>
        <v>0.14852536471540478</v>
      </c>
      <c r="N15" s="41">
        <f>STDEV(J15:L15)</f>
        <v>0.11552914205863229</v>
      </c>
      <c r="O15" s="53">
        <v>7571</v>
      </c>
      <c r="P15" s="53">
        <v>34</v>
      </c>
      <c r="Q15" s="53">
        <f t="shared" ref="Q15" si="1">O15-P15</f>
        <v>7537</v>
      </c>
    </row>
    <row r="16" spans="1:19" x14ac:dyDescent="0.2">
      <c r="A16" s="63"/>
      <c r="B16" s="63" t="s">
        <v>661</v>
      </c>
      <c r="C16" t="s">
        <v>648</v>
      </c>
      <c r="F16" s="40">
        <f>'Raw Results'!AJ73</f>
        <v>4.6875</v>
      </c>
      <c r="G16" s="40">
        <f>'Raw Results'!AH321</f>
        <v>6640000</v>
      </c>
      <c r="H16" s="40">
        <f>'Raw Results'!AH325</f>
        <v>5280000</v>
      </c>
      <c r="I16" s="40">
        <f>'Raw Results'!AH329</f>
        <v>3080000</v>
      </c>
      <c r="J16" s="41">
        <f>LOG($E$4)-LOG(G16)</f>
        <v>-4.7732221956428234E-2</v>
      </c>
      <c r="K16" s="41">
        <f>LOG($E$4)-LOG(H16)</f>
        <v>5.1801934877777178E-2</v>
      </c>
      <c r="L16" s="41">
        <f>LOG($E$4)-LOG(I16)</f>
        <v>0.28588514091114536</v>
      </c>
      <c r="M16" s="41">
        <f>AVERAGE(J16:L16)</f>
        <v>9.6651617944164769E-2</v>
      </c>
      <c r="N16" s="41">
        <f>STDEV(J16:L16)</f>
        <v>0.17127100383615765</v>
      </c>
      <c r="O16" s="54"/>
      <c r="P16" s="54"/>
      <c r="Q16" s="54"/>
    </row>
    <row r="17" spans="1:17" x14ac:dyDescent="0.2">
      <c r="A17" s="63"/>
      <c r="B17" s="63" t="s">
        <v>658</v>
      </c>
      <c r="C17" t="s">
        <v>649</v>
      </c>
      <c r="F17" s="40"/>
      <c r="G17" s="32" t="s">
        <v>664</v>
      </c>
      <c r="H17" s="32" t="s">
        <v>664</v>
      </c>
      <c r="I17" s="32" t="s">
        <v>664</v>
      </c>
      <c r="O17" s="55"/>
      <c r="P17" s="55"/>
      <c r="Q17" s="55"/>
    </row>
    <row r="18" spans="1:17" x14ac:dyDescent="0.2">
      <c r="A18" s="63">
        <v>6</v>
      </c>
      <c r="B18" s="63" t="str">
        <f ca="1">INDIRECT("Key!B"&amp;A18)</f>
        <v>Corner Bedroom Floor</v>
      </c>
      <c r="C18" t="s">
        <v>646</v>
      </c>
      <c r="F18" s="40">
        <f>'Raw Results'!AJ21</f>
        <v>10</v>
      </c>
      <c r="G18" s="40">
        <f>'Raw Results'!AH165</f>
        <v>24600000</v>
      </c>
      <c r="H18" s="40">
        <f>'Raw Results'!AH169</f>
        <v>38800000</v>
      </c>
      <c r="I18" s="40">
        <f>'Raw Results'!AH173</f>
        <v>19100000</v>
      </c>
      <c r="J18" s="41">
        <f>LOG($E$3)-LOG(G18)</f>
        <v>0.1600062897083081</v>
      </c>
      <c r="K18" s="41">
        <f>LOG($E$3)-LOG(H18)</f>
        <v>-3.7890328782519411E-2</v>
      </c>
      <c r="L18" s="41">
        <f>LOG($E$3)-LOG(I18)</f>
        <v>0.26990802956396021</v>
      </c>
      <c r="M18" s="41">
        <f>AVERAGE(J18:L18)</f>
        <v>0.13067466349658297</v>
      </c>
      <c r="N18" s="41">
        <f>STDEV(J18:L18)</f>
        <v>0.15598145906602248</v>
      </c>
      <c r="O18" s="53">
        <v>7571</v>
      </c>
      <c r="P18" s="53">
        <v>50</v>
      </c>
      <c r="Q18" s="53">
        <f t="shared" ref="Q18" si="2">O18-P18</f>
        <v>7521</v>
      </c>
    </row>
    <row r="19" spans="1:17" x14ac:dyDescent="0.2">
      <c r="A19" s="63"/>
      <c r="B19" s="63" t="s">
        <v>661</v>
      </c>
      <c r="C19" t="s">
        <v>648</v>
      </c>
      <c r="F19" s="40">
        <f>'Raw Results'!AJ77</f>
        <v>25</v>
      </c>
      <c r="G19" s="40">
        <f>'Raw Results'!AH333</f>
        <v>5880000</v>
      </c>
      <c r="H19" s="40">
        <f>'Raw Results'!AH337</f>
        <v>3920000</v>
      </c>
      <c r="I19" s="40">
        <f>'Raw Results'!AH341</f>
        <v>3030000</v>
      </c>
      <c r="J19" s="41">
        <f>LOG($E$4)-LOG(G19)</f>
        <v>5.0585313354511996E-3</v>
      </c>
      <c r="K19" s="41">
        <f>LOG($E$4)-LOG(H19)</f>
        <v>0.18114979039113166</v>
      </c>
      <c r="L19" s="41">
        <f>LOG($E$4)-LOG(I19)</f>
        <v>0.29299322890928448</v>
      </c>
      <c r="M19" s="41">
        <f>AVERAGE(J19:L19)</f>
        <v>0.15973385021195577</v>
      </c>
      <c r="N19" s="41">
        <f>STDEV(J19:L19)</f>
        <v>0.14515708521134005</v>
      </c>
      <c r="O19" s="54"/>
      <c r="P19" s="54"/>
      <c r="Q19" s="54"/>
    </row>
    <row r="20" spans="1:17" x14ac:dyDescent="0.2">
      <c r="A20" s="63"/>
      <c r="B20" s="63" t="s">
        <v>658</v>
      </c>
      <c r="C20" t="s">
        <v>649</v>
      </c>
      <c r="F20" s="40"/>
      <c r="G20" s="32" t="s">
        <v>664</v>
      </c>
      <c r="H20" s="32" t="s">
        <v>664</v>
      </c>
      <c r="I20" s="32" t="s">
        <v>664</v>
      </c>
      <c r="O20" s="55"/>
      <c r="P20" s="55"/>
      <c r="Q20" s="55"/>
    </row>
    <row r="21" spans="1:17" x14ac:dyDescent="0.2">
      <c r="A21" s="63">
        <v>7</v>
      </c>
      <c r="B21" s="63" t="str">
        <f ca="1">INDIRECT("Key!B"&amp;A21)</f>
        <v>Middle Bedroom Floor</v>
      </c>
      <c r="C21" t="s">
        <v>646</v>
      </c>
      <c r="F21" s="40">
        <f>'Raw Results'!AJ25</f>
        <v>0</v>
      </c>
      <c r="G21" s="40">
        <f>'Raw Results'!AH177</f>
        <v>25200000</v>
      </c>
      <c r="H21" s="40">
        <f>'Raw Results'!AH181</f>
        <v>29900000</v>
      </c>
      <c r="I21" s="40">
        <f>'Raw Results'!AH185</f>
        <v>26400000</v>
      </c>
      <c r="J21" s="41">
        <f>LOG($E$3)-LOG(G21)</f>
        <v>0.14954085603014367</v>
      </c>
      <c r="K21" s="41">
        <f>LOG($E$3)-LOG(H21)</f>
        <v>7.5270208487257406E-2</v>
      </c>
      <c r="L21" s="41">
        <f>LOG($E$3)-LOG(I21)</f>
        <v>0.12933746994185658</v>
      </c>
      <c r="M21" s="41">
        <f>AVERAGE(J21:L21)</f>
        <v>0.11804951148641922</v>
      </c>
      <c r="N21" s="41">
        <f>STDEV(J21:L21)</f>
        <v>3.8400465832834178E-2</v>
      </c>
      <c r="O21" s="53">
        <v>7571</v>
      </c>
      <c r="P21" s="53">
        <v>34</v>
      </c>
      <c r="Q21" s="53">
        <f t="shared" ref="Q21" si="3">O21-P21</f>
        <v>7537</v>
      </c>
    </row>
    <row r="22" spans="1:17" x14ac:dyDescent="0.2">
      <c r="A22" s="63"/>
      <c r="B22" s="63" t="s">
        <v>661</v>
      </c>
      <c r="C22" t="s">
        <v>648</v>
      </c>
      <c r="F22" s="40">
        <f>'Raw Results'!AI81</f>
        <v>2280.5555555555552</v>
      </c>
      <c r="G22" s="40">
        <f>'Raw Results'!AH345</f>
        <v>6590000</v>
      </c>
      <c r="H22" s="40">
        <f>'Raw Results'!AH349</f>
        <v>4800000</v>
      </c>
      <c r="I22" s="40">
        <f>'Raw Results'!AH353</f>
        <v>11600000</v>
      </c>
      <c r="J22" s="41">
        <f>LOG($E$4)-LOG(G22)</f>
        <v>-4.4449557182420385E-2</v>
      </c>
      <c r="K22" s="41">
        <f>LOG($E$4)-LOG(H22)</f>
        <v>9.3194620036001652E-2</v>
      </c>
      <c r="L22" s="41">
        <f>LOG($E$4)-LOG(I22)</f>
        <v>-0.29002213181532888</v>
      </c>
      <c r="M22" s="41">
        <f>AVERAGE(J22:L22)</f>
        <v>-8.0425689653915874E-2</v>
      </c>
      <c r="N22" s="41">
        <f>STDEV(J22:L22)</f>
        <v>0.19412491160481182</v>
      </c>
      <c r="O22" s="54"/>
      <c r="P22" s="54"/>
      <c r="Q22" s="54"/>
    </row>
    <row r="23" spans="1:17" x14ac:dyDescent="0.2">
      <c r="A23" s="63"/>
      <c r="B23" s="63" t="s">
        <v>658</v>
      </c>
      <c r="C23" t="s">
        <v>649</v>
      </c>
      <c r="F23" s="40"/>
      <c r="G23" s="32" t="s">
        <v>664</v>
      </c>
      <c r="H23" s="32" t="s">
        <v>664</v>
      </c>
      <c r="I23" s="32" t="s">
        <v>664</v>
      </c>
      <c r="O23" s="55"/>
      <c r="P23" s="55"/>
      <c r="Q23" s="55"/>
    </row>
    <row r="24" spans="1:17" x14ac:dyDescent="0.2">
      <c r="A24" s="63">
        <v>8</v>
      </c>
      <c r="B24" s="63" t="str">
        <f ca="1">INDIRECT("Key!B"&amp;A24)</f>
        <v>Kitchen Floor</v>
      </c>
      <c r="C24" t="s">
        <v>646</v>
      </c>
      <c r="F24" s="40">
        <f>'Raw Results'!AJ29</f>
        <v>1.5873015873015874</v>
      </c>
      <c r="G24" s="40">
        <f>'Raw Results'!AH189</f>
        <v>25000000</v>
      </c>
      <c r="H24" s="40">
        <f>'Raw Results'!AH193</f>
        <v>21300000</v>
      </c>
      <c r="I24" s="40">
        <f>'Raw Results'!AH197</f>
        <v>27800000</v>
      </c>
      <c r="J24" s="41">
        <f>LOG($E$3)-LOG(G24)</f>
        <v>0.15300138813964992</v>
      </c>
      <c r="K24" s="41">
        <f>LOG($E$3)-LOG(H24)</f>
        <v>0.22256179337294935</v>
      </c>
      <c r="L24" s="41">
        <f>LOG($E$3)-LOG(I24)</f>
        <v>0.10689660089361119</v>
      </c>
      <c r="M24" s="41">
        <f>AVERAGE(J24:L24)</f>
        <v>0.16081992746873683</v>
      </c>
      <c r="N24" s="41">
        <f>STDEV(J24:L24)</f>
        <v>5.8227625365894348E-2</v>
      </c>
      <c r="O24" s="53">
        <v>7571</v>
      </c>
      <c r="P24" s="53">
        <v>421</v>
      </c>
      <c r="Q24" s="53">
        <f t="shared" ref="Q24" si="4">O24-P24</f>
        <v>7150</v>
      </c>
    </row>
    <row r="25" spans="1:17" x14ac:dyDescent="0.2">
      <c r="A25" s="63"/>
      <c r="B25" s="63" t="s">
        <v>661</v>
      </c>
      <c r="C25" t="s">
        <v>648</v>
      </c>
      <c r="F25" s="40">
        <f>'Raw Results'!AJ85</f>
        <v>0</v>
      </c>
      <c r="G25" s="40">
        <f>'Raw Results'!AH357</f>
        <v>3920000</v>
      </c>
      <c r="H25" s="40">
        <f>'Raw Results'!AH361</f>
        <v>2430000</v>
      </c>
      <c r="I25" s="40">
        <f>'Raw Results'!AH365</f>
        <v>4700000</v>
      </c>
      <c r="J25" s="41">
        <f>LOG($E$4)-LOG(G25)</f>
        <v>0.18114979039113166</v>
      </c>
      <c r="K25" s="41">
        <f>LOG($E$4)-LOG(H25)</f>
        <v>0.38882958381327715</v>
      </c>
      <c r="L25" s="41">
        <f>LOG($E$4)-LOG(I25)</f>
        <v>0.10233799947587219</v>
      </c>
      <c r="M25" s="41">
        <f>AVERAGE(J25:L25)</f>
        <v>0.22410579122676033</v>
      </c>
      <c r="N25" s="41">
        <f>STDEV(J25:L25)</f>
        <v>0.14799753538448537</v>
      </c>
      <c r="O25" s="54"/>
      <c r="P25" s="54"/>
      <c r="Q25" s="54"/>
    </row>
    <row r="26" spans="1:17" x14ac:dyDescent="0.2">
      <c r="A26" s="63"/>
      <c r="B26" s="63" t="s">
        <v>658</v>
      </c>
      <c r="C26" t="s">
        <v>649</v>
      </c>
      <c r="F26" s="40"/>
      <c r="G26" s="32" t="s">
        <v>664</v>
      </c>
      <c r="H26" s="32" t="s">
        <v>664</v>
      </c>
      <c r="I26" s="32" t="s">
        <v>664</v>
      </c>
      <c r="O26" s="55"/>
      <c r="P26" s="55"/>
      <c r="Q26" s="55"/>
    </row>
    <row r="27" spans="1:17" x14ac:dyDescent="0.2">
      <c r="A27" s="63">
        <v>9</v>
      </c>
      <c r="B27" s="63" t="str">
        <f ca="1">INDIRECT("Key!B"&amp;A27)</f>
        <v>Living Room / Dinning Area Floor</v>
      </c>
      <c r="C27" t="s">
        <v>646</v>
      </c>
      <c r="F27" s="40">
        <f>'Raw Results'!AJ33</f>
        <v>8.1967213114754109</v>
      </c>
      <c r="G27" s="40">
        <f>'Raw Results'!AH201</f>
        <v>23000000</v>
      </c>
      <c r="H27" s="40">
        <f>'Raw Results'!AH205</f>
        <v>24700000</v>
      </c>
      <c r="I27" s="40">
        <f>'Raw Results'!AH209</f>
        <v>20400000</v>
      </c>
      <c r="J27" s="41">
        <f>LOG($E$3)-LOG(G27)</f>
        <v>0.18921356079409435</v>
      </c>
      <c r="K27" s="41">
        <f>LOG($E$3)-LOG(H27)</f>
        <v>0.15824444355202161</v>
      </c>
      <c r="L27" s="41">
        <f>LOG($E$3)-LOG(I27)</f>
        <v>0.24131122938578908</v>
      </c>
      <c r="M27" s="41">
        <f>AVERAGE(J27:L27)</f>
        <v>0.19625641124396834</v>
      </c>
      <c r="N27" s="41">
        <f>STDEV(J27:L27)</f>
        <v>4.1978852223860372E-2</v>
      </c>
      <c r="O27" s="53">
        <v>7571</v>
      </c>
      <c r="P27" s="53">
        <v>113</v>
      </c>
      <c r="Q27" s="53">
        <f t="shared" ref="Q27" si="5">O27-P27</f>
        <v>7458</v>
      </c>
    </row>
    <row r="28" spans="1:17" x14ac:dyDescent="0.2">
      <c r="A28" s="63"/>
      <c r="B28" s="63" t="s">
        <v>661</v>
      </c>
      <c r="C28" t="s">
        <v>648</v>
      </c>
      <c r="F28" s="40">
        <f>'Raw Results'!AJ89</f>
        <v>72.602739726027394</v>
      </c>
      <c r="G28" s="40">
        <f>'Raw Results'!AH369</f>
        <v>4030000</v>
      </c>
      <c r="H28" s="40">
        <f>'Raw Results'!AH373</f>
        <v>3410000</v>
      </c>
      <c r="I28" s="40">
        <f>'Raw Results'!AH377</f>
        <v>2420000</v>
      </c>
      <c r="J28" s="41">
        <f>LOG($E$4)-LOG(G28)</f>
        <v>0.16913081127048013</v>
      </c>
      <c r="K28" s="41">
        <f>LOG($E$4)-LOG(H28)</f>
        <v>0.24168147841909171</v>
      </c>
      <c r="L28" s="41">
        <f>LOG($E$4)-LOG(I28)</f>
        <v>0.39062049143115818</v>
      </c>
      <c r="M28" s="41">
        <f>AVERAGE(J28:L28)</f>
        <v>0.26714426037357669</v>
      </c>
      <c r="N28" s="41">
        <f>STDEV(J28:L28)</f>
        <v>0.11291892911760229</v>
      </c>
      <c r="O28" s="54"/>
      <c r="P28" s="54"/>
      <c r="Q28" s="54"/>
    </row>
    <row r="29" spans="1:17" x14ac:dyDescent="0.2">
      <c r="A29" s="63"/>
      <c r="B29" s="63" t="s">
        <v>658</v>
      </c>
      <c r="C29" t="s">
        <v>649</v>
      </c>
      <c r="F29" s="40"/>
      <c r="G29" s="32" t="s">
        <v>664</v>
      </c>
      <c r="H29" s="32" t="s">
        <v>664</v>
      </c>
      <c r="I29" s="32" t="s">
        <v>664</v>
      </c>
      <c r="O29" s="55"/>
      <c r="P29" s="55"/>
      <c r="Q29" s="55"/>
    </row>
    <row r="30" spans="1:17" x14ac:dyDescent="0.2">
      <c r="A30" s="63">
        <v>10</v>
      </c>
      <c r="B30" s="63" t="str">
        <f ca="1">INDIRECT("Key!B"&amp;A30)</f>
        <v>Crawl space under corner bedroom</v>
      </c>
      <c r="C30" t="s">
        <v>646</v>
      </c>
      <c r="F30" s="40">
        <f>'Raw Results'!AH37</f>
        <v>10000</v>
      </c>
      <c r="G30" s="40">
        <f>'Raw Results'!AH213</f>
        <v>20700000</v>
      </c>
      <c r="H30" s="40">
        <f>'Raw Results'!AH217</f>
        <v>24900000</v>
      </c>
      <c r="I30" s="40">
        <f>'Raw Results'!AH221</f>
        <v>27200000</v>
      </c>
      <c r="J30" s="41">
        <f>LOG($E$3)-LOG(G30)</f>
        <v>0.23497105135477003</v>
      </c>
      <c r="K30" s="41">
        <f>LOG($E$3)-LOG(H30)</f>
        <v>0.15474204971595107</v>
      </c>
      <c r="L30" s="41">
        <f>LOG($E$3)-LOG(I30)</f>
        <v>0.11637249277748829</v>
      </c>
      <c r="M30" s="41">
        <f>AVERAGE(J30:L30)</f>
        <v>0.16869519794940313</v>
      </c>
      <c r="N30" s="41">
        <f>STDEV(J30:L30)</f>
        <v>6.0517950092272142E-2</v>
      </c>
      <c r="O30" s="53">
        <v>7571</v>
      </c>
      <c r="P30" s="53">
        <v>3928</v>
      </c>
      <c r="Q30" s="53">
        <f t="shared" ref="Q30" si="6">O30-P30</f>
        <v>3643</v>
      </c>
    </row>
    <row r="31" spans="1:17" x14ac:dyDescent="0.2">
      <c r="A31" s="63"/>
      <c r="B31" s="63" t="s">
        <v>661</v>
      </c>
      <c r="C31" t="s">
        <v>648</v>
      </c>
      <c r="F31" s="40">
        <f>'Raw Results'!AI93</f>
        <v>4008.3333333333335</v>
      </c>
      <c r="G31" s="40">
        <f>'Raw Results'!AH417</f>
        <v>1590000</v>
      </c>
      <c r="H31" s="40">
        <f>'Raw Results'!AH421</f>
        <v>740000</v>
      </c>
      <c r="I31" s="40">
        <f>'Raw Results'!AH425</f>
        <v>1040000</v>
      </c>
      <c r="J31" s="41">
        <f>LOG($E$4)-LOG(G31)</f>
        <v>0.57303873309113751</v>
      </c>
      <c r="K31" s="41">
        <f>LOG($E$4)-LOG(H31)</f>
        <v>0.90520413768061303</v>
      </c>
      <c r="L31" s="41">
        <f>LOG($E$4)-LOG(I31)</f>
        <v>0.75740251811280856</v>
      </c>
      <c r="M31" s="41">
        <f>AVERAGE(J31:L31)</f>
        <v>0.74521512962818637</v>
      </c>
      <c r="N31" s="41">
        <f>STDEV(J31:L31)</f>
        <v>0.16641773742626975</v>
      </c>
      <c r="O31" s="54"/>
      <c r="P31" s="54"/>
      <c r="Q31" s="54"/>
    </row>
    <row r="32" spans="1:17" x14ac:dyDescent="0.2">
      <c r="A32" s="63"/>
      <c r="B32" s="63" t="s">
        <v>658</v>
      </c>
      <c r="C32" t="s">
        <v>649</v>
      </c>
      <c r="F32" s="40"/>
      <c r="G32" s="32" t="s">
        <v>664</v>
      </c>
      <c r="H32" s="32" t="s">
        <v>664</v>
      </c>
      <c r="I32" s="32" t="s">
        <v>664</v>
      </c>
      <c r="O32" s="55"/>
      <c r="P32" s="55"/>
      <c r="Q32" s="55"/>
    </row>
    <row r="33" spans="1:17" x14ac:dyDescent="0.2">
      <c r="A33" s="63">
        <v>11</v>
      </c>
      <c r="B33" s="63" t="str">
        <f ca="1">INDIRECT("Key!B"&amp;A33)</f>
        <v>Crawlspace under kitchen</v>
      </c>
      <c r="C33" t="s">
        <v>646</v>
      </c>
      <c r="F33" s="40">
        <f>'Raw Results'!AH41</f>
        <v>185000</v>
      </c>
      <c r="G33" s="40">
        <f>'Raw Results'!AH225</f>
        <v>26600000</v>
      </c>
      <c r="H33" s="40">
        <f>'Raw Results'!AH229</f>
        <v>28800000</v>
      </c>
      <c r="I33" s="40">
        <f>'Raw Results'!AH233</f>
        <v>20800000</v>
      </c>
      <c r="J33" s="41">
        <f>LOG($E$3)-LOG(G33)</f>
        <v>0.12605976018062037</v>
      </c>
      <c r="K33" s="41">
        <f>LOG($E$3)-LOG(H33)</f>
        <v>9.1548909052456828E-2</v>
      </c>
      <c r="L33" s="41">
        <f>LOG($E$3)-LOG(I33)</f>
        <v>0.23287806184892546</v>
      </c>
      <c r="M33" s="41">
        <f>AVERAGE(J33:L33)</f>
        <v>0.15016224369400089</v>
      </c>
      <c r="N33" s="41">
        <f>STDEV(J33:L33)</f>
        <v>7.3682967103506941E-2</v>
      </c>
      <c r="O33" s="53">
        <v>7571</v>
      </c>
      <c r="P33" s="53">
        <v>7062</v>
      </c>
      <c r="Q33" s="53">
        <f t="shared" ref="Q33" si="7">O33-P33</f>
        <v>509</v>
      </c>
    </row>
    <row r="34" spans="1:17" x14ac:dyDescent="0.2">
      <c r="A34" s="63"/>
      <c r="B34" s="63" t="s">
        <v>661</v>
      </c>
      <c r="C34" t="s">
        <v>648</v>
      </c>
      <c r="F34" s="40">
        <f>'Raw Results'!AH97</f>
        <v>68300</v>
      </c>
      <c r="G34" s="40">
        <f>'Raw Results'!AH429</f>
        <v>846000</v>
      </c>
      <c r="H34" s="40">
        <f>'Raw Results'!AH433</f>
        <v>607000</v>
      </c>
      <c r="I34" s="40">
        <f>'Raw Results'!AH437</f>
        <v>553000</v>
      </c>
      <c r="J34" s="41">
        <f>LOG($E$4)-LOG(G34)</f>
        <v>0.84706549437256573</v>
      </c>
      <c r="K34" s="41">
        <f>LOG($E$4)-LOG(H34)</f>
        <v>0.99124716633633181</v>
      </c>
      <c r="L34" s="41">
        <f>LOG($E$4)-LOG(I34)</f>
        <v>1.0317107261068914</v>
      </c>
      <c r="M34" s="41">
        <f>AVERAGE(J34:L34)</f>
        <v>0.95667446227192965</v>
      </c>
      <c r="N34" s="41">
        <f>STDEV(J34:L34)</f>
        <v>9.705626873262363E-2</v>
      </c>
      <c r="O34" s="54"/>
      <c r="P34" s="54"/>
      <c r="Q34" s="54"/>
    </row>
    <row r="35" spans="1:17" x14ac:dyDescent="0.2">
      <c r="A35" s="63"/>
      <c r="B35" s="63" t="s">
        <v>658</v>
      </c>
      <c r="C35" t="s">
        <v>649</v>
      </c>
      <c r="F35" s="40"/>
      <c r="G35" s="32" t="s">
        <v>664</v>
      </c>
      <c r="H35" s="32" t="s">
        <v>664</v>
      </c>
      <c r="I35" s="32" t="s">
        <v>664</v>
      </c>
      <c r="O35" s="55"/>
      <c r="P35" s="55"/>
      <c r="Q35" s="55"/>
    </row>
    <row r="36" spans="1:17" x14ac:dyDescent="0.2">
      <c r="A36" s="63">
        <v>12</v>
      </c>
      <c r="B36" s="63" t="str">
        <f ca="1">INDIRECT("Key!B"&amp;A36)</f>
        <v>Crawlspace under Den</v>
      </c>
      <c r="C36" t="s">
        <v>646</v>
      </c>
      <c r="F36" s="40">
        <f>'Raw Results'!AH45</f>
        <v>13800</v>
      </c>
      <c r="G36" s="40">
        <f>'Raw Results'!AH237</f>
        <v>30600000</v>
      </c>
      <c r="H36" s="40">
        <f>'Raw Results'!AH241</f>
        <v>25700000</v>
      </c>
      <c r="I36" s="40">
        <f>'Raw Results'!AH245</f>
        <v>25600000</v>
      </c>
      <c r="J36" s="41">
        <f>LOG($E$3)-LOG(G36)</f>
        <v>6.5219970330107735E-2</v>
      </c>
      <c r="K36" s="41">
        <f>LOG($E$3)-LOG(H36)</f>
        <v>0.14100827348039324</v>
      </c>
      <c r="L36" s="41">
        <f>LOG($E$3)-LOG(I36)</f>
        <v>0.14270143149983827</v>
      </c>
      <c r="M36" s="41">
        <f>AVERAGE(J36:L36)</f>
        <v>0.11630989177011308</v>
      </c>
      <c r="N36" s="41">
        <f>STDEV(J36:L36)</f>
        <v>4.4253268247431636E-2</v>
      </c>
      <c r="O36" s="53">
        <v>7571</v>
      </c>
      <c r="P36" s="53">
        <v>5819</v>
      </c>
      <c r="Q36" s="53">
        <f t="shared" ref="Q36" si="8">O36-P36</f>
        <v>1752</v>
      </c>
    </row>
    <row r="37" spans="1:17" x14ac:dyDescent="0.2">
      <c r="A37" s="63"/>
      <c r="B37" s="63" t="s">
        <v>661</v>
      </c>
      <c r="C37" t="s">
        <v>648</v>
      </c>
      <c r="F37" s="40">
        <f>'Raw Results'!AI101</f>
        <v>3366.6666666666665</v>
      </c>
      <c r="G37" s="40">
        <f>'Raw Results'!AH441</f>
        <v>1050000</v>
      </c>
      <c r="H37" s="40">
        <f>'Raw Results'!AH445</f>
        <v>520000</v>
      </c>
      <c r="I37" s="40">
        <f>'Raw Results'!AH449</f>
        <v>847000</v>
      </c>
      <c r="J37" s="41">
        <f>LOG($E$4)-LOG(G37)</f>
        <v>0.753246558341651</v>
      </c>
      <c r="K37" s="41">
        <f>LOG($E$4)-LOG(H37)</f>
        <v>1.0584325137767898</v>
      </c>
      <c r="L37" s="41">
        <f>LOG($E$4)-LOG(I37)</f>
        <v>0.84655244708088251</v>
      </c>
      <c r="M37" s="41">
        <f>AVERAGE(J37:L37)</f>
        <v>0.88607717306644107</v>
      </c>
      <c r="N37" s="41">
        <f>STDEV(J37:L37)</f>
        <v>0.15638500510563585</v>
      </c>
      <c r="O37" s="54"/>
      <c r="P37" s="54"/>
      <c r="Q37" s="54"/>
    </row>
    <row r="38" spans="1:17" x14ac:dyDescent="0.2">
      <c r="A38" s="63"/>
      <c r="B38" s="63" t="s">
        <v>658</v>
      </c>
      <c r="C38" t="s">
        <v>649</v>
      </c>
      <c r="F38" s="40"/>
      <c r="G38" s="32" t="s">
        <v>664</v>
      </c>
      <c r="H38" s="32" t="s">
        <v>664</v>
      </c>
      <c r="I38" s="32" t="s">
        <v>664</v>
      </c>
      <c r="O38" s="55"/>
      <c r="P38" s="55"/>
      <c r="Q38" s="55"/>
    </row>
    <row r="39" spans="1:17" x14ac:dyDescent="0.2">
      <c r="A39" s="63">
        <v>13</v>
      </c>
      <c r="B39" s="63" t="str">
        <f ca="1">INDIRECT("Key!B"&amp;A39)</f>
        <v>Attic over Master Bath</v>
      </c>
      <c r="C39" t="s">
        <v>646</v>
      </c>
      <c r="F39" s="40">
        <f>'Raw Results'!AI49</f>
        <v>1861.1111111111106</v>
      </c>
      <c r="G39" s="40">
        <f>'Raw Results'!AH249</f>
        <v>26000000</v>
      </c>
      <c r="H39" s="40">
        <f>'Raw Results'!AH253</f>
        <v>17900000</v>
      </c>
      <c r="I39" s="40">
        <f>'Raw Results'!AH257</f>
        <v>22800000</v>
      </c>
      <c r="J39" s="41">
        <f>LOG($E$3)-LOG(G39)</f>
        <v>0.13596804884086922</v>
      </c>
      <c r="K39" s="41">
        <f>LOG($E$3)-LOG(H39)</f>
        <v>0.2980883658317941</v>
      </c>
      <c r="L39" s="41">
        <f>LOG($E$3)-LOG(I39)</f>
        <v>0.19300654981123344</v>
      </c>
      <c r="M39" s="41">
        <f>AVERAGE(J39:L39)</f>
        <v>0.20902098816129891</v>
      </c>
      <c r="N39" s="41">
        <f>STDEV(J39:L39)</f>
        <v>8.2238044553968603E-2</v>
      </c>
      <c r="O39" s="53">
        <v>7571</v>
      </c>
      <c r="P39" s="53">
        <v>60</v>
      </c>
      <c r="Q39" s="53">
        <f t="shared" ref="Q39" si="9">O39-P39</f>
        <v>7511</v>
      </c>
    </row>
    <row r="40" spans="1:17" x14ac:dyDescent="0.2">
      <c r="A40" s="63"/>
      <c r="B40" s="63" t="s">
        <v>661</v>
      </c>
      <c r="C40" t="s">
        <v>648</v>
      </c>
      <c r="F40" s="40">
        <f>'Raw Results'!AJ105</f>
        <v>1.3888888888888888</v>
      </c>
      <c r="G40" s="40">
        <f>'Raw Results'!AH381</f>
        <v>7050000</v>
      </c>
      <c r="H40" s="40">
        <f>'Raw Results'!AH385</f>
        <v>4720000</v>
      </c>
      <c r="I40" s="40">
        <f>'Raw Results'!AH389</f>
        <v>9060000</v>
      </c>
      <c r="J40" s="41">
        <f>LOG($E$4)-LOG(G40)</f>
        <v>-7.3753259579809161E-2</v>
      </c>
      <c r="K40" s="41">
        <f>LOG($E$4)-LOG(H40)</f>
        <v>0.10049385877750172</v>
      </c>
      <c r="L40" s="41">
        <f>LOG($E$4)-LOG(I40)</f>
        <v>-0.18269234026522341</v>
      </c>
      <c r="M40" s="41">
        <f>AVERAGE(J40:L40)</f>
        <v>-5.1983913689176951E-2</v>
      </c>
      <c r="N40" s="41">
        <f>STDEV(J40:L40)</f>
        <v>0.14284269021355617</v>
      </c>
      <c r="O40" s="54"/>
      <c r="P40" s="54"/>
      <c r="Q40" s="54"/>
    </row>
    <row r="41" spans="1:17" x14ac:dyDescent="0.2">
      <c r="A41" s="63"/>
      <c r="B41" s="63" t="s">
        <v>658</v>
      </c>
      <c r="C41" t="s">
        <v>649</v>
      </c>
      <c r="F41" s="40"/>
      <c r="G41" s="32" t="s">
        <v>664</v>
      </c>
      <c r="H41" s="32" t="s">
        <v>664</v>
      </c>
      <c r="I41" s="32" t="s">
        <v>664</v>
      </c>
      <c r="O41" s="55"/>
      <c r="P41" s="55"/>
      <c r="Q41" s="55"/>
    </row>
    <row r="42" spans="1:17" x14ac:dyDescent="0.2">
      <c r="A42" s="63">
        <v>14</v>
      </c>
      <c r="B42" s="63" t="str">
        <f ca="1">INDIRECT("Key!B"&amp;A42)</f>
        <v>Center of attic</v>
      </c>
      <c r="C42" t="s">
        <v>646</v>
      </c>
      <c r="F42" s="40">
        <f>'Raw Results'!AJ53</f>
        <v>168</v>
      </c>
      <c r="G42" s="40">
        <f>'Raw Results'!AH261</f>
        <v>24200000</v>
      </c>
      <c r="H42" s="40">
        <f>'Raw Results'!AH265</f>
        <v>21800000</v>
      </c>
      <c r="I42" s="40">
        <f>'Raw Results'!AH269</f>
        <v>27000000</v>
      </c>
      <c r="J42" s="41">
        <f>LOG($E$3)-LOG(G42)</f>
        <v>0.16712603083125632</v>
      </c>
      <c r="K42" s="41">
        <f>LOG($E$3)-LOG(H42)</f>
        <v>0.21248490320708235</v>
      </c>
      <c r="L42" s="41">
        <f>LOG($E$3)-LOG(I42)</f>
        <v>0.11957763265270049</v>
      </c>
      <c r="M42" s="41">
        <f>AVERAGE(J42:L42)</f>
        <v>0.16639618889701305</v>
      </c>
      <c r="N42" s="41">
        <f>STDEV(J42:L42)</f>
        <v>4.6457935085440633E-2</v>
      </c>
      <c r="O42" s="53">
        <v>7571</v>
      </c>
      <c r="P42" s="53">
        <v>39</v>
      </c>
      <c r="Q42" s="53">
        <f t="shared" ref="Q42" si="10">O42-P42</f>
        <v>7532</v>
      </c>
    </row>
    <row r="43" spans="1:17" x14ac:dyDescent="0.2">
      <c r="A43" s="63"/>
      <c r="B43" s="63" t="s">
        <v>661</v>
      </c>
      <c r="C43" t="s">
        <v>648</v>
      </c>
      <c r="F43" s="40">
        <f>'Raw Results'!AJ109</f>
        <v>8.3333333333333339</v>
      </c>
      <c r="G43" s="40">
        <f>'Raw Results'!AH393</f>
        <v>8000000</v>
      </c>
      <c r="H43" s="40">
        <f>'Raw Results'!AH397</f>
        <v>3910000</v>
      </c>
      <c r="I43" s="40">
        <f>'Raw Results'!AH401</f>
        <v>5020000</v>
      </c>
      <c r="J43" s="41">
        <f>LOG($E$4)-LOG(G43)</f>
        <v>-0.12865412958035449</v>
      </c>
      <c r="K43" s="41">
        <f>LOG($E$4)-LOG(H43)</f>
        <v>0.1822591000157221</v>
      </c>
      <c r="L43" s="41">
        <f>LOG($E$4)-LOG(I43)</f>
        <v>7.3732140266569601E-2</v>
      </c>
      <c r="M43" s="41">
        <f>AVERAGE(J43:L43)</f>
        <v>4.24457035673124E-2</v>
      </c>
      <c r="N43" s="41">
        <f>STDEV(J43:L43)</f>
        <v>0.15780015819215179</v>
      </c>
      <c r="O43" s="54"/>
      <c r="P43" s="54"/>
      <c r="Q43" s="54"/>
    </row>
    <row r="44" spans="1:17" x14ac:dyDescent="0.2">
      <c r="A44" s="63"/>
      <c r="B44" s="63" t="s">
        <v>658</v>
      </c>
      <c r="C44" t="s">
        <v>649</v>
      </c>
      <c r="F44" s="40"/>
      <c r="G44" s="32" t="s">
        <v>664</v>
      </c>
      <c r="H44" s="32" t="s">
        <v>664</v>
      </c>
      <c r="I44" s="32" t="s">
        <v>664</v>
      </c>
      <c r="O44" s="55"/>
      <c r="P44" s="55"/>
      <c r="Q44" s="55"/>
    </row>
    <row r="45" spans="1:17" x14ac:dyDescent="0.2">
      <c r="A45" s="63">
        <v>15</v>
      </c>
      <c r="B45" s="63" t="str">
        <f ca="1">INDIRECT("Key!B"&amp;A45)</f>
        <v>Attic over Den</v>
      </c>
      <c r="C45" t="s">
        <v>646</v>
      </c>
      <c r="F45" s="40">
        <f>'Raw Results'!AJ57</f>
        <v>94</v>
      </c>
      <c r="G45" s="40">
        <f>'Raw Results'!AH273</f>
        <v>27200000</v>
      </c>
      <c r="H45" s="40">
        <f>'Raw Results'!AH277</f>
        <v>26600000</v>
      </c>
      <c r="I45" s="40">
        <f>'Raw Results'!AH281</f>
        <v>28800000</v>
      </c>
      <c r="J45" s="41">
        <f>LOG($E$3)-LOG(G45)</f>
        <v>0.11637249277748829</v>
      </c>
      <c r="K45" s="41">
        <f>LOG($E$3)-LOG(H45)</f>
        <v>0.12605976018062037</v>
      </c>
      <c r="L45" s="41">
        <f>LOG($E$3)-LOG(I45)</f>
        <v>9.1548909052456828E-2</v>
      </c>
      <c r="M45" s="41">
        <f>AVERAGE(J45:L45)</f>
        <v>0.11132705400352183</v>
      </c>
      <c r="N45" s="41">
        <f>STDEV(J45:L45)</f>
        <v>1.7800057604231274E-2</v>
      </c>
      <c r="O45" s="53">
        <v>7571</v>
      </c>
      <c r="P45" s="53">
        <v>34</v>
      </c>
      <c r="Q45" s="53">
        <f t="shared" ref="Q45" si="11">O45-P45</f>
        <v>7537</v>
      </c>
    </row>
    <row r="46" spans="1:17" x14ac:dyDescent="0.2">
      <c r="A46" s="63"/>
      <c r="B46" s="63" t="s">
        <v>661</v>
      </c>
      <c r="C46" t="s">
        <v>648</v>
      </c>
      <c r="F46" s="40">
        <f>'Raw Results'!AJ113</f>
        <v>64</v>
      </c>
      <c r="G46" s="40">
        <f>'Raw Results'!AH405</f>
        <v>8440000</v>
      </c>
      <c r="H46" s="40">
        <f>'Raw Results'!AH409</f>
        <v>4190000</v>
      </c>
      <c r="I46" s="40">
        <f>'Raw Results'!AH413</f>
        <v>5670000</v>
      </c>
      <c r="J46" s="41">
        <f>LOG($E$4)-LOG(G46)</f>
        <v>-0.15190658921406541</v>
      </c>
      <c r="K46" s="41">
        <f>LOG($E$4)-LOG(H46)</f>
        <v>0.15222183444529414</v>
      </c>
      <c r="L46" s="41">
        <f>LOG($E$4)-LOG(I46)</f>
        <v>2.0852798518682825E-2</v>
      </c>
      <c r="M46" s="41">
        <f>AVERAGE(J46:L46)</f>
        <v>7.056014583303849E-3</v>
      </c>
      <c r="N46" s="41">
        <f>STDEV(J46:L46)</f>
        <v>0.15253290777599884</v>
      </c>
      <c r="O46" s="54"/>
      <c r="P46" s="54"/>
      <c r="Q46" s="54"/>
    </row>
    <row r="47" spans="1:17" x14ac:dyDescent="0.2">
      <c r="A47" s="63"/>
      <c r="B47" s="63" t="s">
        <v>658</v>
      </c>
      <c r="C47" t="s">
        <v>649</v>
      </c>
      <c r="G47" s="32" t="s">
        <v>664</v>
      </c>
      <c r="H47" s="32" t="s">
        <v>664</v>
      </c>
      <c r="I47" s="32" t="s">
        <v>664</v>
      </c>
      <c r="O47" s="55"/>
      <c r="P47" s="55"/>
      <c r="Q47" s="55"/>
    </row>
  </sheetData>
  <mergeCells count="76">
    <mergeCell ref="A30:A32"/>
    <mergeCell ref="A33:A35"/>
    <mergeCell ref="A36:A38"/>
    <mergeCell ref="B3:B5"/>
    <mergeCell ref="A3:A5"/>
    <mergeCell ref="A39:A41"/>
    <mergeCell ref="B21:B23"/>
    <mergeCell ref="B45:B47"/>
    <mergeCell ref="A6:A8"/>
    <mergeCell ref="A9:A11"/>
    <mergeCell ref="A12:A14"/>
    <mergeCell ref="A15:A17"/>
    <mergeCell ref="A18:A20"/>
    <mergeCell ref="A21:A23"/>
    <mergeCell ref="B24:B26"/>
    <mergeCell ref="B42:B44"/>
    <mergeCell ref="B30:B32"/>
    <mergeCell ref="A42:A44"/>
    <mergeCell ref="A45:A47"/>
    <mergeCell ref="A24:A26"/>
    <mergeCell ref="A27:A29"/>
    <mergeCell ref="B39:B41"/>
    <mergeCell ref="B6:B8"/>
    <mergeCell ref="B9:B11"/>
    <mergeCell ref="B12:B14"/>
    <mergeCell ref="B15:B17"/>
    <mergeCell ref="B27:B29"/>
    <mergeCell ref="J1:N1"/>
    <mergeCell ref="D2:F2"/>
    <mergeCell ref="B33:B35"/>
    <mergeCell ref="B36:B38"/>
    <mergeCell ref="G1:I1"/>
    <mergeCell ref="B18:B20"/>
    <mergeCell ref="O1:Q1"/>
    <mergeCell ref="O6:O8"/>
    <mergeCell ref="P6:P8"/>
    <mergeCell ref="Q6:Q8"/>
    <mergeCell ref="O9:O11"/>
    <mergeCell ref="P9:P11"/>
    <mergeCell ref="Q9:Q11"/>
    <mergeCell ref="O12:O14"/>
    <mergeCell ref="P12:P14"/>
    <mergeCell ref="Q12:Q14"/>
    <mergeCell ref="O15:O17"/>
    <mergeCell ref="P15:P17"/>
    <mergeCell ref="Q15:Q17"/>
    <mergeCell ref="O18:O20"/>
    <mergeCell ref="P18:P20"/>
    <mergeCell ref="Q18:Q20"/>
    <mergeCell ref="O21:O23"/>
    <mergeCell ref="P21:P23"/>
    <mergeCell ref="Q21:Q23"/>
    <mergeCell ref="O24:O26"/>
    <mergeCell ref="P24:P26"/>
    <mergeCell ref="Q24:Q26"/>
    <mergeCell ref="O27:O29"/>
    <mergeCell ref="P27:P29"/>
    <mergeCell ref="Q27:Q29"/>
    <mergeCell ref="O30:O32"/>
    <mergeCell ref="P30:P32"/>
    <mergeCell ref="Q30:Q32"/>
    <mergeCell ref="O33:O35"/>
    <mergeCell ref="P33:P35"/>
    <mergeCell ref="Q33:Q35"/>
    <mergeCell ref="O36:O38"/>
    <mergeCell ref="P36:P38"/>
    <mergeCell ref="Q36:Q38"/>
    <mergeCell ref="O45:O47"/>
    <mergeCell ref="P45:P47"/>
    <mergeCell ref="Q45:Q47"/>
    <mergeCell ref="O39:O41"/>
    <mergeCell ref="P39:P41"/>
    <mergeCell ref="Q39:Q41"/>
    <mergeCell ref="O42:O44"/>
    <mergeCell ref="P42:P44"/>
    <mergeCell ref="Q42:Q4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2"/>
  <sheetViews>
    <sheetView zoomScale="85" zoomScaleNormal="85" workbookViewId="0">
      <pane xSplit="2" ySplit="1" topLeftCell="C447" activePane="bottomRight" state="frozen"/>
      <selection pane="topRight" activeCell="C1" sqref="C1"/>
      <selection pane="bottomLeft" activeCell="A2" sqref="A2"/>
      <selection pane="bottomRight" activeCell="D461" activeCellId="2" sqref="D453 D457 D461"/>
    </sheetView>
  </sheetViews>
  <sheetFormatPr defaultRowHeight="18.75" x14ac:dyDescent="0.2"/>
  <cols>
    <col min="1" max="1" width="10" style="23" customWidth="1"/>
    <col min="2" max="2" width="18.140625" customWidth="1"/>
    <col min="3" max="3" width="9.42578125" bestFit="1" customWidth="1"/>
    <col min="4" max="4" width="13" customWidth="1"/>
    <col min="5" max="5" width="13.7109375" bestFit="1" customWidth="1"/>
    <col min="6" max="6" width="15.28515625" customWidth="1"/>
    <col min="7" max="7" width="7.140625" customWidth="1"/>
    <col min="8" max="8" width="6.5703125" customWidth="1"/>
    <col min="9" max="9" width="6.7109375" customWidth="1"/>
    <col min="10" max="10" width="6.5703125" customWidth="1"/>
    <col min="11" max="11" width="7.42578125" customWidth="1"/>
    <col min="12" max="12" width="6.85546875" customWidth="1"/>
    <col min="13" max="13" width="10.5703125" customWidth="1"/>
    <col min="14" max="14" width="11.28515625" bestFit="1" customWidth="1"/>
    <col min="15" max="15" width="20.140625" customWidth="1"/>
    <col min="16" max="16" width="19.85546875" customWidth="1"/>
    <col min="17" max="18" width="7" customWidth="1"/>
    <col min="19" max="19" width="7.85546875" customWidth="1"/>
    <col min="20" max="20" width="8.28515625" customWidth="1"/>
    <col min="21" max="24" width="7" customWidth="1"/>
    <col min="25" max="25" width="8.140625" customWidth="1"/>
    <col min="26" max="26" width="12.140625" customWidth="1"/>
    <col min="27" max="27" width="0" hidden="1" customWidth="1"/>
    <col min="28" max="28" width="8.85546875" customWidth="1"/>
    <col min="29" max="29" width="12.28515625" customWidth="1"/>
    <col min="30" max="30" width="8.5703125" customWidth="1"/>
    <col min="31" max="31" width="9.28515625" customWidth="1"/>
    <col min="32" max="32" width="11.140625" customWidth="1"/>
    <col min="33" max="33" width="11.7109375" bestFit="1" customWidth="1"/>
    <col min="34" max="34" width="24.5703125" style="6" bestFit="1" customWidth="1"/>
    <col min="35" max="35" width="41.140625" style="10" bestFit="1" customWidth="1"/>
    <col min="36" max="36" width="41.140625" style="10" customWidth="1"/>
    <col min="40" max="40" width="23.85546875" customWidth="1"/>
    <col min="41" max="41" width="18.28515625" style="37" customWidth="1"/>
  </cols>
  <sheetData>
    <row r="1" spans="1:4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2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2" t="s">
        <v>30</v>
      </c>
      <c r="AF1" s="1" t="s">
        <v>31</v>
      </c>
      <c r="AG1" s="1" t="s">
        <v>32</v>
      </c>
      <c r="AH1" s="5" t="s">
        <v>639</v>
      </c>
      <c r="AI1" s="10" t="s">
        <v>643</v>
      </c>
      <c r="AJ1" s="10" t="s">
        <v>731</v>
      </c>
      <c r="AK1" s="4" t="s">
        <v>641</v>
      </c>
      <c r="AL1" s="4" t="s">
        <v>642</v>
      </c>
      <c r="AM1" s="4" t="s">
        <v>644</v>
      </c>
      <c r="AN1" s="10" t="s">
        <v>722</v>
      </c>
      <c r="AO1" s="36" t="s">
        <v>716</v>
      </c>
    </row>
    <row r="2" spans="1:41" x14ac:dyDescent="0.2">
      <c r="A2" s="23">
        <v>1.1000000000000001</v>
      </c>
      <c r="B2" t="s">
        <v>33</v>
      </c>
      <c r="C2" s="3">
        <v>0</v>
      </c>
      <c r="D2">
        <v>80</v>
      </c>
      <c r="E2">
        <v>4</v>
      </c>
      <c r="F2" t="s">
        <v>34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 s="3">
        <v>0.59</v>
      </c>
      <c r="O2" t="s">
        <v>35</v>
      </c>
      <c r="P2" t="s">
        <v>36</v>
      </c>
      <c r="Q2" t="s">
        <v>37</v>
      </c>
      <c r="R2" t="s">
        <v>38</v>
      </c>
      <c r="S2" s="3">
        <v>0.25</v>
      </c>
      <c r="T2" s="3">
        <v>10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Z2" t="s">
        <v>44</v>
      </c>
      <c r="AA2" t="s">
        <v>45</v>
      </c>
      <c r="AB2" t="s">
        <v>37</v>
      </c>
      <c r="AC2" s="3"/>
      <c r="AD2" s="3">
        <v>1</v>
      </c>
      <c r="AE2" s="3">
        <v>0</v>
      </c>
      <c r="AF2">
        <v>30</v>
      </c>
      <c r="AG2">
        <v>300</v>
      </c>
      <c r="AH2" s="6">
        <f>D2*10</f>
        <v>800</v>
      </c>
      <c r="AK2">
        <v>12</v>
      </c>
      <c r="AL2">
        <v>27</v>
      </c>
      <c r="AM2">
        <v>43</v>
      </c>
    </row>
    <row r="3" spans="1:41" x14ac:dyDescent="0.2">
      <c r="A3" s="23">
        <v>1.2</v>
      </c>
      <c r="B3" t="s">
        <v>46</v>
      </c>
      <c r="C3" s="3">
        <v>0</v>
      </c>
      <c r="D3">
        <v>120</v>
      </c>
      <c r="E3">
        <v>6</v>
      </c>
      <c r="F3" t="s">
        <v>47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 s="3">
        <v>1.2</v>
      </c>
      <c r="O3" t="s">
        <v>35</v>
      </c>
      <c r="P3" t="s">
        <v>48</v>
      </c>
      <c r="Q3" t="s">
        <v>37</v>
      </c>
      <c r="R3" t="s">
        <v>38</v>
      </c>
      <c r="S3" s="3">
        <v>0.25</v>
      </c>
      <c r="T3" s="3">
        <v>10</v>
      </c>
      <c r="U3" t="s">
        <v>39</v>
      </c>
      <c r="V3" t="s">
        <v>40</v>
      </c>
      <c r="W3" t="s">
        <v>41</v>
      </c>
      <c r="X3" t="s">
        <v>42</v>
      </c>
      <c r="Y3" t="s">
        <v>43</v>
      </c>
      <c r="Z3" t="s">
        <v>44</v>
      </c>
      <c r="AA3" t="s">
        <v>45</v>
      </c>
      <c r="AB3" t="s">
        <v>37</v>
      </c>
      <c r="AC3" s="3"/>
      <c r="AD3" s="3">
        <v>1</v>
      </c>
      <c r="AE3" s="3">
        <v>0</v>
      </c>
      <c r="AF3">
        <v>30</v>
      </c>
      <c r="AG3">
        <v>300</v>
      </c>
      <c r="AH3" s="6">
        <f t="shared" ref="AH3:AH66" si="0">D3*10</f>
        <v>1200</v>
      </c>
      <c r="AK3">
        <v>22</v>
      </c>
      <c r="AL3">
        <v>32</v>
      </c>
      <c r="AM3">
        <v>34</v>
      </c>
    </row>
    <row r="4" spans="1:41" x14ac:dyDescent="0.2">
      <c r="A4" s="23">
        <v>1.3</v>
      </c>
      <c r="B4" t="s">
        <v>46</v>
      </c>
      <c r="C4" s="3">
        <v>0</v>
      </c>
      <c r="D4">
        <v>180</v>
      </c>
      <c r="E4">
        <v>9</v>
      </c>
      <c r="F4" t="s">
        <v>34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 s="3">
        <v>0.66</v>
      </c>
      <c r="O4" t="s">
        <v>35</v>
      </c>
      <c r="P4" t="s">
        <v>49</v>
      </c>
      <c r="Q4" t="s">
        <v>37</v>
      </c>
      <c r="R4" t="s">
        <v>38</v>
      </c>
      <c r="S4" s="3">
        <v>0.25</v>
      </c>
      <c r="T4" s="3">
        <v>10</v>
      </c>
      <c r="U4" t="s">
        <v>39</v>
      </c>
      <c r="V4" t="s">
        <v>40</v>
      </c>
      <c r="W4" t="s">
        <v>41</v>
      </c>
      <c r="X4" t="s">
        <v>42</v>
      </c>
      <c r="Y4" t="s">
        <v>43</v>
      </c>
      <c r="Z4" t="s">
        <v>44</v>
      </c>
      <c r="AA4" t="s">
        <v>45</v>
      </c>
      <c r="AB4" t="s">
        <v>37</v>
      </c>
      <c r="AC4" s="3"/>
      <c r="AD4" s="3">
        <v>1</v>
      </c>
      <c r="AE4" s="3">
        <v>0</v>
      </c>
      <c r="AF4">
        <v>30</v>
      </c>
      <c r="AG4">
        <v>300</v>
      </c>
      <c r="AH4" s="6">
        <f t="shared" si="0"/>
        <v>1800</v>
      </c>
      <c r="AK4">
        <v>11</v>
      </c>
      <c r="AL4">
        <v>25</v>
      </c>
      <c r="AM4">
        <v>42</v>
      </c>
    </row>
    <row r="5" spans="1:41" x14ac:dyDescent="0.2">
      <c r="A5" s="24">
        <v>1</v>
      </c>
      <c r="B5" s="8"/>
      <c r="C5" s="9" t="s">
        <v>50</v>
      </c>
      <c r="D5" s="8">
        <v>127</v>
      </c>
      <c r="E5" s="8" t="s">
        <v>51</v>
      </c>
      <c r="F5" s="8">
        <v>39.735999999999997</v>
      </c>
      <c r="G5" s="8"/>
      <c r="H5" s="8"/>
      <c r="I5" s="8"/>
      <c r="J5" s="8"/>
      <c r="K5" s="8"/>
      <c r="L5" s="8"/>
      <c r="M5" s="8"/>
      <c r="N5" s="9"/>
      <c r="O5" s="8"/>
      <c r="P5" s="8"/>
      <c r="Q5" s="8"/>
      <c r="R5" s="8"/>
      <c r="S5" s="9"/>
      <c r="T5" s="9"/>
      <c r="U5" s="8"/>
      <c r="V5" s="8"/>
      <c r="W5" s="8"/>
      <c r="X5" s="8"/>
      <c r="Y5" s="8"/>
      <c r="Z5" s="8"/>
      <c r="AA5" s="8"/>
      <c r="AB5" s="8"/>
      <c r="AC5" s="9"/>
      <c r="AD5" s="9"/>
      <c r="AE5" s="9"/>
      <c r="AF5" s="8"/>
      <c r="AG5" s="8"/>
      <c r="AH5" s="7">
        <f t="shared" si="0"/>
        <v>1270</v>
      </c>
      <c r="AI5" s="10">
        <f>10*(AVERAGE(AK2:AK4)/0.1+AVERAGE(AL2:AL4)/0.2+AVERAGE(AM2:AM4)/0.4)/3</f>
        <v>1297.2222222222219</v>
      </c>
    </row>
    <row r="6" spans="1:41" x14ac:dyDescent="0.2">
      <c r="A6" s="23">
        <v>2.1</v>
      </c>
      <c r="B6" t="s">
        <v>52</v>
      </c>
      <c r="C6" s="3">
        <v>0</v>
      </c>
      <c r="D6">
        <v>0</v>
      </c>
      <c r="E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3">
        <v>0.66</v>
      </c>
      <c r="O6" t="s">
        <v>35</v>
      </c>
      <c r="P6" t="s">
        <v>53</v>
      </c>
      <c r="Q6" t="s">
        <v>37</v>
      </c>
      <c r="R6" t="s">
        <v>38</v>
      </c>
      <c r="S6" s="3">
        <v>0.25</v>
      </c>
      <c r="T6" s="3">
        <v>10</v>
      </c>
      <c r="U6" t="s">
        <v>39</v>
      </c>
      <c r="V6" t="s">
        <v>40</v>
      </c>
      <c r="W6" t="s">
        <v>41</v>
      </c>
      <c r="X6" t="s">
        <v>42</v>
      </c>
      <c r="Y6" t="s">
        <v>43</v>
      </c>
      <c r="Z6" t="s">
        <v>44</v>
      </c>
      <c r="AA6" t="s">
        <v>45</v>
      </c>
      <c r="AB6" t="s">
        <v>37</v>
      </c>
      <c r="AC6" s="3"/>
      <c r="AD6" s="3">
        <v>1</v>
      </c>
      <c r="AE6" s="3">
        <v>0</v>
      </c>
      <c r="AF6">
        <v>30</v>
      </c>
      <c r="AG6">
        <v>300</v>
      </c>
      <c r="AH6" s="6">
        <f t="shared" si="0"/>
        <v>0</v>
      </c>
      <c r="AK6" s="4" t="s">
        <v>638</v>
      </c>
      <c r="AL6" s="4" t="s">
        <v>638</v>
      </c>
      <c r="AO6" s="37" t="s">
        <v>638</v>
      </c>
    </row>
    <row r="7" spans="1:41" x14ac:dyDescent="0.2">
      <c r="A7" s="23">
        <v>2.2000000000000002</v>
      </c>
      <c r="B7" t="s">
        <v>52</v>
      </c>
      <c r="C7" s="3">
        <v>0</v>
      </c>
      <c r="D7">
        <v>0</v>
      </c>
      <c r="E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 s="3">
        <v>0.66</v>
      </c>
      <c r="O7" t="s">
        <v>35</v>
      </c>
      <c r="P7" t="s">
        <v>54</v>
      </c>
      <c r="Q7" t="s">
        <v>37</v>
      </c>
      <c r="R7" t="s">
        <v>38</v>
      </c>
      <c r="S7" s="3">
        <v>0.25</v>
      </c>
      <c r="T7" s="3">
        <v>10</v>
      </c>
      <c r="U7" t="s">
        <v>39</v>
      </c>
      <c r="V7" t="s">
        <v>40</v>
      </c>
      <c r="W7" t="s">
        <v>41</v>
      </c>
      <c r="X7" t="s">
        <v>42</v>
      </c>
      <c r="Y7" t="s">
        <v>43</v>
      </c>
      <c r="Z7" t="s">
        <v>44</v>
      </c>
      <c r="AA7" t="s">
        <v>45</v>
      </c>
      <c r="AB7" t="s">
        <v>37</v>
      </c>
      <c r="AC7" s="3"/>
      <c r="AD7" s="3">
        <v>1</v>
      </c>
      <c r="AE7" s="3">
        <v>0</v>
      </c>
      <c r="AF7">
        <v>30</v>
      </c>
      <c r="AG7">
        <v>300</v>
      </c>
      <c r="AH7" s="6">
        <f t="shared" si="0"/>
        <v>0</v>
      </c>
    </row>
    <row r="8" spans="1:41" x14ac:dyDescent="0.2">
      <c r="A8" s="23">
        <v>2.2999999999999998</v>
      </c>
      <c r="B8" t="s">
        <v>52</v>
      </c>
      <c r="C8" s="3">
        <v>0</v>
      </c>
      <c r="D8">
        <v>0</v>
      </c>
      <c r="E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3">
        <v>0.66</v>
      </c>
      <c r="O8" t="s">
        <v>35</v>
      </c>
      <c r="P8" t="s">
        <v>55</v>
      </c>
      <c r="Q8" t="s">
        <v>37</v>
      </c>
      <c r="R8" t="s">
        <v>38</v>
      </c>
      <c r="S8" s="3">
        <v>0.25</v>
      </c>
      <c r="T8" s="3">
        <v>10</v>
      </c>
      <c r="U8" t="s">
        <v>39</v>
      </c>
      <c r="V8" t="s">
        <v>40</v>
      </c>
      <c r="W8" t="s">
        <v>41</v>
      </c>
      <c r="X8" t="s">
        <v>42</v>
      </c>
      <c r="Y8" t="s">
        <v>43</v>
      </c>
      <c r="Z8" t="s">
        <v>44</v>
      </c>
      <c r="AA8" t="s">
        <v>45</v>
      </c>
      <c r="AB8" t="s">
        <v>37</v>
      </c>
      <c r="AC8" s="3"/>
      <c r="AD8" s="3">
        <v>1</v>
      </c>
      <c r="AE8" s="3">
        <v>0</v>
      </c>
      <c r="AF8">
        <v>30</v>
      </c>
      <c r="AG8">
        <v>300</v>
      </c>
      <c r="AH8" s="6">
        <f t="shared" si="0"/>
        <v>0</v>
      </c>
    </row>
    <row r="9" spans="1:41" x14ac:dyDescent="0.2">
      <c r="A9" s="24">
        <v>2</v>
      </c>
      <c r="B9" s="8"/>
      <c r="C9" s="9" t="s">
        <v>50</v>
      </c>
      <c r="D9" s="8">
        <v>0</v>
      </c>
      <c r="E9" s="8" t="s">
        <v>51</v>
      </c>
      <c r="F9" s="8" t="s">
        <v>56</v>
      </c>
      <c r="G9" s="8"/>
      <c r="H9" s="8"/>
      <c r="I9" s="8"/>
      <c r="J9" s="8"/>
      <c r="K9" s="8"/>
      <c r="L9" s="8"/>
      <c r="M9" s="8"/>
      <c r="N9" s="9"/>
      <c r="O9" s="8"/>
      <c r="P9" s="8"/>
      <c r="Q9" s="8"/>
      <c r="R9" s="8"/>
      <c r="S9" s="9"/>
      <c r="T9" s="9"/>
      <c r="U9" s="8"/>
      <c r="V9" s="8"/>
      <c r="W9" s="8"/>
      <c r="X9" s="8"/>
      <c r="Y9" s="8"/>
      <c r="Z9" s="8"/>
      <c r="AA9" s="8"/>
      <c r="AB9" s="8"/>
      <c r="AC9" s="9"/>
      <c r="AD9" s="9"/>
      <c r="AE9" s="9"/>
      <c r="AF9" s="8"/>
      <c r="AG9" s="8"/>
      <c r="AH9" s="7">
        <f t="shared" si="0"/>
        <v>0</v>
      </c>
      <c r="AJ9" s="10">
        <f>10*AN9/6</f>
        <v>6.666666666666667</v>
      </c>
      <c r="AN9">
        <v>4</v>
      </c>
      <c r="AO9" s="37">
        <v>6</v>
      </c>
    </row>
    <row r="10" spans="1:41" x14ac:dyDescent="0.2">
      <c r="A10" s="23">
        <v>3.1</v>
      </c>
      <c r="B10" t="s">
        <v>57</v>
      </c>
      <c r="C10" s="3">
        <v>0</v>
      </c>
      <c r="D10">
        <v>0</v>
      </c>
      <c r="E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3">
        <v>0.66</v>
      </c>
      <c r="O10" t="s">
        <v>35</v>
      </c>
      <c r="P10" t="s">
        <v>58</v>
      </c>
      <c r="Q10" t="s">
        <v>37</v>
      </c>
      <c r="R10" t="s">
        <v>38</v>
      </c>
      <c r="S10" s="3">
        <v>0.25</v>
      </c>
      <c r="T10" s="3">
        <v>10</v>
      </c>
      <c r="U10" t="s">
        <v>39</v>
      </c>
      <c r="V10" t="s">
        <v>40</v>
      </c>
      <c r="W10" t="s">
        <v>41</v>
      </c>
      <c r="X10" t="s">
        <v>42</v>
      </c>
      <c r="Y10" t="s">
        <v>43</v>
      </c>
      <c r="Z10" t="s">
        <v>44</v>
      </c>
      <c r="AA10" t="s">
        <v>45</v>
      </c>
      <c r="AB10" t="s">
        <v>37</v>
      </c>
      <c r="AC10" s="3"/>
      <c r="AD10" s="3">
        <v>1</v>
      </c>
      <c r="AE10" s="3">
        <v>0</v>
      </c>
      <c r="AF10">
        <v>30</v>
      </c>
      <c r="AG10">
        <v>300</v>
      </c>
      <c r="AH10" s="6">
        <f t="shared" si="0"/>
        <v>0</v>
      </c>
    </row>
    <row r="11" spans="1:41" x14ac:dyDescent="0.2">
      <c r="A11" s="23">
        <v>3.2</v>
      </c>
      <c r="B11" t="s">
        <v>57</v>
      </c>
      <c r="C11" s="3">
        <v>0</v>
      </c>
      <c r="D11">
        <v>0</v>
      </c>
      <c r="E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3">
        <v>0.66</v>
      </c>
      <c r="O11" t="s">
        <v>35</v>
      </c>
      <c r="P11" t="s">
        <v>59</v>
      </c>
      <c r="Q11" t="s">
        <v>37</v>
      </c>
      <c r="R11" t="s">
        <v>38</v>
      </c>
      <c r="S11" s="3">
        <v>0.25</v>
      </c>
      <c r="T11" s="3">
        <v>10</v>
      </c>
      <c r="U11" t="s">
        <v>39</v>
      </c>
      <c r="V11" t="s">
        <v>40</v>
      </c>
      <c r="W11" t="s">
        <v>41</v>
      </c>
      <c r="X11" t="s">
        <v>42</v>
      </c>
      <c r="Y11" t="s">
        <v>43</v>
      </c>
      <c r="Z11" t="s">
        <v>44</v>
      </c>
      <c r="AA11" t="s">
        <v>45</v>
      </c>
      <c r="AB11" t="s">
        <v>37</v>
      </c>
      <c r="AC11" s="3"/>
      <c r="AD11" s="3">
        <v>1</v>
      </c>
      <c r="AE11" s="3">
        <v>0</v>
      </c>
      <c r="AF11">
        <v>30</v>
      </c>
      <c r="AG11">
        <v>300</v>
      </c>
      <c r="AH11" s="6">
        <f t="shared" si="0"/>
        <v>0</v>
      </c>
    </row>
    <row r="12" spans="1:41" x14ac:dyDescent="0.2">
      <c r="A12" s="23">
        <v>3.3</v>
      </c>
      <c r="B12" t="s">
        <v>57</v>
      </c>
      <c r="C12" s="3">
        <v>0</v>
      </c>
      <c r="D12">
        <v>0</v>
      </c>
      <c r="E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3">
        <v>0.66</v>
      </c>
      <c r="O12" t="s">
        <v>35</v>
      </c>
      <c r="P12" t="s">
        <v>60</v>
      </c>
      <c r="Q12" t="s">
        <v>37</v>
      </c>
      <c r="R12" t="s">
        <v>38</v>
      </c>
      <c r="S12" s="3">
        <v>0.25</v>
      </c>
      <c r="T12" s="3">
        <v>10</v>
      </c>
      <c r="U12" t="s">
        <v>39</v>
      </c>
      <c r="V12" t="s">
        <v>40</v>
      </c>
      <c r="W12" t="s">
        <v>41</v>
      </c>
      <c r="X12" t="s">
        <v>42</v>
      </c>
      <c r="Y12" t="s">
        <v>43</v>
      </c>
      <c r="Z12" t="s">
        <v>44</v>
      </c>
      <c r="AA12" t="s">
        <v>45</v>
      </c>
      <c r="AB12" t="s">
        <v>37</v>
      </c>
      <c r="AC12" s="3"/>
      <c r="AD12" s="3">
        <v>1</v>
      </c>
      <c r="AE12" s="3">
        <v>0</v>
      </c>
      <c r="AF12">
        <v>30</v>
      </c>
      <c r="AG12">
        <v>300</v>
      </c>
      <c r="AH12" s="6">
        <f t="shared" si="0"/>
        <v>0</v>
      </c>
    </row>
    <row r="13" spans="1:41" x14ac:dyDescent="0.2">
      <c r="A13" s="24">
        <v>3</v>
      </c>
      <c r="B13" s="8"/>
      <c r="C13" s="9" t="s">
        <v>50</v>
      </c>
      <c r="D13" s="8">
        <v>0</v>
      </c>
      <c r="E13" s="8" t="s">
        <v>51</v>
      </c>
      <c r="F13" s="8" t="s">
        <v>56</v>
      </c>
      <c r="G13" s="8"/>
      <c r="H13" s="8"/>
      <c r="I13" s="8"/>
      <c r="J13" s="8"/>
      <c r="K13" s="8"/>
      <c r="L13" s="8"/>
      <c r="M13" s="8"/>
      <c r="N13" s="9"/>
      <c r="O13" s="8"/>
      <c r="P13" s="8"/>
      <c r="Q13" s="8"/>
      <c r="R13" s="8"/>
      <c r="S13" s="9"/>
      <c r="T13" s="9"/>
      <c r="U13" s="8"/>
      <c r="V13" s="8"/>
      <c r="W13" s="8"/>
      <c r="X13" s="8"/>
      <c r="Y13" s="8"/>
      <c r="Z13" s="8"/>
      <c r="AA13" s="8"/>
      <c r="AB13" s="8"/>
      <c r="AC13" s="9"/>
      <c r="AD13" s="9"/>
      <c r="AE13" s="9"/>
      <c r="AF13" s="8"/>
      <c r="AG13" s="8"/>
      <c r="AH13" s="7">
        <f t="shared" si="0"/>
        <v>0</v>
      </c>
      <c r="AJ13" s="10">
        <f>AN13*10/AO13</f>
        <v>3.7037037037037033</v>
      </c>
      <c r="AN13">
        <v>2</v>
      </c>
      <c r="AO13" s="37">
        <v>5.4</v>
      </c>
    </row>
    <row r="14" spans="1:41" x14ac:dyDescent="0.2">
      <c r="A14" s="23">
        <v>4.0999999999999996</v>
      </c>
      <c r="B14" t="s">
        <v>61</v>
      </c>
      <c r="C14" s="3">
        <v>0</v>
      </c>
      <c r="D14">
        <v>120</v>
      </c>
      <c r="E14">
        <v>6</v>
      </c>
      <c r="F14" t="s">
        <v>47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v>0.83</v>
      </c>
      <c r="O14" t="s">
        <v>35</v>
      </c>
      <c r="P14" t="s">
        <v>62</v>
      </c>
      <c r="Q14" t="s">
        <v>37</v>
      </c>
      <c r="R14" t="s">
        <v>38</v>
      </c>
      <c r="S14" s="3">
        <v>0.25</v>
      </c>
      <c r="T14" s="3">
        <v>10</v>
      </c>
      <c r="U14" t="s">
        <v>39</v>
      </c>
      <c r="V14" t="s">
        <v>40</v>
      </c>
      <c r="W14" t="s">
        <v>41</v>
      </c>
      <c r="X14" t="s">
        <v>42</v>
      </c>
      <c r="Y14" t="s">
        <v>43</v>
      </c>
      <c r="Z14" t="s">
        <v>44</v>
      </c>
      <c r="AA14" t="s">
        <v>45</v>
      </c>
      <c r="AB14" t="s">
        <v>37</v>
      </c>
      <c r="AC14" s="3"/>
      <c r="AD14" s="3">
        <v>1</v>
      </c>
      <c r="AE14" s="3">
        <v>0</v>
      </c>
      <c r="AF14">
        <v>30</v>
      </c>
      <c r="AG14">
        <v>300</v>
      </c>
      <c r="AH14" s="6">
        <f t="shared" si="0"/>
        <v>1200</v>
      </c>
      <c r="AK14">
        <v>9</v>
      </c>
      <c r="AL14">
        <v>26</v>
      </c>
      <c r="AM14">
        <v>40</v>
      </c>
    </row>
    <row r="15" spans="1:41" x14ac:dyDescent="0.2">
      <c r="A15" s="23">
        <v>4.2</v>
      </c>
      <c r="B15" t="s">
        <v>61</v>
      </c>
      <c r="C15" s="3">
        <v>0</v>
      </c>
      <c r="D15">
        <v>180</v>
      </c>
      <c r="E15">
        <v>9</v>
      </c>
      <c r="F15" t="s">
        <v>63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v>0.87</v>
      </c>
      <c r="O15" t="s">
        <v>35</v>
      </c>
      <c r="P15" t="s">
        <v>64</v>
      </c>
      <c r="Q15" t="s">
        <v>37</v>
      </c>
      <c r="R15" t="s">
        <v>38</v>
      </c>
      <c r="S15" s="3">
        <v>0.25</v>
      </c>
      <c r="T15" s="3">
        <v>10</v>
      </c>
      <c r="U15" t="s">
        <v>39</v>
      </c>
      <c r="V15" t="s">
        <v>40</v>
      </c>
      <c r="W15" t="s">
        <v>41</v>
      </c>
      <c r="X15" t="s">
        <v>42</v>
      </c>
      <c r="Y15" t="s">
        <v>43</v>
      </c>
      <c r="Z15" t="s">
        <v>44</v>
      </c>
      <c r="AA15" t="s">
        <v>45</v>
      </c>
      <c r="AB15" t="s">
        <v>37</v>
      </c>
      <c r="AC15" s="3"/>
      <c r="AD15" s="3">
        <v>1</v>
      </c>
      <c r="AE15" s="3">
        <v>0</v>
      </c>
      <c r="AF15">
        <v>30</v>
      </c>
      <c r="AG15">
        <v>300</v>
      </c>
      <c r="AH15" s="6">
        <f t="shared" si="0"/>
        <v>1800</v>
      </c>
      <c r="AK15">
        <v>16</v>
      </c>
      <c r="AL15">
        <v>22</v>
      </c>
      <c r="AM15">
        <v>41</v>
      </c>
    </row>
    <row r="16" spans="1:41" x14ac:dyDescent="0.2">
      <c r="A16" s="23">
        <v>4.3</v>
      </c>
      <c r="B16" t="s">
        <v>61</v>
      </c>
      <c r="C16" s="3">
        <v>0</v>
      </c>
      <c r="D16">
        <v>120</v>
      </c>
      <c r="E16">
        <v>6</v>
      </c>
      <c r="F16" t="s">
        <v>47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v>0.85</v>
      </c>
      <c r="O16" t="s">
        <v>35</v>
      </c>
      <c r="P16" t="s">
        <v>65</v>
      </c>
      <c r="Q16" t="s">
        <v>37</v>
      </c>
      <c r="R16" t="s">
        <v>38</v>
      </c>
      <c r="S16" s="3">
        <v>0.25</v>
      </c>
      <c r="T16" s="3">
        <v>10</v>
      </c>
      <c r="U16" t="s">
        <v>39</v>
      </c>
      <c r="V16" t="s">
        <v>40</v>
      </c>
      <c r="W16" t="s">
        <v>66</v>
      </c>
      <c r="X16" t="s">
        <v>42</v>
      </c>
      <c r="Y16" t="s">
        <v>43</v>
      </c>
      <c r="Z16" t="s">
        <v>44</v>
      </c>
      <c r="AA16" t="s">
        <v>45</v>
      </c>
      <c r="AB16" t="s">
        <v>37</v>
      </c>
      <c r="AC16" s="3"/>
      <c r="AD16" s="3">
        <v>1</v>
      </c>
      <c r="AE16" s="3">
        <v>0</v>
      </c>
      <c r="AF16">
        <v>30</v>
      </c>
      <c r="AG16">
        <v>300</v>
      </c>
      <c r="AH16" s="6">
        <f t="shared" si="0"/>
        <v>1200</v>
      </c>
      <c r="AK16">
        <v>11</v>
      </c>
      <c r="AL16">
        <v>33</v>
      </c>
      <c r="AM16">
        <v>100</v>
      </c>
    </row>
    <row r="17" spans="1:41" x14ac:dyDescent="0.2">
      <c r="A17" s="24">
        <v>4</v>
      </c>
      <c r="B17" s="8"/>
      <c r="C17" s="9" t="s">
        <v>50</v>
      </c>
      <c r="D17" s="8">
        <v>140</v>
      </c>
      <c r="E17" s="8" t="s">
        <v>51</v>
      </c>
      <c r="F17" s="8">
        <v>24.744</v>
      </c>
      <c r="G17" s="8"/>
      <c r="H17" s="8"/>
      <c r="I17" s="8"/>
      <c r="J17" s="8"/>
      <c r="K17" s="8"/>
      <c r="L17" s="8"/>
      <c r="M17" s="8"/>
      <c r="N17" s="9"/>
      <c r="O17" s="8"/>
      <c r="P17" s="8"/>
      <c r="Q17" s="8"/>
      <c r="R17" s="8"/>
      <c r="S17" s="9"/>
      <c r="T17" s="9"/>
      <c r="U17" s="8"/>
      <c r="V17" s="8"/>
      <c r="W17" s="8"/>
      <c r="X17" s="8"/>
      <c r="Y17" s="8"/>
      <c r="Z17" s="8"/>
      <c r="AA17" s="8"/>
      <c r="AB17" s="8"/>
      <c r="AC17" s="9"/>
      <c r="AD17" s="9"/>
      <c r="AE17" s="9"/>
      <c r="AF17" s="8"/>
      <c r="AG17" s="8"/>
      <c r="AH17" s="7">
        <f t="shared" si="0"/>
        <v>1400</v>
      </c>
      <c r="AI17" s="10">
        <f>10*(AVERAGE(AK14:AK16)/0.1+AVERAGE(AL14:AL16)/0.2+AVERAGE(AM14:AM16)/0.4)/3</f>
        <v>1352.7777777777781</v>
      </c>
    </row>
    <row r="18" spans="1:41" x14ac:dyDescent="0.2">
      <c r="A18" s="23">
        <v>5.0999999999999996</v>
      </c>
      <c r="B18" t="s">
        <v>67</v>
      </c>
      <c r="C18" s="3">
        <v>0</v>
      </c>
      <c r="D18">
        <v>0</v>
      </c>
      <c r="E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v>0.85</v>
      </c>
      <c r="O18" t="s">
        <v>35</v>
      </c>
      <c r="P18" t="s">
        <v>68</v>
      </c>
      <c r="Q18" t="s">
        <v>37</v>
      </c>
      <c r="R18" t="s">
        <v>38</v>
      </c>
      <c r="S18" s="3">
        <v>0.25</v>
      </c>
      <c r="T18" s="3">
        <v>10</v>
      </c>
      <c r="U18" t="s">
        <v>39</v>
      </c>
      <c r="V18" t="s">
        <v>40</v>
      </c>
      <c r="W18" t="s">
        <v>66</v>
      </c>
      <c r="X18" t="s">
        <v>42</v>
      </c>
      <c r="Y18" t="s">
        <v>43</v>
      </c>
      <c r="Z18" t="s">
        <v>44</v>
      </c>
      <c r="AA18" t="s">
        <v>45</v>
      </c>
      <c r="AB18" t="s">
        <v>37</v>
      </c>
      <c r="AC18" s="3"/>
      <c r="AD18" s="3">
        <v>1</v>
      </c>
      <c r="AE18" s="3">
        <v>0</v>
      </c>
      <c r="AF18">
        <v>30</v>
      </c>
      <c r="AG18">
        <v>300</v>
      </c>
      <c r="AH18" s="6">
        <f t="shared" si="0"/>
        <v>0</v>
      </c>
    </row>
    <row r="19" spans="1:41" x14ac:dyDescent="0.2">
      <c r="A19" s="23">
        <v>5.2</v>
      </c>
      <c r="B19" t="s">
        <v>67</v>
      </c>
      <c r="C19" s="3">
        <v>0</v>
      </c>
      <c r="D19">
        <v>0</v>
      </c>
      <c r="E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v>0.85</v>
      </c>
      <c r="O19" t="s">
        <v>35</v>
      </c>
      <c r="P19" t="s">
        <v>69</v>
      </c>
      <c r="Q19" t="s">
        <v>37</v>
      </c>
      <c r="R19" t="s">
        <v>38</v>
      </c>
      <c r="S19" s="3">
        <v>0.25</v>
      </c>
      <c r="T19" s="3">
        <v>10</v>
      </c>
      <c r="U19" t="s">
        <v>39</v>
      </c>
      <c r="V19" t="s">
        <v>40</v>
      </c>
      <c r="W19" t="s">
        <v>66</v>
      </c>
      <c r="X19" t="s">
        <v>42</v>
      </c>
      <c r="Y19" t="s">
        <v>43</v>
      </c>
      <c r="Z19" t="s">
        <v>44</v>
      </c>
      <c r="AA19" t="s">
        <v>45</v>
      </c>
      <c r="AB19" t="s">
        <v>37</v>
      </c>
      <c r="AC19" s="3"/>
      <c r="AD19" s="3">
        <v>1</v>
      </c>
      <c r="AE19" s="3">
        <v>0</v>
      </c>
      <c r="AF19">
        <v>30</v>
      </c>
      <c r="AG19">
        <v>300</v>
      </c>
      <c r="AH19" s="6">
        <f t="shared" si="0"/>
        <v>0</v>
      </c>
    </row>
    <row r="20" spans="1:41" x14ac:dyDescent="0.2">
      <c r="A20" s="23">
        <v>5.3</v>
      </c>
      <c r="B20" t="s">
        <v>67</v>
      </c>
      <c r="C20" s="3">
        <v>0</v>
      </c>
      <c r="D20">
        <v>0</v>
      </c>
      <c r="E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v>0.85</v>
      </c>
      <c r="O20" t="s">
        <v>35</v>
      </c>
      <c r="P20" t="s">
        <v>70</v>
      </c>
      <c r="Q20" t="s">
        <v>37</v>
      </c>
      <c r="R20" t="s">
        <v>38</v>
      </c>
      <c r="S20" s="3">
        <v>0.25</v>
      </c>
      <c r="T20" s="3">
        <v>10</v>
      </c>
      <c r="U20" t="s">
        <v>39</v>
      </c>
      <c r="V20" t="s">
        <v>40</v>
      </c>
      <c r="W20" t="s">
        <v>66</v>
      </c>
      <c r="X20" t="s">
        <v>42</v>
      </c>
      <c r="Y20" t="s">
        <v>43</v>
      </c>
      <c r="Z20" t="s">
        <v>44</v>
      </c>
      <c r="AA20" t="s">
        <v>45</v>
      </c>
      <c r="AB20" t="s">
        <v>37</v>
      </c>
      <c r="AC20" s="3"/>
      <c r="AD20" s="3">
        <v>1</v>
      </c>
      <c r="AE20" s="3">
        <v>0</v>
      </c>
      <c r="AF20">
        <v>30</v>
      </c>
      <c r="AG20">
        <v>300</v>
      </c>
      <c r="AH20" s="6">
        <f t="shared" si="0"/>
        <v>0</v>
      </c>
    </row>
    <row r="21" spans="1:41" x14ac:dyDescent="0.2">
      <c r="A21" s="24">
        <v>5</v>
      </c>
      <c r="B21" s="8"/>
      <c r="C21" s="9" t="s">
        <v>50</v>
      </c>
      <c r="D21" s="8">
        <v>0</v>
      </c>
      <c r="E21" s="8" t="s">
        <v>51</v>
      </c>
      <c r="F21" s="8" t="s">
        <v>56</v>
      </c>
      <c r="G21" s="8"/>
      <c r="H21" s="8"/>
      <c r="I21" s="8"/>
      <c r="J21" s="8"/>
      <c r="K21" s="8"/>
      <c r="L21" s="8"/>
      <c r="M21" s="8"/>
      <c r="N21" s="9"/>
      <c r="O21" s="8"/>
      <c r="P21" s="8"/>
      <c r="Q21" s="8"/>
      <c r="R21" s="8"/>
      <c r="S21" s="9"/>
      <c r="T21" s="9"/>
      <c r="U21" s="8"/>
      <c r="V21" s="8"/>
      <c r="W21" s="8"/>
      <c r="X21" s="8"/>
      <c r="Y21" s="8"/>
      <c r="Z21" s="8"/>
      <c r="AA21" s="8"/>
      <c r="AB21" s="8"/>
      <c r="AC21" s="9"/>
      <c r="AD21" s="9"/>
      <c r="AE21" s="9"/>
      <c r="AF21" s="8"/>
      <c r="AG21" s="8"/>
      <c r="AH21" s="7">
        <f t="shared" si="0"/>
        <v>0</v>
      </c>
      <c r="AJ21" s="10">
        <f>AN21*10/AO21</f>
        <v>10</v>
      </c>
      <c r="AN21">
        <v>6</v>
      </c>
      <c r="AO21" s="37">
        <v>6</v>
      </c>
    </row>
    <row r="22" spans="1:41" x14ac:dyDescent="0.2">
      <c r="A22" s="23">
        <v>6.1</v>
      </c>
      <c r="B22" t="s">
        <v>71</v>
      </c>
      <c r="C22" s="3">
        <v>0</v>
      </c>
      <c r="D22">
        <v>0</v>
      </c>
      <c r="E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3">
        <v>0.85</v>
      </c>
      <c r="O22" t="s">
        <v>35</v>
      </c>
      <c r="P22" t="s">
        <v>72</v>
      </c>
      <c r="Q22" t="s">
        <v>37</v>
      </c>
      <c r="R22" t="s">
        <v>38</v>
      </c>
      <c r="S22" s="3">
        <v>0.25</v>
      </c>
      <c r="T22" s="3">
        <v>10</v>
      </c>
      <c r="U22" t="s">
        <v>39</v>
      </c>
      <c r="V22" t="s">
        <v>40</v>
      </c>
      <c r="W22" t="s">
        <v>66</v>
      </c>
      <c r="X22" t="s">
        <v>42</v>
      </c>
      <c r="Y22" t="s">
        <v>43</v>
      </c>
      <c r="Z22" t="s">
        <v>44</v>
      </c>
      <c r="AA22" t="s">
        <v>45</v>
      </c>
      <c r="AB22" t="s">
        <v>37</v>
      </c>
      <c r="AC22" s="3"/>
      <c r="AD22" s="3">
        <v>1</v>
      </c>
      <c r="AE22" s="3">
        <v>0</v>
      </c>
      <c r="AF22">
        <v>30</v>
      </c>
      <c r="AG22">
        <v>300</v>
      </c>
      <c r="AH22" s="6">
        <f t="shared" si="0"/>
        <v>0</v>
      </c>
    </row>
    <row r="23" spans="1:41" x14ac:dyDescent="0.2">
      <c r="A23" s="23">
        <v>6.2</v>
      </c>
      <c r="B23" t="s">
        <v>71</v>
      </c>
      <c r="C23" s="3">
        <v>0</v>
      </c>
      <c r="D23">
        <v>0</v>
      </c>
      <c r="E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3">
        <v>0.85</v>
      </c>
      <c r="O23" t="s">
        <v>35</v>
      </c>
      <c r="P23" t="s">
        <v>73</v>
      </c>
      <c r="Q23" t="s">
        <v>37</v>
      </c>
      <c r="R23" t="s">
        <v>38</v>
      </c>
      <c r="S23" s="3">
        <v>0.25</v>
      </c>
      <c r="T23" s="3">
        <v>10</v>
      </c>
      <c r="U23" t="s">
        <v>39</v>
      </c>
      <c r="V23" t="s">
        <v>40</v>
      </c>
      <c r="W23" t="s">
        <v>66</v>
      </c>
      <c r="X23" t="s">
        <v>42</v>
      </c>
      <c r="Y23" t="s">
        <v>43</v>
      </c>
      <c r="Z23" t="s">
        <v>44</v>
      </c>
      <c r="AA23" t="s">
        <v>45</v>
      </c>
      <c r="AB23" t="s">
        <v>37</v>
      </c>
      <c r="AC23" s="3"/>
      <c r="AD23" s="3">
        <v>1</v>
      </c>
      <c r="AE23" s="3">
        <v>0</v>
      </c>
      <c r="AF23">
        <v>30</v>
      </c>
      <c r="AG23">
        <v>300</v>
      </c>
      <c r="AH23" s="6">
        <f t="shared" si="0"/>
        <v>0</v>
      </c>
    </row>
    <row r="24" spans="1:41" x14ac:dyDescent="0.2">
      <c r="A24" s="23">
        <v>6.3</v>
      </c>
      <c r="B24" t="s">
        <v>71</v>
      </c>
      <c r="C24" s="3">
        <v>0</v>
      </c>
      <c r="D24">
        <v>0</v>
      </c>
      <c r="E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3">
        <v>0.85</v>
      </c>
      <c r="O24" t="s">
        <v>35</v>
      </c>
      <c r="P24" t="s">
        <v>74</v>
      </c>
      <c r="Q24" t="s">
        <v>37</v>
      </c>
      <c r="R24" t="s">
        <v>38</v>
      </c>
      <c r="S24" s="3">
        <v>0.25</v>
      </c>
      <c r="T24" s="3">
        <v>10</v>
      </c>
      <c r="U24" t="s">
        <v>39</v>
      </c>
      <c r="V24" t="s">
        <v>40</v>
      </c>
      <c r="W24" t="s">
        <v>66</v>
      </c>
      <c r="X24" t="s">
        <v>42</v>
      </c>
      <c r="Y24" t="s">
        <v>43</v>
      </c>
      <c r="Z24" t="s">
        <v>44</v>
      </c>
      <c r="AA24" t="s">
        <v>45</v>
      </c>
      <c r="AB24" t="s">
        <v>37</v>
      </c>
      <c r="AC24" s="3"/>
      <c r="AD24" s="3">
        <v>1</v>
      </c>
      <c r="AE24" s="3">
        <v>0</v>
      </c>
      <c r="AF24">
        <v>30</v>
      </c>
      <c r="AG24">
        <v>300</v>
      </c>
      <c r="AH24" s="6">
        <f t="shared" si="0"/>
        <v>0</v>
      </c>
    </row>
    <row r="25" spans="1:41" x14ac:dyDescent="0.2">
      <c r="A25" s="24">
        <v>6</v>
      </c>
      <c r="B25" s="8"/>
      <c r="C25" s="9" t="s">
        <v>50</v>
      </c>
      <c r="D25" s="8">
        <v>0</v>
      </c>
      <c r="E25" s="8" t="s">
        <v>51</v>
      </c>
      <c r="F25" s="8" t="s">
        <v>56</v>
      </c>
      <c r="G25" s="8"/>
      <c r="H25" s="8"/>
      <c r="I25" s="8"/>
      <c r="J25" s="8"/>
      <c r="K25" s="8"/>
      <c r="L25" s="8"/>
      <c r="M25" s="8"/>
      <c r="N25" s="9"/>
      <c r="O25" s="8"/>
      <c r="P25" s="8"/>
      <c r="Q25" s="8"/>
      <c r="R25" s="8"/>
      <c r="S25" s="9"/>
      <c r="T25" s="9"/>
      <c r="U25" s="8"/>
      <c r="V25" s="8"/>
      <c r="W25" s="8"/>
      <c r="X25" s="8"/>
      <c r="Y25" s="8"/>
      <c r="Z25" s="8"/>
      <c r="AA25" s="8"/>
      <c r="AB25" s="8"/>
      <c r="AC25" s="9"/>
      <c r="AD25" s="9"/>
      <c r="AE25" s="9"/>
      <c r="AF25" s="8"/>
      <c r="AG25" s="8"/>
      <c r="AH25" s="7">
        <f t="shared" si="0"/>
        <v>0</v>
      </c>
      <c r="AJ25" s="10">
        <f>AN25*10/AO25</f>
        <v>0</v>
      </c>
      <c r="AN25">
        <v>0</v>
      </c>
      <c r="AO25" s="37">
        <v>6.2</v>
      </c>
    </row>
    <row r="26" spans="1:41" x14ac:dyDescent="0.2">
      <c r="A26" s="23">
        <v>7.1</v>
      </c>
      <c r="B26" t="s">
        <v>75</v>
      </c>
      <c r="C26" s="3">
        <v>0</v>
      </c>
      <c r="D26">
        <v>0</v>
      </c>
      <c r="E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3">
        <v>0.85</v>
      </c>
      <c r="O26" t="s">
        <v>35</v>
      </c>
      <c r="P26" t="s">
        <v>76</v>
      </c>
      <c r="Q26" t="s">
        <v>37</v>
      </c>
      <c r="R26" t="s">
        <v>38</v>
      </c>
      <c r="S26" s="3">
        <v>0.25</v>
      </c>
      <c r="T26" s="3">
        <v>10</v>
      </c>
      <c r="U26" t="s">
        <v>39</v>
      </c>
      <c r="V26" t="s">
        <v>40</v>
      </c>
      <c r="W26" t="s">
        <v>66</v>
      </c>
      <c r="X26" t="s">
        <v>42</v>
      </c>
      <c r="Y26" t="s">
        <v>43</v>
      </c>
      <c r="Z26" t="s">
        <v>44</v>
      </c>
      <c r="AA26" t="s">
        <v>45</v>
      </c>
      <c r="AB26" t="s">
        <v>37</v>
      </c>
      <c r="AC26" s="3"/>
      <c r="AD26" s="3">
        <v>1</v>
      </c>
      <c r="AE26" s="3">
        <v>0</v>
      </c>
      <c r="AF26">
        <v>30</v>
      </c>
      <c r="AG26">
        <v>300</v>
      </c>
      <c r="AH26" s="6">
        <f t="shared" si="0"/>
        <v>0</v>
      </c>
    </row>
    <row r="27" spans="1:41" x14ac:dyDescent="0.2">
      <c r="A27" s="23">
        <v>7.2</v>
      </c>
      <c r="B27" t="s">
        <v>75</v>
      </c>
      <c r="C27" s="3">
        <v>0</v>
      </c>
      <c r="D27">
        <v>0</v>
      </c>
      <c r="E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3">
        <v>0.85</v>
      </c>
      <c r="O27" t="s">
        <v>35</v>
      </c>
      <c r="P27" t="s">
        <v>77</v>
      </c>
      <c r="Q27" t="s">
        <v>37</v>
      </c>
      <c r="R27" t="s">
        <v>38</v>
      </c>
      <c r="S27" s="3">
        <v>0.25</v>
      </c>
      <c r="T27" s="3">
        <v>10</v>
      </c>
      <c r="U27" t="s">
        <v>39</v>
      </c>
      <c r="V27" t="s">
        <v>40</v>
      </c>
      <c r="W27" t="s">
        <v>66</v>
      </c>
      <c r="X27" t="s">
        <v>42</v>
      </c>
      <c r="Y27" t="s">
        <v>43</v>
      </c>
      <c r="Z27" t="s">
        <v>44</v>
      </c>
      <c r="AA27" t="s">
        <v>45</v>
      </c>
      <c r="AB27" t="s">
        <v>37</v>
      </c>
      <c r="AC27" s="3"/>
      <c r="AD27" s="3">
        <v>1</v>
      </c>
      <c r="AE27" s="3">
        <v>0</v>
      </c>
      <c r="AF27">
        <v>30</v>
      </c>
      <c r="AG27">
        <v>300</v>
      </c>
      <c r="AH27" s="6">
        <f t="shared" si="0"/>
        <v>0</v>
      </c>
    </row>
    <row r="28" spans="1:41" x14ac:dyDescent="0.2">
      <c r="A28" s="23">
        <v>7.3</v>
      </c>
      <c r="B28" t="s">
        <v>75</v>
      </c>
      <c r="C28" s="3">
        <v>0</v>
      </c>
      <c r="D28">
        <v>0</v>
      </c>
      <c r="E28">
        <v>0</v>
      </c>
      <c r="G28">
        <v>0</v>
      </c>
      <c r="H28">
        <v>0</v>
      </c>
      <c r="I28" s="30">
        <f>'Raw Results'!AH425</f>
        <v>1040000</v>
      </c>
      <c r="J28">
        <v>0</v>
      </c>
      <c r="K28">
        <v>0</v>
      </c>
      <c r="L28">
        <v>0</v>
      </c>
      <c r="M28">
        <v>0</v>
      </c>
      <c r="N28" s="3">
        <v>0.85</v>
      </c>
      <c r="O28" t="s">
        <v>35</v>
      </c>
      <c r="P28" t="s">
        <v>78</v>
      </c>
      <c r="Q28" t="s">
        <v>37</v>
      </c>
      <c r="R28" t="s">
        <v>38</v>
      </c>
      <c r="S28" s="3">
        <v>0.25</v>
      </c>
      <c r="T28" s="3">
        <v>10</v>
      </c>
      <c r="U28" t="s">
        <v>39</v>
      </c>
      <c r="V28" t="s">
        <v>40</v>
      </c>
      <c r="W28" t="s">
        <v>66</v>
      </c>
      <c r="X28" t="s">
        <v>42</v>
      </c>
      <c r="Y28" t="s">
        <v>43</v>
      </c>
      <c r="Z28" t="s">
        <v>44</v>
      </c>
      <c r="AA28" t="s">
        <v>45</v>
      </c>
      <c r="AB28" t="s">
        <v>37</v>
      </c>
      <c r="AC28" s="3"/>
      <c r="AD28" s="3">
        <v>1</v>
      </c>
      <c r="AE28" s="3">
        <v>0</v>
      </c>
      <c r="AF28">
        <v>30</v>
      </c>
      <c r="AG28">
        <v>300</v>
      </c>
      <c r="AH28" s="6">
        <f t="shared" si="0"/>
        <v>0</v>
      </c>
    </row>
    <row r="29" spans="1:41" x14ac:dyDescent="0.2">
      <c r="A29" s="24">
        <v>7</v>
      </c>
      <c r="B29" s="8"/>
      <c r="C29" s="9" t="s">
        <v>50</v>
      </c>
      <c r="D29" s="8">
        <v>0</v>
      </c>
      <c r="E29" s="8" t="s">
        <v>51</v>
      </c>
      <c r="F29" s="8" t="s">
        <v>56</v>
      </c>
      <c r="G29" s="8"/>
      <c r="H29" s="8"/>
      <c r="I29" s="8"/>
      <c r="J29" s="8"/>
      <c r="K29" s="8"/>
      <c r="L29" s="8"/>
      <c r="M29" s="8"/>
      <c r="N29" s="9"/>
      <c r="O29" s="8"/>
      <c r="P29" s="8"/>
      <c r="Q29" s="8"/>
      <c r="R29" s="8"/>
      <c r="S29" s="9"/>
      <c r="T29" s="9"/>
      <c r="U29" s="8"/>
      <c r="V29" s="8"/>
      <c r="W29" s="8"/>
      <c r="X29" s="8"/>
      <c r="Y29" s="8"/>
      <c r="Z29" s="8"/>
      <c r="AA29" s="8"/>
      <c r="AB29" s="8"/>
      <c r="AC29" s="9"/>
      <c r="AD29" s="9"/>
      <c r="AE29" s="9"/>
      <c r="AF29" s="8"/>
      <c r="AG29" s="8"/>
      <c r="AH29" s="7">
        <f t="shared" si="0"/>
        <v>0</v>
      </c>
      <c r="AJ29" s="10">
        <f>AN29*10/AO29</f>
        <v>1.5873015873015874</v>
      </c>
      <c r="AN29">
        <v>1</v>
      </c>
      <c r="AO29" s="37">
        <v>6.3</v>
      </c>
    </row>
    <row r="30" spans="1:41" x14ac:dyDescent="0.2">
      <c r="A30" s="23">
        <v>8.1</v>
      </c>
      <c r="B30" t="s">
        <v>79</v>
      </c>
      <c r="C30" s="3">
        <v>0</v>
      </c>
      <c r="D30">
        <v>0</v>
      </c>
      <c r="E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3">
        <v>0.85</v>
      </c>
      <c r="O30" t="s">
        <v>35</v>
      </c>
      <c r="P30" t="s">
        <v>80</v>
      </c>
      <c r="Q30" t="s">
        <v>37</v>
      </c>
      <c r="R30" t="s">
        <v>38</v>
      </c>
      <c r="S30" s="3">
        <v>0.25</v>
      </c>
      <c r="T30" s="3">
        <v>10</v>
      </c>
      <c r="U30" t="s">
        <v>39</v>
      </c>
      <c r="V30" t="s">
        <v>40</v>
      </c>
      <c r="W30" t="s">
        <v>66</v>
      </c>
      <c r="X30" t="s">
        <v>42</v>
      </c>
      <c r="Y30" t="s">
        <v>43</v>
      </c>
      <c r="Z30" t="s">
        <v>44</v>
      </c>
      <c r="AA30" t="s">
        <v>45</v>
      </c>
      <c r="AB30" t="s">
        <v>37</v>
      </c>
      <c r="AC30" s="3"/>
      <c r="AD30" s="3">
        <v>1</v>
      </c>
      <c r="AE30" s="3">
        <v>0</v>
      </c>
      <c r="AF30">
        <v>30</v>
      </c>
      <c r="AG30">
        <v>300</v>
      </c>
      <c r="AH30" s="6">
        <f t="shared" si="0"/>
        <v>0</v>
      </c>
    </row>
    <row r="31" spans="1:41" x14ac:dyDescent="0.2">
      <c r="A31" s="23">
        <v>8.1999999999999993</v>
      </c>
      <c r="B31" t="s">
        <v>79</v>
      </c>
      <c r="C31" s="3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3">
        <v>0.85</v>
      </c>
      <c r="O31" t="s">
        <v>35</v>
      </c>
      <c r="P31" t="s">
        <v>81</v>
      </c>
      <c r="Q31" t="s">
        <v>37</v>
      </c>
      <c r="R31" t="s">
        <v>38</v>
      </c>
      <c r="S31" s="3">
        <v>0.25</v>
      </c>
      <c r="T31" s="3">
        <v>10</v>
      </c>
      <c r="U31" t="s">
        <v>39</v>
      </c>
      <c r="V31" t="s">
        <v>40</v>
      </c>
      <c r="W31" t="s">
        <v>66</v>
      </c>
      <c r="X31" t="s">
        <v>42</v>
      </c>
      <c r="Y31" t="s">
        <v>43</v>
      </c>
      <c r="Z31" t="s">
        <v>44</v>
      </c>
      <c r="AA31" t="s">
        <v>45</v>
      </c>
      <c r="AB31" t="s">
        <v>37</v>
      </c>
      <c r="AC31" s="3"/>
      <c r="AD31" s="3">
        <v>1</v>
      </c>
      <c r="AE31" s="3">
        <v>0</v>
      </c>
      <c r="AF31">
        <v>30</v>
      </c>
      <c r="AG31">
        <v>300</v>
      </c>
      <c r="AH31" s="6">
        <f t="shared" si="0"/>
        <v>0</v>
      </c>
    </row>
    <row r="32" spans="1:41" x14ac:dyDescent="0.2">
      <c r="A32" s="23">
        <v>8.3000000000000007</v>
      </c>
      <c r="B32" t="s">
        <v>79</v>
      </c>
      <c r="C32" s="3">
        <v>0</v>
      </c>
      <c r="D32">
        <v>0</v>
      </c>
      <c r="E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3">
        <v>0.85</v>
      </c>
      <c r="O32" t="s">
        <v>35</v>
      </c>
      <c r="P32" t="s">
        <v>82</v>
      </c>
      <c r="Q32" t="s">
        <v>37</v>
      </c>
      <c r="R32" t="s">
        <v>38</v>
      </c>
      <c r="S32" s="3">
        <v>0.25</v>
      </c>
      <c r="T32" s="3">
        <v>10</v>
      </c>
      <c r="U32" t="s">
        <v>39</v>
      </c>
      <c r="V32" t="s">
        <v>40</v>
      </c>
      <c r="W32" t="s">
        <v>66</v>
      </c>
      <c r="X32" t="s">
        <v>42</v>
      </c>
      <c r="Y32" t="s">
        <v>43</v>
      </c>
      <c r="Z32" t="s">
        <v>44</v>
      </c>
      <c r="AA32" t="s">
        <v>45</v>
      </c>
      <c r="AB32" t="s">
        <v>37</v>
      </c>
      <c r="AC32" s="3"/>
      <c r="AD32" s="3">
        <v>1</v>
      </c>
      <c r="AE32" s="3">
        <v>0</v>
      </c>
      <c r="AF32">
        <v>30</v>
      </c>
      <c r="AG32">
        <v>300</v>
      </c>
      <c r="AH32" s="6">
        <f t="shared" si="0"/>
        <v>0</v>
      </c>
    </row>
    <row r="33" spans="1:41" x14ac:dyDescent="0.2">
      <c r="A33" s="24">
        <v>8</v>
      </c>
      <c r="B33" s="8"/>
      <c r="C33" s="9" t="s">
        <v>50</v>
      </c>
      <c r="D33" s="8">
        <v>0</v>
      </c>
      <c r="E33" s="8" t="s">
        <v>51</v>
      </c>
      <c r="F33" s="8" t="s">
        <v>56</v>
      </c>
      <c r="G33" s="8"/>
      <c r="H33" s="8"/>
      <c r="I33" s="8"/>
      <c r="J33" s="8"/>
      <c r="K33" s="8"/>
      <c r="L33" s="8"/>
      <c r="M33" s="8"/>
      <c r="N33" s="9"/>
      <c r="O33" s="8"/>
      <c r="P33" s="8"/>
      <c r="Q33" s="8"/>
      <c r="R33" s="8"/>
      <c r="S33" s="9"/>
      <c r="T33" s="9"/>
      <c r="U33" s="8"/>
      <c r="V33" s="8"/>
      <c r="W33" s="8"/>
      <c r="X33" s="8"/>
      <c r="Y33" s="8"/>
      <c r="Z33" s="8"/>
      <c r="AA33" s="8"/>
      <c r="AB33" s="8"/>
      <c r="AC33" s="9"/>
      <c r="AD33" s="9"/>
      <c r="AE33" s="9"/>
      <c r="AF33" s="8"/>
      <c r="AG33" s="8"/>
      <c r="AH33" s="7">
        <f t="shared" si="0"/>
        <v>0</v>
      </c>
      <c r="AJ33" s="10">
        <f>AN33*10/AO33</f>
        <v>8.1967213114754109</v>
      </c>
      <c r="AN33">
        <v>5</v>
      </c>
      <c r="AO33" s="37">
        <v>6.1</v>
      </c>
    </row>
    <row r="34" spans="1:41" x14ac:dyDescent="0.2">
      <c r="A34" s="23">
        <v>9.1</v>
      </c>
      <c r="B34" t="s">
        <v>83</v>
      </c>
      <c r="C34" s="3">
        <v>0</v>
      </c>
      <c r="D34">
        <v>1020</v>
      </c>
      <c r="E34">
        <v>51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3">
        <v>1.45</v>
      </c>
      <c r="O34" t="s">
        <v>35</v>
      </c>
      <c r="P34" t="s">
        <v>84</v>
      </c>
      <c r="Q34" t="s">
        <v>37</v>
      </c>
      <c r="R34" t="s">
        <v>38</v>
      </c>
      <c r="S34" s="3">
        <v>0.25</v>
      </c>
      <c r="T34" s="3">
        <v>10</v>
      </c>
      <c r="U34" t="s">
        <v>39</v>
      </c>
      <c r="V34" t="s">
        <v>40</v>
      </c>
      <c r="W34" t="s">
        <v>66</v>
      </c>
      <c r="X34" t="s">
        <v>42</v>
      </c>
      <c r="Y34" t="s">
        <v>43</v>
      </c>
      <c r="Z34" t="s">
        <v>44</v>
      </c>
      <c r="AA34" t="s">
        <v>45</v>
      </c>
      <c r="AB34" t="s">
        <v>37</v>
      </c>
      <c r="AC34" s="3"/>
      <c r="AD34" s="3">
        <v>1</v>
      </c>
      <c r="AE34" s="3">
        <v>0</v>
      </c>
      <c r="AF34">
        <v>30</v>
      </c>
      <c r="AG34">
        <v>300</v>
      </c>
      <c r="AH34" s="6">
        <f t="shared" si="0"/>
        <v>10200</v>
      </c>
    </row>
    <row r="35" spans="1:41" x14ac:dyDescent="0.2">
      <c r="A35" s="23">
        <v>9.1999999999999993</v>
      </c>
      <c r="B35" t="s">
        <v>83</v>
      </c>
      <c r="C35" s="3">
        <v>0</v>
      </c>
      <c r="D35">
        <v>919</v>
      </c>
      <c r="E35">
        <v>46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3">
        <v>1.39</v>
      </c>
      <c r="O35" t="s">
        <v>35</v>
      </c>
      <c r="P35" t="s">
        <v>85</v>
      </c>
      <c r="Q35" t="s">
        <v>37</v>
      </c>
      <c r="R35" t="s">
        <v>38</v>
      </c>
      <c r="S35" s="3">
        <v>0.25</v>
      </c>
      <c r="T35" s="3">
        <v>10</v>
      </c>
      <c r="U35" t="s">
        <v>39</v>
      </c>
      <c r="V35" t="s">
        <v>40</v>
      </c>
      <c r="W35" t="s">
        <v>66</v>
      </c>
      <c r="X35" t="s">
        <v>42</v>
      </c>
      <c r="Y35" t="s">
        <v>43</v>
      </c>
      <c r="Z35" t="s">
        <v>44</v>
      </c>
      <c r="AA35" t="s">
        <v>45</v>
      </c>
      <c r="AB35" t="s">
        <v>37</v>
      </c>
      <c r="AC35" s="3"/>
      <c r="AD35" s="3">
        <v>1</v>
      </c>
      <c r="AE35" s="3">
        <v>0</v>
      </c>
      <c r="AF35">
        <v>30</v>
      </c>
      <c r="AG35">
        <v>300</v>
      </c>
      <c r="AH35" s="6">
        <f t="shared" si="0"/>
        <v>9190</v>
      </c>
    </row>
    <row r="36" spans="1:41" x14ac:dyDescent="0.2">
      <c r="A36" s="23">
        <v>9.3000000000000007</v>
      </c>
      <c r="B36" t="s">
        <v>83</v>
      </c>
      <c r="C36" s="3">
        <v>0</v>
      </c>
      <c r="D36">
        <v>1060</v>
      </c>
      <c r="E36">
        <v>53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3">
        <v>1.28</v>
      </c>
      <c r="O36" t="s">
        <v>35</v>
      </c>
      <c r="P36" t="s">
        <v>86</v>
      </c>
      <c r="Q36" t="s">
        <v>37</v>
      </c>
      <c r="R36" t="s">
        <v>38</v>
      </c>
      <c r="S36" s="3">
        <v>0.25</v>
      </c>
      <c r="T36" s="3">
        <v>10</v>
      </c>
      <c r="U36" t="s">
        <v>39</v>
      </c>
      <c r="V36" t="s">
        <v>40</v>
      </c>
      <c r="W36" t="s">
        <v>66</v>
      </c>
      <c r="X36" t="s">
        <v>42</v>
      </c>
      <c r="Y36" t="s">
        <v>43</v>
      </c>
      <c r="Z36" t="s">
        <v>44</v>
      </c>
      <c r="AA36" t="s">
        <v>45</v>
      </c>
      <c r="AB36" t="s">
        <v>37</v>
      </c>
      <c r="AC36" s="3"/>
      <c r="AD36" s="3">
        <v>1</v>
      </c>
      <c r="AE36" s="3">
        <v>0</v>
      </c>
      <c r="AF36">
        <v>30</v>
      </c>
      <c r="AG36">
        <v>300</v>
      </c>
      <c r="AH36" s="6">
        <f t="shared" si="0"/>
        <v>10600</v>
      </c>
    </row>
    <row r="37" spans="1:41" x14ac:dyDescent="0.2">
      <c r="A37" s="24">
        <v>9</v>
      </c>
      <c r="B37" s="8"/>
      <c r="C37" s="9" t="s">
        <v>50</v>
      </c>
      <c r="D37" s="8">
        <v>1000</v>
      </c>
      <c r="E37" s="8" t="s">
        <v>51</v>
      </c>
      <c r="F37" s="8">
        <v>7.2690000000000001</v>
      </c>
      <c r="G37" s="8"/>
      <c r="H37" s="8"/>
      <c r="I37" s="8"/>
      <c r="J37" s="8"/>
      <c r="K37" s="8"/>
      <c r="L37" s="8"/>
      <c r="M37" s="8"/>
      <c r="N37" s="9"/>
      <c r="O37" s="8"/>
      <c r="P37" s="8"/>
      <c r="Q37" s="8"/>
      <c r="R37" s="8"/>
      <c r="S37" s="9"/>
      <c r="T37" s="9"/>
      <c r="U37" s="8"/>
      <c r="V37" s="8"/>
      <c r="W37" s="8"/>
      <c r="X37" s="8"/>
      <c r="Y37" s="8"/>
      <c r="Z37" s="8"/>
      <c r="AA37" s="8"/>
      <c r="AB37" s="8"/>
      <c r="AC37" s="9"/>
      <c r="AD37" s="9"/>
      <c r="AE37" s="9"/>
      <c r="AF37" s="8"/>
      <c r="AG37" s="8"/>
      <c r="AH37" s="7">
        <f t="shared" si="0"/>
        <v>10000</v>
      </c>
      <c r="AJ37" s="10" t="e">
        <f>AN37*10/AO37</f>
        <v>#DIV/0!</v>
      </c>
    </row>
    <row r="38" spans="1:41" x14ac:dyDescent="0.2">
      <c r="A38" s="23">
        <v>10.1</v>
      </c>
      <c r="B38" t="s">
        <v>87</v>
      </c>
      <c r="C38" s="3">
        <v>0</v>
      </c>
      <c r="D38">
        <v>17800</v>
      </c>
      <c r="E38">
        <v>196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3">
        <v>0.82</v>
      </c>
      <c r="O38" t="s">
        <v>35</v>
      </c>
      <c r="P38" t="s">
        <v>88</v>
      </c>
      <c r="Q38" t="s">
        <v>37</v>
      </c>
      <c r="R38" t="s">
        <v>38</v>
      </c>
      <c r="S38" s="3">
        <v>0.25</v>
      </c>
      <c r="T38" s="3">
        <v>10</v>
      </c>
      <c r="U38" t="s">
        <v>39</v>
      </c>
      <c r="V38" t="s">
        <v>40</v>
      </c>
      <c r="W38" t="s">
        <v>66</v>
      </c>
      <c r="X38" t="s">
        <v>42</v>
      </c>
      <c r="Y38" t="s">
        <v>43</v>
      </c>
      <c r="Z38" t="s">
        <v>44</v>
      </c>
      <c r="AA38" t="s">
        <v>45</v>
      </c>
      <c r="AB38" t="s">
        <v>37</v>
      </c>
      <c r="AC38" s="3"/>
      <c r="AD38" s="3">
        <v>1</v>
      </c>
      <c r="AE38" s="3">
        <v>0</v>
      </c>
      <c r="AF38">
        <v>30</v>
      </c>
      <c r="AG38">
        <v>300</v>
      </c>
      <c r="AH38" s="6">
        <f t="shared" si="0"/>
        <v>178000</v>
      </c>
    </row>
    <row r="39" spans="1:41" x14ac:dyDescent="0.2">
      <c r="A39" s="23">
        <v>10.199999999999999</v>
      </c>
      <c r="B39" t="s">
        <v>87</v>
      </c>
      <c r="C39" s="3">
        <v>0</v>
      </c>
      <c r="D39">
        <v>18000</v>
      </c>
      <c r="E39">
        <v>219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3">
        <v>1.29</v>
      </c>
      <c r="O39" t="s">
        <v>35</v>
      </c>
      <c r="P39" t="s">
        <v>89</v>
      </c>
      <c r="Q39" t="s">
        <v>37</v>
      </c>
      <c r="R39" t="s">
        <v>38</v>
      </c>
      <c r="S39" s="3">
        <v>0.25</v>
      </c>
      <c r="T39" s="3">
        <v>10</v>
      </c>
      <c r="U39" t="s">
        <v>39</v>
      </c>
      <c r="V39" t="s">
        <v>40</v>
      </c>
      <c r="W39" t="s">
        <v>90</v>
      </c>
      <c r="X39" t="s">
        <v>42</v>
      </c>
      <c r="Y39" t="s">
        <v>43</v>
      </c>
      <c r="Z39" t="s">
        <v>44</v>
      </c>
      <c r="AA39" t="s">
        <v>45</v>
      </c>
      <c r="AB39" t="s">
        <v>37</v>
      </c>
      <c r="AC39" s="3"/>
      <c r="AD39" s="3">
        <v>1</v>
      </c>
      <c r="AE39" s="3">
        <v>0</v>
      </c>
      <c r="AF39">
        <v>30</v>
      </c>
      <c r="AG39">
        <v>300</v>
      </c>
      <c r="AH39" s="6">
        <f t="shared" si="0"/>
        <v>180000</v>
      </c>
    </row>
    <row r="40" spans="1:41" x14ac:dyDescent="0.2">
      <c r="A40" s="23">
        <v>10.3</v>
      </c>
      <c r="B40" t="s">
        <v>87</v>
      </c>
      <c r="C40" s="3">
        <v>0</v>
      </c>
      <c r="D40">
        <v>19800</v>
      </c>
      <c r="E40">
        <v>233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3">
        <v>1.33</v>
      </c>
      <c r="O40" t="s">
        <v>35</v>
      </c>
      <c r="P40" t="s">
        <v>91</v>
      </c>
      <c r="Q40" t="s">
        <v>37</v>
      </c>
      <c r="R40" t="s">
        <v>38</v>
      </c>
      <c r="S40" s="3">
        <v>0.25</v>
      </c>
      <c r="T40" s="3">
        <v>10</v>
      </c>
      <c r="U40" t="s">
        <v>39</v>
      </c>
      <c r="V40" t="s">
        <v>40</v>
      </c>
      <c r="W40" t="s">
        <v>90</v>
      </c>
      <c r="X40" t="s">
        <v>42</v>
      </c>
      <c r="Y40" t="s">
        <v>43</v>
      </c>
      <c r="Z40" t="s">
        <v>44</v>
      </c>
      <c r="AA40" t="s">
        <v>45</v>
      </c>
      <c r="AB40" t="s">
        <v>37</v>
      </c>
      <c r="AC40" s="3"/>
      <c r="AD40" s="3">
        <v>1</v>
      </c>
      <c r="AE40" s="3">
        <v>0</v>
      </c>
      <c r="AF40">
        <v>30</v>
      </c>
      <c r="AG40">
        <v>300</v>
      </c>
      <c r="AH40" s="6">
        <f t="shared" si="0"/>
        <v>198000</v>
      </c>
    </row>
    <row r="41" spans="1:41" x14ac:dyDescent="0.2">
      <c r="A41" s="24">
        <v>10</v>
      </c>
      <c r="B41" s="8"/>
      <c r="C41" s="9" t="s">
        <v>50</v>
      </c>
      <c r="D41" s="8">
        <v>18500</v>
      </c>
      <c r="E41" s="8" t="s">
        <v>51</v>
      </c>
      <c r="F41" s="8">
        <v>5.9429999999999996</v>
      </c>
      <c r="G41" s="8"/>
      <c r="H41" s="8"/>
      <c r="I41" s="8"/>
      <c r="J41" s="8"/>
      <c r="K41" s="8"/>
      <c r="L41" s="8"/>
      <c r="M41" s="8"/>
      <c r="N41" s="9"/>
      <c r="O41" s="8"/>
      <c r="P41" s="8"/>
      <c r="Q41" s="8"/>
      <c r="R41" s="8"/>
      <c r="S41" s="9"/>
      <c r="T41" s="9"/>
      <c r="U41" s="8"/>
      <c r="V41" s="8"/>
      <c r="W41" s="8"/>
      <c r="X41" s="8"/>
      <c r="Y41" s="8"/>
      <c r="Z41" s="8"/>
      <c r="AA41" s="8"/>
      <c r="AB41" s="8"/>
      <c r="AC41" s="9"/>
      <c r="AD41" s="9"/>
      <c r="AE41" s="9"/>
      <c r="AF41" s="8"/>
      <c r="AG41" s="8"/>
      <c r="AH41" s="7">
        <f t="shared" si="0"/>
        <v>185000</v>
      </c>
      <c r="AJ41" s="10" t="e">
        <f>AN41*10/AO41</f>
        <v>#DIV/0!</v>
      </c>
    </row>
    <row r="42" spans="1:41" x14ac:dyDescent="0.2">
      <c r="A42" s="23">
        <v>11.1</v>
      </c>
      <c r="B42" t="s">
        <v>92</v>
      </c>
      <c r="C42" s="3">
        <v>0</v>
      </c>
      <c r="D42">
        <v>1540</v>
      </c>
      <c r="E42">
        <v>77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3">
        <v>1.48</v>
      </c>
      <c r="O42" t="s">
        <v>35</v>
      </c>
      <c r="P42" t="s">
        <v>93</v>
      </c>
      <c r="Q42" t="s">
        <v>37</v>
      </c>
      <c r="R42" t="s">
        <v>38</v>
      </c>
      <c r="S42" s="3">
        <v>0.25</v>
      </c>
      <c r="T42" s="3">
        <v>10</v>
      </c>
      <c r="U42" t="s">
        <v>39</v>
      </c>
      <c r="V42" t="s">
        <v>40</v>
      </c>
      <c r="W42" t="s">
        <v>90</v>
      </c>
      <c r="X42" t="s">
        <v>42</v>
      </c>
      <c r="Y42" t="s">
        <v>43</v>
      </c>
      <c r="Z42" t="s">
        <v>44</v>
      </c>
      <c r="AA42" t="s">
        <v>45</v>
      </c>
      <c r="AB42" t="s">
        <v>37</v>
      </c>
      <c r="AC42" s="3"/>
      <c r="AD42" s="3">
        <v>1</v>
      </c>
      <c r="AE42" s="3">
        <v>0</v>
      </c>
      <c r="AF42">
        <v>30</v>
      </c>
      <c r="AG42">
        <v>300</v>
      </c>
      <c r="AH42" s="6">
        <f t="shared" si="0"/>
        <v>15400</v>
      </c>
    </row>
    <row r="43" spans="1:41" x14ac:dyDescent="0.2">
      <c r="A43" s="23">
        <v>11.2</v>
      </c>
      <c r="B43" t="s">
        <v>92</v>
      </c>
      <c r="C43" s="3">
        <v>0</v>
      </c>
      <c r="D43">
        <v>1320</v>
      </c>
      <c r="E43">
        <v>66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3">
        <v>1.36</v>
      </c>
      <c r="O43" t="s">
        <v>35</v>
      </c>
      <c r="P43" t="s">
        <v>94</v>
      </c>
      <c r="Q43" t="s">
        <v>37</v>
      </c>
      <c r="R43" t="s">
        <v>38</v>
      </c>
      <c r="S43" s="3">
        <v>0.25</v>
      </c>
      <c r="T43" s="3">
        <v>10</v>
      </c>
      <c r="U43" t="s">
        <v>39</v>
      </c>
      <c r="V43" t="s">
        <v>40</v>
      </c>
      <c r="W43" t="s">
        <v>41</v>
      </c>
      <c r="X43" t="s">
        <v>42</v>
      </c>
      <c r="Y43" t="s">
        <v>43</v>
      </c>
      <c r="Z43" t="s">
        <v>44</v>
      </c>
      <c r="AA43" t="s">
        <v>45</v>
      </c>
      <c r="AB43" t="s">
        <v>37</v>
      </c>
      <c r="AC43" s="3"/>
      <c r="AD43" s="3">
        <v>1</v>
      </c>
      <c r="AE43" s="3">
        <v>0</v>
      </c>
      <c r="AF43">
        <v>30</v>
      </c>
      <c r="AG43">
        <v>300</v>
      </c>
      <c r="AH43" s="6">
        <f t="shared" si="0"/>
        <v>13200</v>
      </c>
    </row>
    <row r="44" spans="1:41" x14ac:dyDescent="0.2">
      <c r="A44" s="23">
        <v>11.3</v>
      </c>
      <c r="B44" t="s">
        <v>92</v>
      </c>
      <c r="C44" s="3">
        <v>0</v>
      </c>
      <c r="D44">
        <v>1280</v>
      </c>
      <c r="E44">
        <v>64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3">
        <v>1.34</v>
      </c>
      <c r="O44" t="s">
        <v>35</v>
      </c>
      <c r="P44" t="s">
        <v>95</v>
      </c>
      <c r="Q44" t="s">
        <v>37</v>
      </c>
      <c r="R44" t="s">
        <v>38</v>
      </c>
      <c r="S44" s="3">
        <v>0.25</v>
      </c>
      <c r="T44" s="3">
        <v>10</v>
      </c>
      <c r="U44" t="s">
        <v>39</v>
      </c>
      <c r="V44" t="s">
        <v>40</v>
      </c>
      <c r="W44" t="s">
        <v>41</v>
      </c>
      <c r="X44" t="s">
        <v>42</v>
      </c>
      <c r="Y44" t="s">
        <v>43</v>
      </c>
      <c r="Z44" t="s">
        <v>44</v>
      </c>
      <c r="AA44" t="s">
        <v>45</v>
      </c>
      <c r="AB44" t="s">
        <v>37</v>
      </c>
      <c r="AC44" s="3"/>
      <c r="AD44" s="3">
        <v>1</v>
      </c>
      <c r="AE44" s="3">
        <v>0</v>
      </c>
      <c r="AF44">
        <v>30</v>
      </c>
      <c r="AG44">
        <v>300</v>
      </c>
      <c r="AH44" s="6">
        <f t="shared" si="0"/>
        <v>12800</v>
      </c>
    </row>
    <row r="45" spans="1:41" x14ac:dyDescent="0.2">
      <c r="A45" s="24">
        <v>11</v>
      </c>
      <c r="B45" s="8"/>
      <c r="C45" s="9" t="s">
        <v>50</v>
      </c>
      <c r="D45" s="8">
        <v>1380</v>
      </c>
      <c r="E45" s="8" t="s">
        <v>51</v>
      </c>
      <c r="F45" s="8">
        <v>10.145</v>
      </c>
      <c r="G45" s="8"/>
      <c r="H45" s="8"/>
      <c r="I45" s="8"/>
      <c r="J45" s="8"/>
      <c r="K45" s="8"/>
      <c r="L45" s="8"/>
      <c r="M45" s="8"/>
      <c r="N45" s="9"/>
      <c r="O45" s="8"/>
      <c r="P45" s="8"/>
      <c r="Q45" s="8"/>
      <c r="R45" s="8"/>
      <c r="S45" s="9"/>
      <c r="T45" s="9"/>
      <c r="U45" s="8"/>
      <c r="V45" s="8"/>
      <c r="W45" s="8"/>
      <c r="X45" s="8"/>
      <c r="Y45" s="8"/>
      <c r="Z45" s="8"/>
      <c r="AA45" s="8"/>
      <c r="AB45" s="8"/>
      <c r="AC45" s="9"/>
      <c r="AD45" s="9"/>
      <c r="AE45" s="9"/>
      <c r="AF45" s="8"/>
      <c r="AG45" s="8"/>
      <c r="AH45" s="7">
        <f t="shared" si="0"/>
        <v>13800</v>
      </c>
      <c r="AJ45" s="10" t="e">
        <f>AN45*10/AO45</f>
        <v>#DIV/0!</v>
      </c>
    </row>
    <row r="46" spans="1:41" x14ac:dyDescent="0.2">
      <c r="A46" s="23">
        <v>12.1</v>
      </c>
      <c r="B46" t="s">
        <v>96</v>
      </c>
      <c r="C46" s="3">
        <v>0</v>
      </c>
      <c r="D46">
        <v>160</v>
      </c>
      <c r="E46">
        <v>8</v>
      </c>
      <c r="F46" t="s">
        <v>47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3">
        <v>0.63</v>
      </c>
      <c r="O46" t="s">
        <v>35</v>
      </c>
      <c r="P46" t="s">
        <v>97</v>
      </c>
      <c r="Q46" t="s">
        <v>37</v>
      </c>
      <c r="R46" t="s">
        <v>38</v>
      </c>
      <c r="S46" s="3">
        <v>0.25</v>
      </c>
      <c r="T46" s="3">
        <v>10</v>
      </c>
      <c r="U46" t="s">
        <v>39</v>
      </c>
      <c r="V46" t="s">
        <v>40</v>
      </c>
      <c r="W46" t="s">
        <v>98</v>
      </c>
      <c r="X46" t="s">
        <v>42</v>
      </c>
      <c r="Y46" t="s">
        <v>43</v>
      </c>
      <c r="Z46" t="s">
        <v>44</v>
      </c>
      <c r="AA46" t="s">
        <v>45</v>
      </c>
      <c r="AB46" t="s">
        <v>37</v>
      </c>
      <c r="AC46" s="3"/>
      <c r="AD46" s="3">
        <v>1</v>
      </c>
      <c r="AE46" s="3">
        <v>0</v>
      </c>
      <c r="AF46">
        <v>30</v>
      </c>
      <c r="AG46">
        <v>300</v>
      </c>
      <c r="AH46" s="6">
        <f t="shared" si="0"/>
        <v>1600</v>
      </c>
      <c r="AK46">
        <v>25</v>
      </c>
      <c r="AL46">
        <v>29</v>
      </c>
      <c r="AM46">
        <v>69</v>
      </c>
    </row>
    <row r="47" spans="1:41" x14ac:dyDescent="0.2">
      <c r="A47" s="23">
        <v>12.2</v>
      </c>
      <c r="B47" t="s">
        <v>96</v>
      </c>
      <c r="C47" s="3">
        <v>0</v>
      </c>
      <c r="D47">
        <v>340</v>
      </c>
      <c r="E47">
        <v>17</v>
      </c>
      <c r="F47" t="s">
        <v>47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3">
        <v>1.56</v>
      </c>
      <c r="O47" t="s">
        <v>35</v>
      </c>
      <c r="P47" t="s">
        <v>99</v>
      </c>
      <c r="Q47" t="s">
        <v>37</v>
      </c>
      <c r="R47" t="s">
        <v>38</v>
      </c>
      <c r="S47" s="3">
        <v>0.25</v>
      </c>
      <c r="T47" s="3">
        <v>10</v>
      </c>
      <c r="U47" t="s">
        <v>39</v>
      </c>
      <c r="V47" t="s">
        <v>40</v>
      </c>
      <c r="W47" t="s">
        <v>98</v>
      </c>
      <c r="X47" t="s">
        <v>42</v>
      </c>
      <c r="Y47" t="s">
        <v>43</v>
      </c>
      <c r="Z47" t="s">
        <v>44</v>
      </c>
      <c r="AA47" t="s">
        <v>45</v>
      </c>
      <c r="AB47" t="s">
        <v>37</v>
      </c>
      <c r="AC47" s="3"/>
      <c r="AD47" s="3">
        <v>1</v>
      </c>
      <c r="AE47" s="3">
        <v>0</v>
      </c>
      <c r="AF47">
        <v>30</v>
      </c>
      <c r="AG47">
        <v>300</v>
      </c>
      <c r="AH47" s="6">
        <f t="shared" si="0"/>
        <v>3400</v>
      </c>
      <c r="AK47">
        <v>17</v>
      </c>
      <c r="AL47">
        <v>27</v>
      </c>
      <c r="AM47">
        <v>83</v>
      </c>
    </row>
    <row r="48" spans="1:41" x14ac:dyDescent="0.2">
      <c r="A48" s="23">
        <v>12.3</v>
      </c>
      <c r="B48" t="s">
        <v>96</v>
      </c>
      <c r="C48" s="3">
        <v>0</v>
      </c>
      <c r="D48">
        <v>180</v>
      </c>
      <c r="E48">
        <v>9</v>
      </c>
      <c r="F48" t="s">
        <v>34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3">
        <v>1.56</v>
      </c>
      <c r="O48" t="s">
        <v>35</v>
      </c>
      <c r="P48" t="s">
        <v>100</v>
      </c>
      <c r="Q48" t="s">
        <v>37</v>
      </c>
      <c r="R48" t="s">
        <v>38</v>
      </c>
      <c r="S48" s="3">
        <v>0.25</v>
      </c>
      <c r="T48" s="3">
        <v>10</v>
      </c>
      <c r="U48" t="s">
        <v>39</v>
      </c>
      <c r="V48" t="s">
        <v>40</v>
      </c>
      <c r="W48" t="s">
        <v>98</v>
      </c>
      <c r="X48" t="s">
        <v>42</v>
      </c>
      <c r="Y48" t="s">
        <v>43</v>
      </c>
      <c r="Z48" t="s">
        <v>44</v>
      </c>
      <c r="AA48" t="s">
        <v>45</v>
      </c>
      <c r="AB48" t="s">
        <v>37</v>
      </c>
      <c r="AC48" s="3"/>
      <c r="AD48" s="3">
        <v>1</v>
      </c>
      <c r="AE48" s="3">
        <v>0</v>
      </c>
      <c r="AF48">
        <v>30</v>
      </c>
      <c r="AG48">
        <v>300</v>
      </c>
      <c r="AH48" s="6">
        <f t="shared" si="0"/>
        <v>1800</v>
      </c>
      <c r="AK48">
        <v>16</v>
      </c>
      <c r="AL48">
        <v>45</v>
      </c>
      <c r="AM48">
        <v>84</v>
      </c>
    </row>
    <row r="49" spans="1:41" x14ac:dyDescent="0.2">
      <c r="A49" s="24">
        <v>12</v>
      </c>
      <c r="B49" s="8"/>
      <c r="C49" s="9" t="s">
        <v>50</v>
      </c>
      <c r="D49" s="8">
        <v>227</v>
      </c>
      <c r="E49" s="8" t="s">
        <v>51</v>
      </c>
      <c r="F49" s="8">
        <v>43.524999999999999</v>
      </c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9"/>
      <c r="T49" s="9"/>
      <c r="U49" s="8"/>
      <c r="V49" s="8"/>
      <c r="W49" s="8"/>
      <c r="X49" s="8"/>
      <c r="Y49" s="8"/>
      <c r="Z49" s="8"/>
      <c r="AA49" s="8"/>
      <c r="AB49" s="8"/>
      <c r="AC49" s="9"/>
      <c r="AD49" s="9"/>
      <c r="AE49" s="9"/>
      <c r="AF49" s="8"/>
      <c r="AG49" s="8"/>
      <c r="AH49" s="7">
        <f t="shared" si="0"/>
        <v>2270</v>
      </c>
      <c r="AI49" s="10">
        <f>10*(AVERAGE(AK46:AK48)/0.1+AVERAGE(AL46:AL48)/0.2+AVERAGE(AM46:AM48)/0.4)/3</f>
        <v>1861.1111111111106</v>
      </c>
      <c r="AJ49" s="10" t="e">
        <f>AN49*10/AO49</f>
        <v>#DIV/0!</v>
      </c>
    </row>
    <row r="50" spans="1:41" x14ac:dyDescent="0.2">
      <c r="A50" s="23">
        <v>13.1</v>
      </c>
      <c r="B50" t="s">
        <v>101</v>
      </c>
      <c r="C50" s="3">
        <v>0</v>
      </c>
      <c r="D50">
        <v>20</v>
      </c>
      <c r="E50">
        <v>1</v>
      </c>
      <c r="F50" t="s">
        <v>47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3">
        <v>0.79</v>
      </c>
      <c r="O50" t="s">
        <v>35</v>
      </c>
      <c r="P50" t="s">
        <v>102</v>
      </c>
      <c r="Q50" t="s">
        <v>37</v>
      </c>
      <c r="R50" t="s">
        <v>38</v>
      </c>
      <c r="S50" s="3">
        <v>0.25</v>
      </c>
      <c r="T50" s="3">
        <v>10</v>
      </c>
      <c r="U50" t="s">
        <v>39</v>
      </c>
      <c r="V50" t="s">
        <v>40</v>
      </c>
      <c r="W50" t="s">
        <v>98</v>
      </c>
      <c r="X50" t="s">
        <v>42</v>
      </c>
      <c r="Y50" t="s">
        <v>43</v>
      </c>
      <c r="Z50" t="s">
        <v>44</v>
      </c>
      <c r="AA50" t="s">
        <v>45</v>
      </c>
      <c r="AB50" t="s">
        <v>37</v>
      </c>
      <c r="AC50" s="3"/>
      <c r="AD50" s="3">
        <v>1</v>
      </c>
      <c r="AE50" s="3">
        <v>0</v>
      </c>
      <c r="AF50">
        <v>30</v>
      </c>
      <c r="AG50">
        <v>300</v>
      </c>
      <c r="AH50" s="6">
        <f t="shared" si="0"/>
        <v>200</v>
      </c>
    </row>
    <row r="51" spans="1:41" x14ac:dyDescent="0.2">
      <c r="A51" s="23">
        <v>13.2</v>
      </c>
      <c r="B51" t="s">
        <v>101</v>
      </c>
      <c r="C51" s="3">
        <v>0</v>
      </c>
      <c r="D51">
        <v>20</v>
      </c>
      <c r="E51">
        <v>1</v>
      </c>
      <c r="F51" t="s">
        <v>47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3">
        <v>0.28000000000000003</v>
      </c>
      <c r="O51" t="s">
        <v>35</v>
      </c>
      <c r="P51" t="s">
        <v>103</v>
      </c>
      <c r="Q51" t="s">
        <v>37</v>
      </c>
      <c r="R51" t="s">
        <v>38</v>
      </c>
      <c r="S51" s="3">
        <v>0.25</v>
      </c>
      <c r="T51" s="3">
        <v>10</v>
      </c>
      <c r="U51" t="s">
        <v>39</v>
      </c>
      <c r="V51" t="s">
        <v>40</v>
      </c>
      <c r="W51" t="s">
        <v>98</v>
      </c>
      <c r="X51" t="s">
        <v>42</v>
      </c>
      <c r="Y51" t="s">
        <v>43</v>
      </c>
      <c r="Z51" t="s">
        <v>44</v>
      </c>
      <c r="AA51" t="s">
        <v>45</v>
      </c>
      <c r="AB51" t="s">
        <v>37</v>
      </c>
      <c r="AC51" s="3"/>
      <c r="AD51" s="3">
        <v>1</v>
      </c>
      <c r="AE51" s="3">
        <v>0</v>
      </c>
      <c r="AF51">
        <v>30</v>
      </c>
      <c r="AG51">
        <v>300</v>
      </c>
      <c r="AH51" s="6">
        <f t="shared" si="0"/>
        <v>200</v>
      </c>
    </row>
    <row r="52" spans="1:41" x14ac:dyDescent="0.2">
      <c r="A52" s="23">
        <v>13.3</v>
      </c>
      <c r="B52" t="s">
        <v>101</v>
      </c>
      <c r="C52" s="3">
        <v>0</v>
      </c>
      <c r="D52">
        <v>0</v>
      </c>
      <c r="E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3">
        <v>0</v>
      </c>
      <c r="O52" t="s">
        <v>35</v>
      </c>
      <c r="P52" t="s">
        <v>104</v>
      </c>
      <c r="Q52" t="s">
        <v>37</v>
      </c>
      <c r="R52" t="s">
        <v>38</v>
      </c>
      <c r="S52" s="3">
        <v>0.25</v>
      </c>
      <c r="T52" s="3">
        <v>10</v>
      </c>
      <c r="U52" t="s">
        <v>39</v>
      </c>
      <c r="V52" t="s">
        <v>40</v>
      </c>
      <c r="W52" t="s">
        <v>98</v>
      </c>
      <c r="X52" t="s">
        <v>42</v>
      </c>
      <c r="Y52" t="s">
        <v>43</v>
      </c>
      <c r="Z52" t="s">
        <v>44</v>
      </c>
      <c r="AA52" t="s">
        <v>45</v>
      </c>
      <c r="AB52" t="s">
        <v>37</v>
      </c>
      <c r="AC52" s="3"/>
      <c r="AD52" s="3">
        <v>1</v>
      </c>
      <c r="AE52" s="3">
        <v>0</v>
      </c>
      <c r="AF52">
        <v>30</v>
      </c>
      <c r="AG52">
        <v>300</v>
      </c>
      <c r="AH52" s="6">
        <f t="shared" si="0"/>
        <v>0</v>
      </c>
    </row>
    <row r="53" spans="1:41" x14ac:dyDescent="0.2">
      <c r="A53" s="24">
        <v>13</v>
      </c>
      <c r="B53" s="8"/>
      <c r="C53" s="9" t="s">
        <v>50</v>
      </c>
      <c r="D53" s="8">
        <v>13.3</v>
      </c>
      <c r="E53" s="8" t="s">
        <v>51</v>
      </c>
      <c r="F53" s="8">
        <v>86.602999999999994</v>
      </c>
      <c r="G53" s="8"/>
      <c r="H53" s="8"/>
      <c r="I53" s="8"/>
      <c r="J53" s="8"/>
      <c r="K53" s="8"/>
      <c r="L53" s="8"/>
      <c r="M53" s="8"/>
      <c r="N53" s="9"/>
      <c r="O53" s="8"/>
      <c r="P53" s="8"/>
      <c r="Q53" s="8"/>
      <c r="R53" s="8"/>
      <c r="S53" s="9"/>
      <c r="T53" s="9"/>
      <c r="U53" s="8"/>
      <c r="V53" s="8"/>
      <c r="W53" s="8"/>
      <c r="X53" s="8"/>
      <c r="Y53" s="8"/>
      <c r="Z53" s="8"/>
      <c r="AA53" s="8"/>
      <c r="AB53" s="8"/>
      <c r="AC53" s="9"/>
      <c r="AD53" s="9"/>
      <c r="AE53" s="9"/>
      <c r="AF53" s="8"/>
      <c r="AG53" s="8"/>
      <c r="AH53" s="7">
        <f t="shared" si="0"/>
        <v>133</v>
      </c>
      <c r="AJ53" s="10">
        <f>AN53*10/AO53</f>
        <v>168</v>
      </c>
      <c r="AN53">
        <v>84</v>
      </c>
      <c r="AO53" s="37">
        <v>5</v>
      </c>
    </row>
    <row r="54" spans="1:41" x14ac:dyDescent="0.2">
      <c r="A54" s="23">
        <v>14.1</v>
      </c>
      <c r="B54" t="s">
        <v>105</v>
      </c>
      <c r="C54" s="3">
        <v>0</v>
      </c>
      <c r="D54">
        <v>40</v>
      </c>
      <c r="E54">
        <v>2</v>
      </c>
      <c r="F54" t="s">
        <v>34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3">
        <v>0</v>
      </c>
      <c r="O54" t="s">
        <v>35</v>
      </c>
      <c r="P54" t="s">
        <v>106</v>
      </c>
      <c r="Q54" t="s">
        <v>37</v>
      </c>
      <c r="R54" t="s">
        <v>38</v>
      </c>
      <c r="S54" s="3">
        <v>0.25</v>
      </c>
      <c r="T54" s="3">
        <v>10</v>
      </c>
      <c r="U54" t="s">
        <v>39</v>
      </c>
      <c r="V54" t="s">
        <v>40</v>
      </c>
      <c r="W54" t="s">
        <v>98</v>
      </c>
      <c r="X54" t="s">
        <v>42</v>
      </c>
      <c r="Y54" t="s">
        <v>43</v>
      </c>
      <c r="Z54" t="s">
        <v>44</v>
      </c>
      <c r="AA54" t="s">
        <v>45</v>
      </c>
      <c r="AB54" t="s">
        <v>37</v>
      </c>
      <c r="AC54" s="3"/>
      <c r="AD54" s="3">
        <v>1</v>
      </c>
      <c r="AE54" s="3">
        <v>0</v>
      </c>
      <c r="AF54">
        <v>30</v>
      </c>
      <c r="AG54">
        <v>300</v>
      </c>
      <c r="AH54" s="6">
        <f t="shared" si="0"/>
        <v>400</v>
      </c>
    </row>
    <row r="55" spans="1:41" x14ac:dyDescent="0.2">
      <c r="A55" s="23">
        <v>14.2</v>
      </c>
      <c r="B55" t="s">
        <v>105</v>
      </c>
      <c r="C55" s="3">
        <v>0</v>
      </c>
      <c r="D55">
        <v>40</v>
      </c>
      <c r="E55">
        <v>2</v>
      </c>
      <c r="F55" t="s">
        <v>47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3">
        <v>0.66</v>
      </c>
      <c r="O55" t="s">
        <v>35</v>
      </c>
      <c r="P55" t="s">
        <v>107</v>
      </c>
      <c r="Q55" t="s">
        <v>37</v>
      </c>
      <c r="R55" t="s">
        <v>38</v>
      </c>
      <c r="S55" s="3">
        <v>0.25</v>
      </c>
      <c r="T55" s="3">
        <v>10</v>
      </c>
      <c r="U55" t="s">
        <v>39</v>
      </c>
      <c r="V55" t="s">
        <v>40</v>
      </c>
      <c r="W55" t="s">
        <v>98</v>
      </c>
      <c r="X55" t="s">
        <v>42</v>
      </c>
      <c r="Y55" t="s">
        <v>43</v>
      </c>
      <c r="Z55" t="s">
        <v>44</v>
      </c>
      <c r="AA55" t="s">
        <v>45</v>
      </c>
      <c r="AB55" t="s">
        <v>37</v>
      </c>
      <c r="AC55" s="3"/>
      <c r="AD55" s="3">
        <v>1</v>
      </c>
      <c r="AE55" s="3">
        <v>0</v>
      </c>
      <c r="AF55">
        <v>30</v>
      </c>
      <c r="AG55">
        <v>300</v>
      </c>
      <c r="AH55" s="6">
        <f t="shared" si="0"/>
        <v>400</v>
      </c>
    </row>
    <row r="56" spans="1:41" x14ac:dyDescent="0.2">
      <c r="A56" s="23">
        <v>14.3</v>
      </c>
      <c r="B56" t="s">
        <v>105</v>
      </c>
      <c r="C56" s="3">
        <v>0</v>
      </c>
      <c r="D56">
        <v>60</v>
      </c>
      <c r="E56">
        <v>3</v>
      </c>
      <c r="F56" t="s">
        <v>47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3">
        <v>0.69</v>
      </c>
      <c r="O56" t="s">
        <v>35</v>
      </c>
      <c r="P56" t="s">
        <v>108</v>
      </c>
      <c r="Q56" t="s">
        <v>37</v>
      </c>
      <c r="R56" t="s">
        <v>38</v>
      </c>
      <c r="S56" s="3">
        <v>0.25</v>
      </c>
      <c r="T56" s="3">
        <v>10</v>
      </c>
      <c r="U56" t="s">
        <v>39</v>
      </c>
      <c r="V56" t="s">
        <v>40</v>
      </c>
      <c r="W56" t="s">
        <v>98</v>
      </c>
      <c r="X56" t="s">
        <v>42</v>
      </c>
      <c r="Y56" t="s">
        <v>43</v>
      </c>
      <c r="Z56" t="s">
        <v>44</v>
      </c>
      <c r="AA56" t="s">
        <v>45</v>
      </c>
      <c r="AB56" t="s">
        <v>37</v>
      </c>
      <c r="AC56" s="3"/>
      <c r="AD56" s="3">
        <v>1</v>
      </c>
      <c r="AE56" s="3">
        <v>0</v>
      </c>
      <c r="AF56">
        <v>30</v>
      </c>
      <c r="AG56">
        <v>300</v>
      </c>
      <c r="AH56" s="6">
        <f t="shared" si="0"/>
        <v>600</v>
      </c>
    </row>
    <row r="57" spans="1:41" x14ac:dyDescent="0.2">
      <c r="A57" s="24">
        <v>14</v>
      </c>
      <c r="B57" s="8"/>
      <c r="C57" s="9" t="s">
        <v>50</v>
      </c>
      <c r="D57" s="8">
        <v>46.7</v>
      </c>
      <c r="E57" s="8" t="s">
        <v>51</v>
      </c>
      <c r="F57" s="8">
        <v>24.744</v>
      </c>
      <c r="G57" s="8"/>
      <c r="H57" s="8"/>
      <c r="I57" s="8"/>
      <c r="J57" s="8"/>
      <c r="K57" s="8"/>
      <c r="L57" s="8"/>
      <c r="M57" s="8"/>
      <c r="N57" s="9"/>
      <c r="O57" s="8"/>
      <c r="P57" s="8"/>
      <c r="Q57" s="8"/>
      <c r="R57" s="8"/>
      <c r="S57" s="9"/>
      <c r="T57" s="9"/>
      <c r="U57" s="8"/>
      <c r="V57" s="8"/>
      <c r="W57" s="8"/>
      <c r="X57" s="8"/>
      <c r="Y57" s="8"/>
      <c r="Z57" s="8"/>
      <c r="AA57" s="8"/>
      <c r="AB57" s="8"/>
      <c r="AC57" s="9"/>
      <c r="AD57" s="9"/>
      <c r="AE57" s="9"/>
      <c r="AF57" s="8"/>
      <c r="AG57" s="8"/>
      <c r="AH57" s="7">
        <f t="shared" si="0"/>
        <v>467</v>
      </c>
      <c r="AJ57" s="10">
        <f>AN57*10/AO57</f>
        <v>94</v>
      </c>
      <c r="AN57">
        <v>47</v>
      </c>
      <c r="AO57" s="37">
        <v>5</v>
      </c>
    </row>
    <row r="58" spans="1:41" x14ac:dyDescent="0.2">
      <c r="A58" s="23">
        <v>15.1</v>
      </c>
      <c r="B58" t="s">
        <v>109</v>
      </c>
      <c r="C58" s="3">
        <v>0</v>
      </c>
      <c r="D58">
        <v>60</v>
      </c>
      <c r="E58">
        <v>3</v>
      </c>
      <c r="F58" t="s">
        <v>47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3">
        <v>0.9</v>
      </c>
      <c r="O58" t="s">
        <v>35</v>
      </c>
      <c r="P58" t="s">
        <v>110</v>
      </c>
      <c r="Q58" t="s">
        <v>37</v>
      </c>
      <c r="R58" t="s">
        <v>38</v>
      </c>
      <c r="S58" s="3">
        <v>0.25</v>
      </c>
      <c r="T58" s="3">
        <v>10</v>
      </c>
      <c r="U58" t="s">
        <v>39</v>
      </c>
      <c r="V58" t="s">
        <v>40</v>
      </c>
      <c r="W58" t="s">
        <v>98</v>
      </c>
      <c r="X58" t="s">
        <v>42</v>
      </c>
      <c r="Y58" t="s">
        <v>43</v>
      </c>
      <c r="Z58" t="s">
        <v>44</v>
      </c>
      <c r="AA58" t="s">
        <v>45</v>
      </c>
      <c r="AB58" t="s">
        <v>37</v>
      </c>
      <c r="AC58" s="3"/>
      <c r="AD58" s="3">
        <v>1</v>
      </c>
      <c r="AE58" s="3">
        <v>0</v>
      </c>
      <c r="AF58">
        <v>30</v>
      </c>
      <c r="AG58">
        <v>300</v>
      </c>
      <c r="AH58" s="6">
        <f t="shared" si="0"/>
        <v>600</v>
      </c>
    </row>
    <row r="59" spans="1:41" x14ac:dyDescent="0.2">
      <c r="A59" s="23">
        <v>15.2</v>
      </c>
      <c r="B59" t="s">
        <v>109</v>
      </c>
      <c r="C59" s="3">
        <v>0</v>
      </c>
      <c r="D59">
        <v>160</v>
      </c>
      <c r="E59">
        <v>8</v>
      </c>
      <c r="F59" t="s">
        <v>47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3">
        <v>0.85</v>
      </c>
      <c r="O59" t="s">
        <v>35</v>
      </c>
      <c r="P59" t="s">
        <v>111</v>
      </c>
      <c r="Q59" t="s">
        <v>37</v>
      </c>
      <c r="R59" t="s">
        <v>38</v>
      </c>
      <c r="S59" s="3">
        <v>0.25</v>
      </c>
      <c r="T59" s="3">
        <v>10</v>
      </c>
      <c r="U59" t="s">
        <v>39</v>
      </c>
      <c r="V59" t="s">
        <v>40</v>
      </c>
      <c r="W59" t="s">
        <v>98</v>
      </c>
      <c r="X59" t="s">
        <v>42</v>
      </c>
      <c r="Y59" t="s">
        <v>43</v>
      </c>
      <c r="Z59" t="s">
        <v>44</v>
      </c>
      <c r="AA59" t="s">
        <v>45</v>
      </c>
      <c r="AB59" t="s">
        <v>37</v>
      </c>
      <c r="AC59" s="3"/>
      <c r="AD59" s="3">
        <v>1</v>
      </c>
      <c r="AE59" s="3">
        <v>0</v>
      </c>
      <c r="AF59">
        <v>30</v>
      </c>
      <c r="AG59">
        <v>300</v>
      </c>
      <c r="AH59" s="6">
        <f t="shared" si="0"/>
        <v>1600</v>
      </c>
    </row>
    <row r="60" spans="1:41" x14ac:dyDescent="0.2">
      <c r="A60" s="23">
        <v>15.3</v>
      </c>
      <c r="B60" t="s">
        <v>109</v>
      </c>
      <c r="C60" s="3">
        <v>0</v>
      </c>
      <c r="D60">
        <v>99.9</v>
      </c>
      <c r="E60">
        <v>5</v>
      </c>
      <c r="F60" t="s">
        <v>47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 s="3">
        <v>0.87</v>
      </c>
      <c r="O60" t="s">
        <v>35</v>
      </c>
      <c r="P60" t="s">
        <v>112</v>
      </c>
      <c r="Q60" t="s">
        <v>37</v>
      </c>
      <c r="R60" t="s">
        <v>38</v>
      </c>
      <c r="S60" s="3">
        <v>0.25</v>
      </c>
      <c r="T60" s="3">
        <v>10</v>
      </c>
      <c r="U60" t="s">
        <v>39</v>
      </c>
      <c r="V60" t="s">
        <v>40</v>
      </c>
      <c r="W60" t="s">
        <v>98</v>
      </c>
      <c r="X60" t="s">
        <v>42</v>
      </c>
      <c r="Y60" t="s">
        <v>43</v>
      </c>
      <c r="Z60" t="s">
        <v>44</v>
      </c>
      <c r="AA60" t="s">
        <v>45</v>
      </c>
      <c r="AB60" t="s">
        <v>37</v>
      </c>
      <c r="AC60" s="3"/>
      <c r="AD60" s="3">
        <v>1</v>
      </c>
      <c r="AE60" s="3">
        <v>0</v>
      </c>
      <c r="AF60">
        <v>30</v>
      </c>
      <c r="AG60">
        <v>300</v>
      </c>
      <c r="AH60" s="6">
        <f t="shared" si="0"/>
        <v>999</v>
      </c>
    </row>
    <row r="61" spans="1:41" x14ac:dyDescent="0.2">
      <c r="A61" s="24">
        <v>15</v>
      </c>
      <c r="B61" s="8"/>
      <c r="C61" s="9" t="s">
        <v>50</v>
      </c>
      <c r="D61" s="8">
        <v>107</v>
      </c>
      <c r="E61" s="8" t="s">
        <v>51</v>
      </c>
      <c r="F61" s="8">
        <v>47.207000000000001</v>
      </c>
      <c r="G61" s="8"/>
      <c r="H61" s="8"/>
      <c r="I61" s="8"/>
      <c r="J61" s="8"/>
      <c r="K61" s="8"/>
      <c r="L61" s="8"/>
      <c r="M61" s="8"/>
      <c r="N61" s="9"/>
      <c r="O61" s="8"/>
      <c r="P61" s="8"/>
      <c r="Q61" s="8"/>
      <c r="R61" s="8"/>
      <c r="S61" s="9"/>
      <c r="T61" s="9"/>
      <c r="U61" s="8"/>
      <c r="V61" s="8"/>
      <c r="W61" s="8"/>
      <c r="X61" s="8"/>
      <c r="Y61" s="8"/>
      <c r="Z61" s="8"/>
      <c r="AA61" s="8"/>
      <c r="AB61" s="8"/>
      <c r="AC61" s="9"/>
      <c r="AD61" s="9"/>
      <c r="AE61" s="9"/>
      <c r="AF61" s="8"/>
      <c r="AG61" s="8"/>
      <c r="AH61" s="7">
        <f t="shared" si="0"/>
        <v>1070</v>
      </c>
      <c r="AJ61" s="10">
        <f>AN61*10/AO61</f>
        <v>1550</v>
      </c>
      <c r="AN61">
        <v>155</v>
      </c>
      <c r="AO61" s="37">
        <v>1</v>
      </c>
    </row>
    <row r="62" spans="1:41" x14ac:dyDescent="0.2">
      <c r="A62" s="23">
        <v>16.100000000000001</v>
      </c>
      <c r="B62" t="s">
        <v>113</v>
      </c>
      <c r="C62" s="3">
        <v>0</v>
      </c>
      <c r="D62">
        <v>0</v>
      </c>
      <c r="E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3">
        <v>0.87</v>
      </c>
      <c r="O62" t="s">
        <v>35</v>
      </c>
      <c r="P62" t="s">
        <v>114</v>
      </c>
      <c r="Q62" t="s">
        <v>37</v>
      </c>
      <c r="R62" t="s">
        <v>38</v>
      </c>
      <c r="S62" s="3">
        <v>0.25</v>
      </c>
      <c r="T62" s="3">
        <v>10</v>
      </c>
      <c r="U62" t="s">
        <v>39</v>
      </c>
      <c r="V62" t="s">
        <v>40</v>
      </c>
      <c r="W62" t="s">
        <v>98</v>
      </c>
      <c r="X62" t="s">
        <v>42</v>
      </c>
      <c r="Y62" t="s">
        <v>43</v>
      </c>
      <c r="Z62" t="s">
        <v>44</v>
      </c>
      <c r="AA62" t="s">
        <v>45</v>
      </c>
      <c r="AB62" t="s">
        <v>37</v>
      </c>
      <c r="AC62" s="3"/>
      <c r="AD62" s="3">
        <v>1</v>
      </c>
      <c r="AE62" s="3">
        <v>0</v>
      </c>
      <c r="AF62">
        <v>30</v>
      </c>
      <c r="AG62">
        <v>300</v>
      </c>
      <c r="AH62" s="6">
        <f t="shared" si="0"/>
        <v>0</v>
      </c>
    </row>
    <row r="63" spans="1:41" x14ac:dyDescent="0.2">
      <c r="A63" s="23">
        <v>16.2</v>
      </c>
      <c r="B63" t="s">
        <v>113</v>
      </c>
      <c r="C63" s="3">
        <v>0</v>
      </c>
      <c r="D63">
        <v>0</v>
      </c>
      <c r="E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3">
        <v>0.87</v>
      </c>
      <c r="O63" t="s">
        <v>35</v>
      </c>
      <c r="P63" t="s">
        <v>115</v>
      </c>
      <c r="Q63" t="s">
        <v>37</v>
      </c>
      <c r="R63" t="s">
        <v>38</v>
      </c>
      <c r="S63" s="3">
        <v>0.25</v>
      </c>
      <c r="T63" s="3">
        <v>10</v>
      </c>
      <c r="U63" t="s">
        <v>39</v>
      </c>
      <c r="V63" t="s">
        <v>40</v>
      </c>
      <c r="W63" t="s">
        <v>98</v>
      </c>
      <c r="X63" t="s">
        <v>42</v>
      </c>
      <c r="Y63" t="s">
        <v>43</v>
      </c>
      <c r="Z63" t="s">
        <v>44</v>
      </c>
      <c r="AA63" t="s">
        <v>45</v>
      </c>
      <c r="AB63" t="s">
        <v>37</v>
      </c>
      <c r="AC63" s="3"/>
      <c r="AD63" s="3">
        <v>1</v>
      </c>
      <c r="AE63" s="3">
        <v>0</v>
      </c>
      <c r="AF63">
        <v>30</v>
      </c>
      <c r="AG63">
        <v>300</v>
      </c>
      <c r="AH63" s="6">
        <f t="shared" si="0"/>
        <v>0</v>
      </c>
    </row>
    <row r="64" spans="1:41" x14ac:dyDescent="0.2">
      <c r="A64" s="23">
        <v>16.3</v>
      </c>
      <c r="B64" t="s">
        <v>113</v>
      </c>
      <c r="C64" s="3">
        <v>0</v>
      </c>
      <c r="D64">
        <v>0</v>
      </c>
      <c r="E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3">
        <v>0.28999999999999998</v>
      </c>
      <c r="O64" t="s">
        <v>35</v>
      </c>
      <c r="P64" t="s">
        <v>116</v>
      </c>
      <c r="Q64" t="s">
        <v>37</v>
      </c>
      <c r="R64" t="s">
        <v>38</v>
      </c>
      <c r="S64" s="3">
        <v>0.25</v>
      </c>
      <c r="T64" s="3">
        <v>10</v>
      </c>
      <c r="U64" t="s">
        <v>39</v>
      </c>
      <c r="V64" t="s">
        <v>40</v>
      </c>
      <c r="W64" t="s">
        <v>98</v>
      </c>
      <c r="X64" t="s">
        <v>42</v>
      </c>
      <c r="Y64" t="s">
        <v>43</v>
      </c>
      <c r="Z64" t="s">
        <v>44</v>
      </c>
      <c r="AA64" t="s">
        <v>45</v>
      </c>
      <c r="AB64" t="s">
        <v>37</v>
      </c>
      <c r="AC64" s="3"/>
      <c r="AD64" s="3">
        <v>1</v>
      </c>
      <c r="AE64" s="3">
        <v>0</v>
      </c>
      <c r="AF64">
        <v>30</v>
      </c>
      <c r="AG64">
        <v>300</v>
      </c>
      <c r="AH64" s="6">
        <f t="shared" si="0"/>
        <v>0</v>
      </c>
    </row>
    <row r="65" spans="1:41" x14ac:dyDescent="0.2">
      <c r="A65" s="24">
        <v>16</v>
      </c>
      <c r="B65" s="8"/>
      <c r="C65" s="9" t="s">
        <v>50</v>
      </c>
      <c r="D65" s="8">
        <v>0</v>
      </c>
      <c r="E65" s="8" t="s">
        <v>51</v>
      </c>
      <c r="F65" s="8" t="s">
        <v>56</v>
      </c>
      <c r="G65" s="8"/>
      <c r="H65" s="8"/>
      <c r="I65" s="8"/>
      <c r="J65" s="8"/>
      <c r="K65" s="8"/>
      <c r="L65" s="8"/>
      <c r="M65" s="8"/>
      <c r="N65" s="9"/>
      <c r="O65" s="8"/>
      <c r="P65" s="8"/>
      <c r="Q65" s="8"/>
      <c r="R65" s="8"/>
      <c r="S65" s="9"/>
      <c r="T65" s="9"/>
      <c r="U65" s="8"/>
      <c r="V65" s="8"/>
      <c r="W65" s="8"/>
      <c r="X65" s="8"/>
      <c r="Y65" s="8"/>
      <c r="Z65" s="8"/>
      <c r="AA65" s="8"/>
      <c r="AB65" s="8"/>
      <c r="AC65" s="9"/>
      <c r="AD65" s="9"/>
      <c r="AE65" s="9"/>
      <c r="AF65" s="8"/>
      <c r="AG65" s="8"/>
      <c r="AH65" s="7">
        <f t="shared" si="0"/>
        <v>0</v>
      </c>
      <c r="AJ65" s="10">
        <f>AN65*10/AO65</f>
        <v>0</v>
      </c>
      <c r="AN65">
        <v>0</v>
      </c>
      <c r="AO65" s="37">
        <v>7.2</v>
      </c>
    </row>
    <row r="66" spans="1:41" x14ac:dyDescent="0.2">
      <c r="A66" s="23">
        <v>17.100000000000001</v>
      </c>
      <c r="B66" t="s">
        <v>117</v>
      </c>
      <c r="C66" s="3">
        <v>0</v>
      </c>
      <c r="D66">
        <v>99.9</v>
      </c>
      <c r="E66">
        <v>5</v>
      </c>
      <c r="F66" t="s">
        <v>47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3">
        <v>0.46</v>
      </c>
      <c r="O66" t="s">
        <v>35</v>
      </c>
      <c r="P66" t="s">
        <v>118</v>
      </c>
      <c r="Q66" t="s">
        <v>37</v>
      </c>
      <c r="R66" t="s">
        <v>38</v>
      </c>
      <c r="S66" s="3">
        <v>0.25</v>
      </c>
      <c r="T66" s="3">
        <v>10</v>
      </c>
      <c r="U66" t="s">
        <v>39</v>
      </c>
      <c r="V66" t="s">
        <v>40</v>
      </c>
      <c r="W66" t="s">
        <v>98</v>
      </c>
      <c r="X66" t="s">
        <v>42</v>
      </c>
      <c r="Y66" t="s">
        <v>43</v>
      </c>
      <c r="Z66" t="s">
        <v>44</v>
      </c>
      <c r="AA66" t="s">
        <v>45</v>
      </c>
      <c r="AB66" t="s">
        <v>37</v>
      </c>
      <c r="AC66" s="3"/>
      <c r="AD66" s="3">
        <v>1</v>
      </c>
      <c r="AE66" s="3">
        <v>0</v>
      </c>
      <c r="AF66">
        <v>30</v>
      </c>
      <c r="AG66">
        <v>300</v>
      </c>
      <c r="AH66" s="6">
        <f t="shared" si="0"/>
        <v>999</v>
      </c>
      <c r="AK66">
        <v>19</v>
      </c>
      <c r="AL66">
        <v>34</v>
      </c>
      <c r="AM66">
        <v>72</v>
      </c>
    </row>
    <row r="67" spans="1:41" x14ac:dyDescent="0.2">
      <c r="A67" s="23">
        <v>17.2</v>
      </c>
      <c r="B67" t="s">
        <v>117</v>
      </c>
      <c r="C67" s="3">
        <v>0</v>
      </c>
      <c r="D67">
        <v>140</v>
      </c>
      <c r="E67">
        <v>7</v>
      </c>
      <c r="F67" t="s">
        <v>34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3">
        <v>0.51</v>
      </c>
      <c r="O67" t="s">
        <v>35</v>
      </c>
      <c r="P67" t="s">
        <v>119</v>
      </c>
      <c r="Q67" t="s">
        <v>37</v>
      </c>
      <c r="R67" t="s">
        <v>38</v>
      </c>
      <c r="S67" s="3">
        <v>0.25</v>
      </c>
      <c r="T67" s="3">
        <v>10</v>
      </c>
      <c r="U67" t="s">
        <v>39</v>
      </c>
      <c r="V67" t="s">
        <v>40</v>
      </c>
      <c r="W67" t="s">
        <v>120</v>
      </c>
      <c r="X67" t="s">
        <v>42</v>
      </c>
      <c r="Y67" t="s">
        <v>43</v>
      </c>
      <c r="Z67" t="s">
        <v>44</v>
      </c>
      <c r="AA67" t="s">
        <v>45</v>
      </c>
      <c r="AB67" t="s">
        <v>37</v>
      </c>
      <c r="AC67" s="3"/>
      <c r="AD67" s="3">
        <v>1</v>
      </c>
      <c r="AE67" s="3">
        <v>0</v>
      </c>
      <c r="AF67">
        <v>30</v>
      </c>
      <c r="AG67">
        <v>300</v>
      </c>
      <c r="AH67" s="6">
        <f t="shared" ref="AH67:AH130" si="1">D67*10</f>
        <v>1400</v>
      </c>
      <c r="AK67">
        <v>24</v>
      </c>
      <c r="AL67">
        <v>32</v>
      </c>
      <c r="AM67">
        <v>51</v>
      </c>
    </row>
    <row r="68" spans="1:41" x14ac:dyDescent="0.2">
      <c r="A68" s="23">
        <v>17.3</v>
      </c>
      <c r="B68" t="s">
        <v>117</v>
      </c>
      <c r="C68" s="3">
        <v>0</v>
      </c>
      <c r="D68">
        <v>99.9</v>
      </c>
      <c r="E68">
        <v>5</v>
      </c>
      <c r="F68" t="s">
        <v>34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3">
        <v>0.51</v>
      </c>
      <c r="O68" t="s">
        <v>35</v>
      </c>
      <c r="P68" t="s">
        <v>121</v>
      </c>
      <c r="Q68" t="s">
        <v>37</v>
      </c>
      <c r="R68" t="s">
        <v>38</v>
      </c>
      <c r="S68" s="3">
        <v>0.25</v>
      </c>
      <c r="T68" s="3">
        <v>10</v>
      </c>
      <c r="U68" t="s">
        <v>39</v>
      </c>
      <c r="V68" t="s">
        <v>40</v>
      </c>
      <c r="W68" t="s">
        <v>120</v>
      </c>
      <c r="X68" t="s">
        <v>42</v>
      </c>
      <c r="Y68" t="s">
        <v>43</v>
      </c>
      <c r="Z68" t="s">
        <v>44</v>
      </c>
      <c r="AA68" t="s">
        <v>45</v>
      </c>
      <c r="AB68" t="s">
        <v>37</v>
      </c>
      <c r="AC68" s="3"/>
      <c r="AD68" s="3">
        <v>1</v>
      </c>
      <c r="AE68" s="3">
        <v>0</v>
      </c>
      <c r="AF68">
        <v>30</v>
      </c>
      <c r="AG68">
        <v>300</v>
      </c>
      <c r="AH68" s="6">
        <f t="shared" si="1"/>
        <v>999</v>
      </c>
      <c r="AK68">
        <v>10</v>
      </c>
      <c r="AL68">
        <v>34</v>
      </c>
      <c r="AM68">
        <v>48</v>
      </c>
    </row>
    <row r="69" spans="1:41" x14ac:dyDescent="0.2">
      <c r="A69" s="24">
        <v>17</v>
      </c>
      <c r="B69" s="8"/>
      <c r="C69" s="9" t="s">
        <v>50</v>
      </c>
      <c r="D69" s="8">
        <v>113</v>
      </c>
      <c r="E69" s="8" t="s">
        <v>51</v>
      </c>
      <c r="F69" s="8">
        <v>20.440000000000001</v>
      </c>
      <c r="G69" s="8"/>
      <c r="H69" s="8"/>
      <c r="I69" s="8"/>
      <c r="J69" s="8"/>
      <c r="K69" s="8"/>
      <c r="L69" s="8"/>
      <c r="M69" s="8"/>
      <c r="N69" s="9"/>
      <c r="O69" s="8"/>
      <c r="P69" s="8"/>
      <c r="Q69" s="8"/>
      <c r="R69" s="8"/>
      <c r="S69" s="9"/>
      <c r="T69" s="9"/>
      <c r="U69" s="8"/>
      <c r="V69" s="8"/>
      <c r="W69" s="8"/>
      <c r="X69" s="8"/>
      <c r="Y69" s="8"/>
      <c r="Z69" s="8"/>
      <c r="AA69" s="8"/>
      <c r="AB69" s="8"/>
      <c r="AC69" s="9"/>
      <c r="AD69" s="9"/>
      <c r="AE69" s="9"/>
      <c r="AF69" s="8"/>
      <c r="AG69" s="8"/>
      <c r="AH69" s="7">
        <f t="shared" si="1"/>
        <v>1130</v>
      </c>
      <c r="AI69" s="10">
        <f>10*(AVERAGE(AK66:AK68)/0.1+AVERAGE(AL66:AL68)/0.2+AVERAGE(AM66:AM68)/0.4)/3</f>
        <v>1619.4444444444443</v>
      </c>
      <c r="AJ69" s="10" t="e">
        <f>AN69*10/AO69</f>
        <v>#DIV/0!</v>
      </c>
    </row>
    <row r="70" spans="1:41" x14ac:dyDescent="0.2">
      <c r="A70" s="23">
        <v>18.100000000000001</v>
      </c>
      <c r="B70" t="s">
        <v>122</v>
      </c>
      <c r="C70" s="3">
        <v>0</v>
      </c>
      <c r="D70">
        <v>0</v>
      </c>
      <c r="E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3">
        <v>0.51</v>
      </c>
      <c r="O70" t="s">
        <v>35</v>
      </c>
      <c r="P70" t="s">
        <v>123</v>
      </c>
      <c r="Q70" t="s">
        <v>37</v>
      </c>
      <c r="R70" t="s">
        <v>38</v>
      </c>
      <c r="S70" s="3">
        <v>0.25</v>
      </c>
      <c r="T70" s="3">
        <v>10</v>
      </c>
      <c r="U70" t="s">
        <v>39</v>
      </c>
      <c r="V70" t="s">
        <v>40</v>
      </c>
      <c r="W70" t="s">
        <v>120</v>
      </c>
      <c r="X70" t="s">
        <v>42</v>
      </c>
      <c r="Y70" t="s">
        <v>43</v>
      </c>
      <c r="Z70" t="s">
        <v>44</v>
      </c>
      <c r="AA70" t="s">
        <v>45</v>
      </c>
      <c r="AB70" t="s">
        <v>37</v>
      </c>
      <c r="AC70" s="3"/>
      <c r="AD70" s="3">
        <v>1</v>
      </c>
      <c r="AE70" s="3">
        <v>0</v>
      </c>
      <c r="AF70">
        <v>30</v>
      </c>
      <c r="AG70">
        <v>300</v>
      </c>
      <c r="AH70" s="6">
        <f t="shared" si="1"/>
        <v>0</v>
      </c>
    </row>
    <row r="71" spans="1:41" x14ac:dyDescent="0.2">
      <c r="A71" s="23">
        <v>18.2</v>
      </c>
      <c r="B71" t="s">
        <v>122</v>
      </c>
      <c r="C71" s="3">
        <v>0</v>
      </c>
      <c r="D71">
        <v>0</v>
      </c>
      <c r="E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3">
        <v>0.51</v>
      </c>
      <c r="O71" t="s">
        <v>35</v>
      </c>
      <c r="P71" t="s">
        <v>124</v>
      </c>
      <c r="Q71" t="s">
        <v>37</v>
      </c>
      <c r="R71" t="s">
        <v>38</v>
      </c>
      <c r="S71" s="3">
        <v>0.25</v>
      </c>
      <c r="T71" s="3">
        <v>10</v>
      </c>
      <c r="U71" t="s">
        <v>39</v>
      </c>
      <c r="V71" t="s">
        <v>40</v>
      </c>
      <c r="W71" t="s">
        <v>120</v>
      </c>
      <c r="X71" t="s">
        <v>42</v>
      </c>
      <c r="Y71" t="s">
        <v>43</v>
      </c>
      <c r="Z71" t="s">
        <v>44</v>
      </c>
      <c r="AA71" t="s">
        <v>45</v>
      </c>
      <c r="AB71" t="s">
        <v>37</v>
      </c>
      <c r="AC71" s="3"/>
      <c r="AD71" s="3">
        <v>1</v>
      </c>
      <c r="AE71" s="3">
        <v>0</v>
      </c>
      <c r="AF71">
        <v>30</v>
      </c>
      <c r="AG71">
        <v>300</v>
      </c>
      <c r="AH71" s="6">
        <f t="shared" si="1"/>
        <v>0</v>
      </c>
    </row>
    <row r="72" spans="1:41" x14ac:dyDescent="0.2">
      <c r="A72" s="23">
        <v>18.3</v>
      </c>
      <c r="B72" t="s">
        <v>122</v>
      </c>
      <c r="C72" s="3">
        <v>0</v>
      </c>
      <c r="D72">
        <v>0</v>
      </c>
      <c r="E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s="3">
        <v>0.51</v>
      </c>
      <c r="O72" t="s">
        <v>35</v>
      </c>
      <c r="P72" t="s">
        <v>125</v>
      </c>
      <c r="Q72" t="s">
        <v>37</v>
      </c>
      <c r="R72" t="s">
        <v>38</v>
      </c>
      <c r="S72" s="3">
        <v>0.25</v>
      </c>
      <c r="T72" s="3">
        <v>10</v>
      </c>
      <c r="U72" t="s">
        <v>39</v>
      </c>
      <c r="V72" t="s">
        <v>40</v>
      </c>
      <c r="W72" t="s">
        <v>120</v>
      </c>
      <c r="X72" t="s">
        <v>42</v>
      </c>
      <c r="Y72" t="s">
        <v>43</v>
      </c>
      <c r="Z72" t="s">
        <v>44</v>
      </c>
      <c r="AA72" t="s">
        <v>45</v>
      </c>
      <c r="AB72" t="s">
        <v>37</v>
      </c>
      <c r="AC72" s="3"/>
      <c r="AD72" s="3">
        <v>1</v>
      </c>
      <c r="AE72" s="3">
        <v>0</v>
      </c>
      <c r="AF72">
        <v>30</v>
      </c>
      <c r="AG72">
        <v>300</v>
      </c>
      <c r="AH72" s="6">
        <f t="shared" si="1"/>
        <v>0</v>
      </c>
    </row>
    <row r="73" spans="1:41" x14ac:dyDescent="0.2">
      <c r="A73" s="24">
        <v>18</v>
      </c>
      <c r="B73" s="8"/>
      <c r="C73" s="9" t="s">
        <v>50</v>
      </c>
      <c r="D73" s="8">
        <v>0</v>
      </c>
      <c r="E73" s="8" t="s">
        <v>51</v>
      </c>
      <c r="F73" s="8" t="s">
        <v>56</v>
      </c>
      <c r="G73" s="8"/>
      <c r="H73" s="8"/>
      <c r="I73" s="8"/>
      <c r="J73" s="8"/>
      <c r="K73" s="8"/>
      <c r="L73" s="8"/>
      <c r="M73" s="8"/>
      <c r="N73" s="9"/>
      <c r="O73" s="8"/>
      <c r="P73" s="8"/>
      <c r="Q73" s="8"/>
      <c r="R73" s="8"/>
      <c r="S73" s="9"/>
      <c r="T73" s="9"/>
      <c r="U73" s="8"/>
      <c r="V73" s="8"/>
      <c r="W73" s="8"/>
      <c r="X73" s="8"/>
      <c r="Y73" s="8"/>
      <c r="Z73" s="8"/>
      <c r="AA73" s="8"/>
      <c r="AB73" s="8"/>
      <c r="AC73" s="9"/>
      <c r="AD73" s="9"/>
      <c r="AE73" s="9"/>
      <c r="AF73" s="8"/>
      <c r="AG73" s="8"/>
      <c r="AH73" s="7">
        <f t="shared" si="1"/>
        <v>0</v>
      </c>
      <c r="AJ73" s="10">
        <f>AN73*10/AO73</f>
        <v>4.6875</v>
      </c>
      <c r="AN73">
        <v>3</v>
      </c>
      <c r="AO73" s="37">
        <v>6.4</v>
      </c>
    </row>
    <row r="74" spans="1:41" x14ac:dyDescent="0.2">
      <c r="A74" s="23">
        <v>19.100000000000001</v>
      </c>
      <c r="B74" t="s">
        <v>126</v>
      </c>
      <c r="C74" s="3">
        <v>0</v>
      </c>
      <c r="D74">
        <v>20</v>
      </c>
      <c r="E74">
        <v>1</v>
      </c>
      <c r="F74" t="s">
        <v>34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3">
        <v>0.51</v>
      </c>
      <c r="O74" t="s">
        <v>35</v>
      </c>
      <c r="P74" t="s">
        <v>127</v>
      </c>
      <c r="Q74" t="s">
        <v>37</v>
      </c>
      <c r="R74" t="s">
        <v>38</v>
      </c>
      <c r="S74" s="3">
        <v>0.25</v>
      </c>
      <c r="T74" s="3">
        <v>10</v>
      </c>
      <c r="U74" t="s">
        <v>39</v>
      </c>
      <c r="V74" t="s">
        <v>40</v>
      </c>
      <c r="W74" t="s">
        <v>120</v>
      </c>
      <c r="X74" t="s">
        <v>42</v>
      </c>
      <c r="Y74" t="s">
        <v>43</v>
      </c>
      <c r="Z74" t="s">
        <v>44</v>
      </c>
      <c r="AA74" t="s">
        <v>45</v>
      </c>
      <c r="AB74" t="s">
        <v>37</v>
      </c>
      <c r="AC74" s="3"/>
      <c r="AD74" s="3">
        <v>1</v>
      </c>
      <c r="AE74" s="3">
        <v>0</v>
      </c>
      <c r="AF74">
        <v>30</v>
      </c>
      <c r="AG74">
        <v>300</v>
      </c>
      <c r="AH74" s="6">
        <f t="shared" si="1"/>
        <v>200</v>
      </c>
    </row>
    <row r="75" spans="1:41" x14ac:dyDescent="0.2">
      <c r="A75" s="23">
        <v>19.2</v>
      </c>
      <c r="B75" t="s">
        <v>126</v>
      </c>
      <c r="C75" s="3">
        <v>0</v>
      </c>
      <c r="D75">
        <v>0</v>
      </c>
      <c r="E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3">
        <v>0.51</v>
      </c>
      <c r="O75" t="s">
        <v>35</v>
      </c>
      <c r="P75" t="s">
        <v>128</v>
      </c>
      <c r="Q75" t="s">
        <v>37</v>
      </c>
      <c r="R75" t="s">
        <v>38</v>
      </c>
      <c r="S75" s="3">
        <v>0.25</v>
      </c>
      <c r="T75" s="3">
        <v>10</v>
      </c>
      <c r="U75" t="s">
        <v>39</v>
      </c>
      <c r="V75" t="s">
        <v>40</v>
      </c>
      <c r="W75" t="s">
        <v>120</v>
      </c>
      <c r="X75" t="s">
        <v>42</v>
      </c>
      <c r="Y75" t="s">
        <v>43</v>
      </c>
      <c r="Z75" t="s">
        <v>44</v>
      </c>
      <c r="AA75" t="s">
        <v>45</v>
      </c>
      <c r="AB75" t="s">
        <v>37</v>
      </c>
      <c r="AC75" s="3"/>
      <c r="AD75" s="3">
        <v>1</v>
      </c>
      <c r="AE75" s="3">
        <v>0</v>
      </c>
      <c r="AF75">
        <v>30</v>
      </c>
      <c r="AG75">
        <v>300</v>
      </c>
      <c r="AH75" s="6">
        <f t="shared" si="1"/>
        <v>0</v>
      </c>
    </row>
    <row r="76" spans="1:41" x14ac:dyDescent="0.2">
      <c r="A76" s="23">
        <v>19.3</v>
      </c>
      <c r="B76" t="s">
        <v>126</v>
      </c>
      <c r="C76" s="3">
        <v>0</v>
      </c>
      <c r="D76">
        <v>0</v>
      </c>
      <c r="E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3">
        <v>0.51</v>
      </c>
      <c r="O76" t="s">
        <v>35</v>
      </c>
      <c r="P76" t="s">
        <v>129</v>
      </c>
      <c r="Q76" t="s">
        <v>37</v>
      </c>
      <c r="R76" t="s">
        <v>38</v>
      </c>
      <c r="S76" s="3">
        <v>0.25</v>
      </c>
      <c r="T76" s="3">
        <v>10</v>
      </c>
      <c r="U76" t="s">
        <v>39</v>
      </c>
      <c r="V76" t="s">
        <v>40</v>
      </c>
      <c r="W76" t="s">
        <v>120</v>
      </c>
      <c r="X76" t="s">
        <v>42</v>
      </c>
      <c r="Y76" t="s">
        <v>43</v>
      </c>
      <c r="Z76" t="s">
        <v>44</v>
      </c>
      <c r="AA76" t="s">
        <v>45</v>
      </c>
      <c r="AB76" t="s">
        <v>37</v>
      </c>
      <c r="AC76" s="3"/>
      <c r="AD76" s="3">
        <v>1</v>
      </c>
      <c r="AE76" s="3">
        <v>0</v>
      </c>
      <c r="AF76">
        <v>30</v>
      </c>
      <c r="AG76">
        <v>300</v>
      </c>
      <c r="AH76" s="6">
        <f t="shared" si="1"/>
        <v>0</v>
      </c>
    </row>
    <row r="77" spans="1:41" x14ac:dyDescent="0.2">
      <c r="A77" s="24">
        <v>19</v>
      </c>
      <c r="B77" s="8"/>
      <c r="C77" s="9" t="s">
        <v>50</v>
      </c>
      <c r="D77" s="8">
        <v>6.67</v>
      </c>
      <c r="E77" s="8" t="s">
        <v>51</v>
      </c>
      <c r="F77" s="8">
        <v>173.20500000000001</v>
      </c>
      <c r="G77" s="8"/>
      <c r="H77" s="8"/>
      <c r="I77" s="8"/>
      <c r="J77" s="8"/>
      <c r="K77" s="8"/>
      <c r="L77" s="8"/>
      <c r="M77" s="8"/>
      <c r="N77" s="9"/>
      <c r="O77" s="8"/>
      <c r="P77" s="8"/>
      <c r="Q77" s="8"/>
      <c r="R77" s="8"/>
      <c r="S77" s="9"/>
      <c r="T77" s="9"/>
      <c r="U77" s="8"/>
      <c r="V77" s="8"/>
      <c r="W77" s="8"/>
      <c r="X77" s="8"/>
      <c r="Y77" s="8"/>
      <c r="Z77" s="8"/>
      <c r="AA77" s="8"/>
      <c r="AB77" s="8"/>
      <c r="AC77" s="9"/>
      <c r="AD77" s="9"/>
      <c r="AE77" s="9"/>
      <c r="AF77" s="8"/>
      <c r="AG77" s="8"/>
      <c r="AH77" s="7">
        <f t="shared" si="1"/>
        <v>66.7</v>
      </c>
      <c r="AJ77" s="10">
        <f>AN77*10/AO77</f>
        <v>25</v>
      </c>
      <c r="AN77">
        <v>18</v>
      </c>
      <c r="AO77" s="37">
        <v>7.2</v>
      </c>
    </row>
    <row r="78" spans="1:41" x14ac:dyDescent="0.2">
      <c r="A78" s="23">
        <v>20.100000000000001</v>
      </c>
      <c r="B78" t="s">
        <v>130</v>
      </c>
      <c r="C78" s="3">
        <v>0</v>
      </c>
      <c r="D78">
        <v>400</v>
      </c>
      <c r="E78">
        <v>20</v>
      </c>
      <c r="F78" t="s">
        <v>47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3">
        <v>1.87</v>
      </c>
      <c r="O78" t="s">
        <v>35</v>
      </c>
      <c r="P78" t="s">
        <v>131</v>
      </c>
      <c r="Q78" t="s">
        <v>37</v>
      </c>
      <c r="R78" t="s">
        <v>38</v>
      </c>
      <c r="S78" s="3">
        <v>0.25</v>
      </c>
      <c r="T78" s="3">
        <v>10</v>
      </c>
      <c r="U78" t="s">
        <v>39</v>
      </c>
      <c r="V78" t="s">
        <v>40</v>
      </c>
      <c r="W78" t="s">
        <v>120</v>
      </c>
      <c r="X78" t="s">
        <v>42</v>
      </c>
      <c r="Y78" t="s">
        <v>43</v>
      </c>
      <c r="Z78" t="s">
        <v>44</v>
      </c>
      <c r="AA78" t="s">
        <v>45</v>
      </c>
      <c r="AB78" t="s">
        <v>37</v>
      </c>
      <c r="AC78" s="3"/>
      <c r="AD78" s="3">
        <v>1</v>
      </c>
      <c r="AE78" s="3">
        <v>0</v>
      </c>
      <c r="AF78">
        <v>30</v>
      </c>
      <c r="AG78">
        <v>300</v>
      </c>
      <c r="AH78" s="6">
        <f t="shared" si="1"/>
        <v>4000</v>
      </c>
      <c r="AK78">
        <v>21</v>
      </c>
      <c r="AL78">
        <v>40</v>
      </c>
      <c r="AM78">
        <v>95</v>
      </c>
    </row>
    <row r="79" spans="1:41" x14ac:dyDescent="0.2">
      <c r="A79" s="23">
        <v>20.2</v>
      </c>
      <c r="B79" t="s">
        <v>130</v>
      </c>
      <c r="C79" s="3">
        <v>0</v>
      </c>
      <c r="D79">
        <v>320</v>
      </c>
      <c r="E79">
        <v>16</v>
      </c>
      <c r="F79" t="s">
        <v>47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3">
        <v>1.79</v>
      </c>
      <c r="O79" t="s">
        <v>35</v>
      </c>
      <c r="P79" t="s">
        <v>132</v>
      </c>
      <c r="Q79" t="s">
        <v>37</v>
      </c>
      <c r="R79" t="s">
        <v>38</v>
      </c>
      <c r="S79" s="3">
        <v>0.25</v>
      </c>
      <c r="T79" s="3">
        <v>10</v>
      </c>
      <c r="U79" t="s">
        <v>39</v>
      </c>
      <c r="V79" t="s">
        <v>40</v>
      </c>
      <c r="W79" t="s">
        <v>120</v>
      </c>
      <c r="X79" t="s">
        <v>42</v>
      </c>
      <c r="Y79" t="s">
        <v>43</v>
      </c>
      <c r="Z79" t="s">
        <v>44</v>
      </c>
      <c r="AA79" t="s">
        <v>45</v>
      </c>
      <c r="AB79" t="s">
        <v>37</v>
      </c>
      <c r="AC79" s="3"/>
      <c r="AD79" s="3">
        <v>1</v>
      </c>
      <c r="AE79" s="3">
        <v>0</v>
      </c>
      <c r="AF79">
        <v>30</v>
      </c>
      <c r="AG79">
        <v>300</v>
      </c>
      <c r="AH79" s="6">
        <f t="shared" si="1"/>
        <v>3200</v>
      </c>
      <c r="AK79">
        <v>20</v>
      </c>
      <c r="AL79">
        <v>51</v>
      </c>
      <c r="AM79">
        <v>90</v>
      </c>
    </row>
    <row r="80" spans="1:41" x14ac:dyDescent="0.2">
      <c r="A80" s="23">
        <v>20.3</v>
      </c>
      <c r="B80" t="s">
        <v>130</v>
      </c>
      <c r="C80" s="3">
        <v>0</v>
      </c>
      <c r="D80">
        <v>400</v>
      </c>
      <c r="E80">
        <v>20</v>
      </c>
      <c r="F80" t="s">
        <v>47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s="3">
        <v>1.71</v>
      </c>
      <c r="O80" t="s">
        <v>35</v>
      </c>
      <c r="P80" t="s">
        <v>133</v>
      </c>
      <c r="Q80" t="s">
        <v>37</v>
      </c>
      <c r="R80" t="s">
        <v>38</v>
      </c>
      <c r="S80" s="3">
        <v>0.25</v>
      </c>
      <c r="T80" s="3">
        <v>10</v>
      </c>
      <c r="U80" t="s">
        <v>39</v>
      </c>
      <c r="V80" t="s">
        <v>40</v>
      </c>
      <c r="W80" t="s">
        <v>41</v>
      </c>
      <c r="X80" t="s">
        <v>42</v>
      </c>
      <c r="Y80" t="s">
        <v>43</v>
      </c>
      <c r="Z80" t="s">
        <v>44</v>
      </c>
      <c r="AA80" t="s">
        <v>45</v>
      </c>
      <c r="AB80" t="s">
        <v>37</v>
      </c>
      <c r="AC80" s="3"/>
      <c r="AD80" s="3">
        <v>1</v>
      </c>
      <c r="AE80" s="3">
        <v>0</v>
      </c>
      <c r="AF80">
        <v>30</v>
      </c>
      <c r="AG80">
        <v>300</v>
      </c>
      <c r="AH80" s="6">
        <f t="shared" si="1"/>
        <v>4000</v>
      </c>
      <c r="AK80">
        <v>28</v>
      </c>
      <c r="AL80">
        <v>46</v>
      </c>
      <c r="AM80">
        <v>86</v>
      </c>
    </row>
    <row r="81" spans="1:41" x14ac:dyDescent="0.2">
      <c r="A81" s="24">
        <v>20</v>
      </c>
      <c r="B81" s="8"/>
      <c r="C81" s="9" t="s">
        <v>50</v>
      </c>
      <c r="D81" s="8">
        <v>373</v>
      </c>
      <c r="E81" s="8" t="s">
        <v>51</v>
      </c>
      <c r="F81" s="8">
        <v>12.372</v>
      </c>
      <c r="G81" s="8"/>
      <c r="H81" s="8"/>
      <c r="I81" s="8"/>
      <c r="J81" s="8"/>
      <c r="K81" s="8"/>
      <c r="L81" s="8"/>
      <c r="M81" s="8"/>
      <c r="N81" s="9"/>
      <c r="O81" s="8"/>
      <c r="P81" s="8"/>
      <c r="Q81" s="8"/>
      <c r="R81" s="8"/>
      <c r="S81" s="9"/>
      <c r="T81" s="9"/>
      <c r="U81" s="8"/>
      <c r="V81" s="8"/>
      <c r="W81" s="8"/>
      <c r="X81" s="8"/>
      <c r="Y81" s="8"/>
      <c r="Z81" s="8"/>
      <c r="AA81" s="8"/>
      <c r="AB81" s="8"/>
      <c r="AC81" s="9"/>
      <c r="AD81" s="9"/>
      <c r="AE81" s="9"/>
      <c r="AF81" s="8"/>
      <c r="AG81" s="8"/>
      <c r="AH81" s="7">
        <f t="shared" si="1"/>
        <v>3730</v>
      </c>
      <c r="AI81" s="10">
        <f>10*(AVERAGE(AK78:AK80)/0.1+AVERAGE(AL78:AL80)/0.2+AVERAGE(AM78:AM80)/0.4)/3</f>
        <v>2280.5555555555552</v>
      </c>
      <c r="AJ81" s="10" t="e">
        <f>AN81*10/AO81</f>
        <v>#DIV/0!</v>
      </c>
    </row>
    <row r="82" spans="1:41" x14ac:dyDescent="0.2">
      <c r="A82" s="23">
        <v>21.1</v>
      </c>
      <c r="B82" t="s">
        <v>134</v>
      </c>
      <c r="C82" s="3">
        <v>0</v>
      </c>
      <c r="D82">
        <v>0</v>
      </c>
      <c r="E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s="3">
        <v>1.71</v>
      </c>
      <c r="O82" t="s">
        <v>35</v>
      </c>
      <c r="P82" t="s">
        <v>135</v>
      </c>
      <c r="Q82" t="s">
        <v>37</v>
      </c>
      <c r="R82" t="s">
        <v>38</v>
      </c>
      <c r="S82" s="3">
        <v>0.25</v>
      </c>
      <c r="T82" s="3">
        <v>10</v>
      </c>
      <c r="U82" t="s">
        <v>39</v>
      </c>
      <c r="V82" t="s">
        <v>40</v>
      </c>
      <c r="W82" t="s">
        <v>41</v>
      </c>
      <c r="X82" t="s">
        <v>42</v>
      </c>
      <c r="Y82" t="s">
        <v>43</v>
      </c>
      <c r="Z82" t="s">
        <v>44</v>
      </c>
      <c r="AA82" t="s">
        <v>45</v>
      </c>
      <c r="AB82" t="s">
        <v>37</v>
      </c>
      <c r="AC82" s="3"/>
      <c r="AD82" s="3">
        <v>1</v>
      </c>
      <c r="AE82" s="3">
        <v>0</v>
      </c>
      <c r="AF82">
        <v>30</v>
      </c>
      <c r="AG82">
        <v>300</v>
      </c>
      <c r="AH82" s="6">
        <f t="shared" si="1"/>
        <v>0</v>
      </c>
    </row>
    <row r="83" spans="1:41" x14ac:dyDescent="0.2">
      <c r="A83" s="23">
        <v>21.2</v>
      </c>
      <c r="B83" t="s">
        <v>134</v>
      </c>
      <c r="C83" s="3">
        <v>0</v>
      </c>
      <c r="D83">
        <v>0</v>
      </c>
      <c r="E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3">
        <v>1.71</v>
      </c>
      <c r="O83" t="s">
        <v>35</v>
      </c>
      <c r="P83" t="s">
        <v>136</v>
      </c>
      <c r="Q83" t="s">
        <v>37</v>
      </c>
      <c r="R83" t="s">
        <v>38</v>
      </c>
      <c r="S83" s="3">
        <v>0.25</v>
      </c>
      <c r="T83" s="3">
        <v>10</v>
      </c>
      <c r="U83" t="s">
        <v>39</v>
      </c>
      <c r="V83" t="s">
        <v>40</v>
      </c>
      <c r="W83" t="s">
        <v>41</v>
      </c>
      <c r="X83" t="s">
        <v>42</v>
      </c>
      <c r="Y83" t="s">
        <v>43</v>
      </c>
      <c r="Z83" t="s">
        <v>44</v>
      </c>
      <c r="AA83" t="s">
        <v>45</v>
      </c>
      <c r="AB83" t="s">
        <v>37</v>
      </c>
      <c r="AC83" s="3"/>
      <c r="AD83" s="3">
        <v>1</v>
      </c>
      <c r="AE83" s="3">
        <v>0</v>
      </c>
      <c r="AF83">
        <v>30</v>
      </c>
      <c r="AG83">
        <v>300</v>
      </c>
      <c r="AH83" s="6">
        <f t="shared" si="1"/>
        <v>0</v>
      </c>
    </row>
    <row r="84" spans="1:41" x14ac:dyDescent="0.2">
      <c r="A84" s="23">
        <v>21.3</v>
      </c>
      <c r="B84" t="s">
        <v>134</v>
      </c>
      <c r="C84" s="3">
        <v>0</v>
      </c>
      <c r="D84">
        <v>0</v>
      </c>
      <c r="E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3">
        <v>1.71</v>
      </c>
      <c r="O84" t="s">
        <v>35</v>
      </c>
      <c r="P84" t="s">
        <v>137</v>
      </c>
      <c r="Q84" t="s">
        <v>37</v>
      </c>
      <c r="R84" t="s">
        <v>38</v>
      </c>
      <c r="S84" s="3">
        <v>0.25</v>
      </c>
      <c r="T84" s="3">
        <v>10</v>
      </c>
      <c r="U84" t="s">
        <v>39</v>
      </c>
      <c r="V84" t="s">
        <v>40</v>
      </c>
      <c r="W84" t="s">
        <v>41</v>
      </c>
      <c r="X84" t="s">
        <v>42</v>
      </c>
      <c r="Y84" t="s">
        <v>43</v>
      </c>
      <c r="Z84" t="s">
        <v>44</v>
      </c>
      <c r="AA84" t="s">
        <v>45</v>
      </c>
      <c r="AB84" t="s">
        <v>37</v>
      </c>
      <c r="AC84" s="3"/>
      <c r="AD84" s="3">
        <v>1</v>
      </c>
      <c r="AE84" s="3">
        <v>0</v>
      </c>
      <c r="AF84">
        <v>30</v>
      </c>
      <c r="AG84">
        <v>300</v>
      </c>
      <c r="AH84" s="6">
        <f t="shared" si="1"/>
        <v>0</v>
      </c>
    </row>
    <row r="85" spans="1:41" x14ac:dyDescent="0.2">
      <c r="A85" s="24">
        <v>21</v>
      </c>
      <c r="B85" s="8"/>
      <c r="C85" s="9" t="s">
        <v>50</v>
      </c>
      <c r="D85" s="8">
        <v>0</v>
      </c>
      <c r="E85" s="8" t="s">
        <v>51</v>
      </c>
      <c r="F85" s="8" t="s">
        <v>56</v>
      </c>
      <c r="G85" s="8"/>
      <c r="H85" s="8"/>
      <c r="I85" s="8"/>
      <c r="J85" s="8"/>
      <c r="K85" s="8"/>
      <c r="L85" s="8"/>
      <c r="M85" s="8"/>
      <c r="N85" s="9"/>
      <c r="O85" s="8"/>
      <c r="P85" s="8"/>
      <c r="Q85" s="8"/>
      <c r="R85" s="8"/>
      <c r="S85" s="9"/>
      <c r="T85" s="9"/>
      <c r="U85" s="8"/>
      <c r="V85" s="8"/>
      <c r="W85" s="8"/>
      <c r="X85" s="8"/>
      <c r="Y85" s="8"/>
      <c r="Z85" s="8"/>
      <c r="AA85" s="8"/>
      <c r="AB85" s="8"/>
      <c r="AC85" s="9"/>
      <c r="AD85" s="9"/>
      <c r="AE85" s="9"/>
      <c r="AF85" s="8"/>
      <c r="AG85" s="8"/>
      <c r="AH85" s="7">
        <f t="shared" si="1"/>
        <v>0</v>
      </c>
      <c r="AJ85" s="10">
        <f>AN85*10/AO85</f>
        <v>0</v>
      </c>
      <c r="AN85">
        <v>0</v>
      </c>
      <c r="AO85" s="37">
        <v>7.3</v>
      </c>
    </row>
    <row r="86" spans="1:41" x14ac:dyDescent="0.2">
      <c r="A86" s="23">
        <v>22.1</v>
      </c>
      <c r="B86" t="s">
        <v>138</v>
      </c>
      <c r="C86" s="3">
        <v>0</v>
      </c>
      <c r="D86">
        <v>0</v>
      </c>
      <c r="E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s="3">
        <v>1.71</v>
      </c>
      <c r="O86" t="s">
        <v>35</v>
      </c>
      <c r="P86" t="s">
        <v>139</v>
      </c>
      <c r="Q86" t="s">
        <v>37</v>
      </c>
      <c r="R86" t="s">
        <v>38</v>
      </c>
      <c r="S86" s="3">
        <v>0.25</v>
      </c>
      <c r="T86" s="3">
        <v>10</v>
      </c>
      <c r="U86" t="s">
        <v>39</v>
      </c>
      <c r="V86" t="s">
        <v>40</v>
      </c>
      <c r="W86" t="s">
        <v>41</v>
      </c>
      <c r="X86" t="s">
        <v>42</v>
      </c>
      <c r="Y86" t="s">
        <v>43</v>
      </c>
      <c r="Z86" t="s">
        <v>44</v>
      </c>
      <c r="AA86" t="s">
        <v>45</v>
      </c>
      <c r="AB86" t="s">
        <v>37</v>
      </c>
      <c r="AC86" s="3"/>
      <c r="AD86" s="3">
        <v>1</v>
      </c>
      <c r="AE86" s="3">
        <v>0</v>
      </c>
      <c r="AF86">
        <v>30</v>
      </c>
      <c r="AG86">
        <v>300</v>
      </c>
      <c r="AH86" s="6">
        <f t="shared" si="1"/>
        <v>0</v>
      </c>
    </row>
    <row r="87" spans="1:41" x14ac:dyDescent="0.2">
      <c r="A87" s="23">
        <v>22.2</v>
      </c>
      <c r="B87" t="s">
        <v>138</v>
      </c>
      <c r="C87" s="3">
        <v>0</v>
      </c>
      <c r="D87">
        <v>0</v>
      </c>
      <c r="E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s="3">
        <v>1.71</v>
      </c>
      <c r="O87" t="s">
        <v>35</v>
      </c>
      <c r="P87" t="s">
        <v>140</v>
      </c>
      <c r="Q87" t="s">
        <v>37</v>
      </c>
      <c r="R87" t="s">
        <v>38</v>
      </c>
      <c r="S87" s="3">
        <v>0.25</v>
      </c>
      <c r="T87" s="3">
        <v>10</v>
      </c>
      <c r="U87" t="s">
        <v>39</v>
      </c>
      <c r="V87" t="s">
        <v>40</v>
      </c>
      <c r="W87" t="s">
        <v>41</v>
      </c>
      <c r="X87" t="s">
        <v>42</v>
      </c>
      <c r="Y87" t="s">
        <v>43</v>
      </c>
      <c r="Z87" t="s">
        <v>44</v>
      </c>
      <c r="AA87" t="s">
        <v>45</v>
      </c>
      <c r="AB87" t="s">
        <v>37</v>
      </c>
      <c r="AC87" s="3"/>
      <c r="AD87" s="3">
        <v>1</v>
      </c>
      <c r="AE87" s="3">
        <v>0</v>
      </c>
      <c r="AF87">
        <v>30</v>
      </c>
      <c r="AG87">
        <v>300</v>
      </c>
      <c r="AH87" s="6">
        <f t="shared" si="1"/>
        <v>0</v>
      </c>
    </row>
    <row r="88" spans="1:41" x14ac:dyDescent="0.2">
      <c r="A88" s="23">
        <v>22.3</v>
      </c>
      <c r="B88" t="s">
        <v>138</v>
      </c>
      <c r="C88" s="3">
        <v>0</v>
      </c>
      <c r="D88">
        <v>0</v>
      </c>
      <c r="E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3">
        <v>1.71</v>
      </c>
      <c r="O88" t="s">
        <v>35</v>
      </c>
      <c r="P88" t="s">
        <v>141</v>
      </c>
      <c r="Q88" t="s">
        <v>37</v>
      </c>
      <c r="R88" t="s">
        <v>38</v>
      </c>
      <c r="S88" s="3">
        <v>0.25</v>
      </c>
      <c r="T88" s="3">
        <v>10</v>
      </c>
      <c r="U88" t="s">
        <v>39</v>
      </c>
      <c r="V88" t="s">
        <v>40</v>
      </c>
      <c r="W88" t="s">
        <v>41</v>
      </c>
      <c r="X88" t="s">
        <v>42</v>
      </c>
      <c r="Y88" t="s">
        <v>43</v>
      </c>
      <c r="Z88" t="s">
        <v>44</v>
      </c>
      <c r="AA88" t="s">
        <v>45</v>
      </c>
      <c r="AB88" t="s">
        <v>37</v>
      </c>
      <c r="AC88" s="3"/>
      <c r="AD88" s="3">
        <v>1</v>
      </c>
      <c r="AE88" s="3">
        <v>0</v>
      </c>
      <c r="AF88">
        <v>30</v>
      </c>
      <c r="AG88">
        <v>300</v>
      </c>
      <c r="AH88" s="6">
        <f t="shared" si="1"/>
        <v>0</v>
      </c>
    </row>
    <row r="89" spans="1:41" x14ac:dyDescent="0.2">
      <c r="A89" s="24">
        <v>22</v>
      </c>
      <c r="B89" s="8"/>
      <c r="C89" s="9" t="s">
        <v>50</v>
      </c>
      <c r="D89" s="8">
        <v>0</v>
      </c>
      <c r="E89" s="8" t="s">
        <v>51</v>
      </c>
      <c r="F89" s="8" t="s">
        <v>56</v>
      </c>
      <c r="G89" s="8"/>
      <c r="H89" s="8"/>
      <c r="I89" s="8"/>
      <c r="J89" s="8"/>
      <c r="K89" s="8"/>
      <c r="L89" s="8"/>
      <c r="M89" s="8"/>
      <c r="N89" s="9"/>
      <c r="O89" s="8"/>
      <c r="P89" s="8"/>
      <c r="Q89" s="8"/>
      <c r="R89" s="8"/>
      <c r="S89" s="9"/>
      <c r="T89" s="9"/>
      <c r="U89" s="8"/>
      <c r="V89" s="8"/>
      <c r="W89" s="8"/>
      <c r="X89" s="8"/>
      <c r="Y89" s="8"/>
      <c r="Z89" s="8"/>
      <c r="AA89" s="8"/>
      <c r="AB89" s="8"/>
      <c r="AC89" s="9"/>
      <c r="AD89" s="9"/>
      <c r="AE89" s="9"/>
      <c r="AF89" s="8"/>
      <c r="AG89" s="8"/>
      <c r="AH89" s="7">
        <f t="shared" si="1"/>
        <v>0</v>
      </c>
      <c r="AJ89" s="10">
        <f>AN89*10/AO89</f>
        <v>72.602739726027394</v>
      </c>
      <c r="AN89">
        <v>53</v>
      </c>
      <c r="AO89" s="37">
        <v>7.3</v>
      </c>
    </row>
    <row r="90" spans="1:41" x14ac:dyDescent="0.2">
      <c r="A90" s="23">
        <v>23.1</v>
      </c>
      <c r="B90" t="s">
        <v>142</v>
      </c>
      <c r="C90" s="3">
        <v>0</v>
      </c>
      <c r="D90">
        <v>400</v>
      </c>
      <c r="E90">
        <v>20</v>
      </c>
      <c r="F90" t="s">
        <v>47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 s="3">
        <v>1.65</v>
      </c>
      <c r="O90" t="s">
        <v>35</v>
      </c>
      <c r="P90" t="s">
        <v>143</v>
      </c>
      <c r="Q90" t="s">
        <v>37</v>
      </c>
      <c r="R90" t="s">
        <v>38</v>
      </c>
      <c r="S90" s="3">
        <v>0.25</v>
      </c>
      <c r="T90" s="3">
        <v>10</v>
      </c>
      <c r="U90" t="s">
        <v>39</v>
      </c>
      <c r="V90" t="s">
        <v>40</v>
      </c>
      <c r="W90" t="s">
        <v>98</v>
      </c>
      <c r="X90" t="s">
        <v>42</v>
      </c>
      <c r="Y90" t="s">
        <v>43</v>
      </c>
      <c r="Z90" t="s">
        <v>44</v>
      </c>
      <c r="AA90" t="s">
        <v>45</v>
      </c>
      <c r="AB90" t="s">
        <v>37</v>
      </c>
      <c r="AC90" s="3"/>
      <c r="AD90" s="3">
        <v>1</v>
      </c>
      <c r="AE90" s="3">
        <v>0</v>
      </c>
      <c r="AF90">
        <v>30</v>
      </c>
      <c r="AG90">
        <v>300</v>
      </c>
      <c r="AH90" s="6">
        <f t="shared" si="1"/>
        <v>4000</v>
      </c>
      <c r="AK90">
        <v>40</v>
      </c>
      <c r="AL90">
        <v>96</v>
      </c>
      <c r="AM90">
        <v>161</v>
      </c>
    </row>
    <row r="91" spans="1:41" x14ac:dyDescent="0.2">
      <c r="A91" s="23">
        <v>23.2</v>
      </c>
      <c r="B91" t="s">
        <v>142</v>
      </c>
      <c r="C91" s="3">
        <v>0</v>
      </c>
      <c r="D91">
        <v>320</v>
      </c>
      <c r="E91">
        <v>16</v>
      </c>
      <c r="F91" t="s">
        <v>47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s="3">
        <v>1.63</v>
      </c>
      <c r="O91" t="s">
        <v>35</v>
      </c>
      <c r="P91" t="s">
        <v>144</v>
      </c>
      <c r="Q91" t="s">
        <v>37</v>
      </c>
      <c r="R91" t="s">
        <v>38</v>
      </c>
      <c r="S91" s="3">
        <v>0.25</v>
      </c>
      <c r="T91" s="3">
        <v>10</v>
      </c>
      <c r="U91" t="s">
        <v>39</v>
      </c>
      <c r="V91" t="s">
        <v>40</v>
      </c>
      <c r="W91" t="s">
        <v>98</v>
      </c>
      <c r="X91" t="s">
        <v>42</v>
      </c>
      <c r="Y91" t="s">
        <v>43</v>
      </c>
      <c r="Z91" t="s">
        <v>44</v>
      </c>
      <c r="AA91" t="s">
        <v>45</v>
      </c>
      <c r="AB91" t="s">
        <v>37</v>
      </c>
      <c r="AC91" s="3"/>
      <c r="AD91" s="3">
        <v>1</v>
      </c>
      <c r="AE91" s="3">
        <v>0</v>
      </c>
      <c r="AF91">
        <v>30</v>
      </c>
      <c r="AG91">
        <v>300</v>
      </c>
      <c r="AH91" s="6">
        <f t="shared" si="1"/>
        <v>3200</v>
      </c>
      <c r="AK91">
        <v>36</v>
      </c>
      <c r="AL91">
        <v>95</v>
      </c>
      <c r="AM91">
        <v>145</v>
      </c>
    </row>
    <row r="92" spans="1:41" x14ac:dyDescent="0.2">
      <c r="A92" s="23">
        <v>23.3</v>
      </c>
      <c r="B92" t="s">
        <v>142</v>
      </c>
      <c r="C92" s="3">
        <v>0</v>
      </c>
      <c r="D92">
        <v>360</v>
      </c>
      <c r="E92">
        <v>18</v>
      </c>
      <c r="F92" t="s">
        <v>47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s="3">
        <v>1.62</v>
      </c>
      <c r="O92" t="s">
        <v>35</v>
      </c>
      <c r="P92" t="s">
        <v>145</v>
      </c>
      <c r="Q92" t="s">
        <v>37</v>
      </c>
      <c r="R92" t="s">
        <v>38</v>
      </c>
      <c r="S92" s="3">
        <v>0.25</v>
      </c>
      <c r="T92" s="3">
        <v>10</v>
      </c>
      <c r="U92" t="s">
        <v>39</v>
      </c>
      <c r="V92" t="s">
        <v>40</v>
      </c>
      <c r="W92" t="s">
        <v>98</v>
      </c>
      <c r="X92" t="s">
        <v>42</v>
      </c>
      <c r="Y92" t="s">
        <v>43</v>
      </c>
      <c r="Z92" t="s">
        <v>44</v>
      </c>
      <c r="AA92" t="s">
        <v>45</v>
      </c>
      <c r="AB92" t="s">
        <v>37</v>
      </c>
      <c r="AC92" s="3"/>
      <c r="AD92" s="3">
        <v>1</v>
      </c>
      <c r="AE92" s="3">
        <v>0</v>
      </c>
      <c r="AF92">
        <v>30</v>
      </c>
      <c r="AG92">
        <v>300</v>
      </c>
      <c r="AH92" s="6">
        <f t="shared" si="1"/>
        <v>3600</v>
      </c>
      <c r="AK92">
        <v>33</v>
      </c>
      <c r="AL92">
        <v>80</v>
      </c>
      <c r="AM92">
        <v>159</v>
      </c>
    </row>
    <row r="93" spans="1:41" x14ac:dyDescent="0.2">
      <c r="A93" s="24">
        <v>23</v>
      </c>
      <c r="B93" s="8"/>
      <c r="C93" s="9" t="s">
        <v>50</v>
      </c>
      <c r="D93" s="8">
        <v>360</v>
      </c>
      <c r="E93" s="8" t="s">
        <v>51</v>
      </c>
      <c r="F93" s="8">
        <v>11.111000000000001</v>
      </c>
      <c r="G93" s="8"/>
      <c r="H93" s="8"/>
      <c r="I93" s="8"/>
      <c r="J93" s="8"/>
      <c r="K93" s="8"/>
      <c r="L93" s="8"/>
      <c r="M93" s="8"/>
      <c r="N93" s="9"/>
      <c r="O93" s="8"/>
      <c r="P93" s="8"/>
      <c r="Q93" s="8"/>
      <c r="R93" s="8"/>
      <c r="S93" s="9"/>
      <c r="T93" s="9"/>
      <c r="U93" s="8"/>
      <c r="V93" s="8"/>
      <c r="W93" s="8"/>
      <c r="X93" s="8"/>
      <c r="Y93" s="8"/>
      <c r="Z93" s="8"/>
      <c r="AA93" s="8"/>
      <c r="AB93" s="8"/>
      <c r="AC93" s="9"/>
      <c r="AD93" s="9"/>
      <c r="AE93" s="9"/>
      <c r="AF93" s="8"/>
      <c r="AG93" s="8"/>
      <c r="AH93" s="7">
        <f t="shared" si="1"/>
        <v>3600</v>
      </c>
      <c r="AI93" s="10">
        <f>10*(AVERAGE(AK90:AK92)/0.1+AVERAGE(AL90:AL92)/0.2+AVERAGE(AM90:AM92)/0.4)/3</f>
        <v>4008.3333333333335</v>
      </c>
      <c r="AJ93" s="10" t="e">
        <f>AN93*10/AO93</f>
        <v>#DIV/0!</v>
      </c>
    </row>
    <row r="94" spans="1:41" x14ac:dyDescent="0.2">
      <c r="A94" s="23">
        <v>24.1</v>
      </c>
      <c r="B94" t="s">
        <v>146</v>
      </c>
      <c r="C94" s="3">
        <v>0</v>
      </c>
      <c r="D94">
        <v>5700</v>
      </c>
      <c r="E94">
        <v>221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s="3">
        <v>1.1399999999999999</v>
      </c>
      <c r="O94" t="s">
        <v>35</v>
      </c>
      <c r="P94" t="s">
        <v>147</v>
      </c>
      <c r="Q94" t="s">
        <v>37</v>
      </c>
      <c r="R94" t="s">
        <v>38</v>
      </c>
      <c r="S94" s="3">
        <v>0.25</v>
      </c>
      <c r="T94" s="3">
        <v>10</v>
      </c>
      <c r="U94" t="s">
        <v>39</v>
      </c>
      <c r="V94" t="s">
        <v>40</v>
      </c>
      <c r="W94" t="s">
        <v>98</v>
      </c>
      <c r="X94" t="s">
        <v>42</v>
      </c>
      <c r="Y94" t="s">
        <v>43</v>
      </c>
      <c r="Z94" t="s">
        <v>44</v>
      </c>
      <c r="AA94" t="s">
        <v>45</v>
      </c>
      <c r="AB94" t="s">
        <v>37</v>
      </c>
      <c r="AC94" s="3"/>
      <c r="AD94" s="3">
        <v>1</v>
      </c>
      <c r="AE94" s="3">
        <v>0</v>
      </c>
      <c r="AF94">
        <v>30</v>
      </c>
      <c r="AG94">
        <v>300</v>
      </c>
      <c r="AH94" s="6">
        <f t="shared" si="1"/>
        <v>57000</v>
      </c>
    </row>
    <row r="95" spans="1:41" x14ac:dyDescent="0.2">
      <c r="A95" s="23">
        <v>24.2</v>
      </c>
      <c r="B95" t="s">
        <v>146</v>
      </c>
      <c r="C95" s="3">
        <v>0</v>
      </c>
      <c r="D95">
        <v>8050</v>
      </c>
      <c r="E95">
        <v>215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 s="3">
        <v>1.54</v>
      </c>
      <c r="O95" t="s">
        <v>35</v>
      </c>
      <c r="P95" t="s">
        <v>148</v>
      </c>
      <c r="Q95" t="s">
        <v>37</v>
      </c>
      <c r="R95" t="s">
        <v>38</v>
      </c>
      <c r="S95" s="3">
        <v>0.25</v>
      </c>
      <c r="T95" s="3">
        <v>10</v>
      </c>
      <c r="U95" t="s">
        <v>39</v>
      </c>
      <c r="V95" t="s">
        <v>40</v>
      </c>
      <c r="W95" t="s">
        <v>149</v>
      </c>
      <c r="X95" t="s">
        <v>42</v>
      </c>
      <c r="Y95" t="s">
        <v>43</v>
      </c>
      <c r="Z95" t="s">
        <v>44</v>
      </c>
      <c r="AA95" t="s">
        <v>45</v>
      </c>
      <c r="AB95" t="s">
        <v>37</v>
      </c>
      <c r="AC95" s="3"/>
      <c r="AD95" s="3">
        <v>1</v>
      </c>
      <c r="AE95" s="3">
        <v>0</v>
      </c>
      <c r="AF95">
        <v>30</v>
      </c>
      <c r="AG95">
        <v>300</v>
      </c>
      <c r="AH95" s="6">
        <f t="shared" si="1"/>
        <v>80500</v>
      </c>
    </row>
    <row r="96" spans="1:41" x14ac:dyDescent="0.2">
      <c r="A96" s="23">
        <v>24.3</v>
      </c>
      <c r="B96" t="s">
        <v>146</v>
      </c>
      <c r="C96" s="3">
        <v>0</v>
      </c>
      <c r="D96">
        <v>6750</v>
      </c>
      <c r="E96">
        <v>222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 s="3">
        <v>1.61</v>
      </c>
      <c r="O96" t="s">
        <v>35</v>
      </c>
      <c r="P96" t="s">
        <v>150</v>
      </c>
      <c r="Q96" t="s">
        <v>37</v>
      </c>
      <c r="R96" t="s">
        <v>38</v>
      </c>
      <c r="S96" s="3">
        <v>0.25</v>
      </c>
      <c r="T96" s="3">
        <v>10</v>
      </c>
      <c r="U96" t="s">
        <v>39</v>
      </c>
      <c r="V96" t="s">
        <v>40</v>
      </c>
      <c r="W96" t="s">
        <v>151</v>
      </c>
      <c r="X96" t="s">
        <v>42</v>
      </c>
      <c r="Y96" t="s">
        <v>43</v>
      </c>
      <c r="Z96" t="s">
        <v>44</v>
      </c>
      <c r="AA96" t="s">
        <v>45</v>
      </c>
      <c r="AB96" t="s">
        <v>37</v>
      </c>
      <c r="AC96" s="3"/>
      <c r="AD96" s="3">
        <v>1</v>
      </c>
      <c r="AE96" s="3">
        <v>0</v>
      </c>
      <c r="AF96">
        <v>30</v>
      </c>
      <c r="AG96">
        <v>300</v>
      </c>
      <c r="AH96" s="6">
        <f t="shared" si="1"/>
        <v>67500</v>
      </c>
    </row>
    <row r="97" spans="1:41" x14ac:dyDescent="0.2">
      <c r="A97" s="24">
        <v>24</v>
      </c>
      <c r="B97" s="8"/>
      <c r="C97" s="9" t="s">
        <v>50</v>
      </c>
      <c r="D97" s="8">
        <v>6830</v>
      </c>
      <c r="E97" s="8" t="s">
        <v>51</v>
      </c>
      <c r="F97" s="8">
        <v>17.228000000000002</v>
      </c>
      <c r="G97" s="8"/>
      <c r="H97" s="8"/>
      <c r="I97" s="8"/>
      <c r="J97" s="8"/>
      <c r="K97" s="8"/>
      <c r="L97" s="8"/>
      <c r="M97" s="8"/>
      <c r="N97" s="9"/>
      <c r="O97" s="8"/>
      <c r="P97" s="8"/>
      <c r="Q97" s="8"/>
      <c r="R97" s="8"/>
      <c r="S97" s="9"/>
      <c r="T97" s="9"/>
      <c r="U97" s="8"/>
      <c r="V97" s="8"/>
      <c r="W97" s="8"/>
      <c r="X97" s="8"/>
      <c r="Y97" s="8"/>
      <c r="Z97" s="8"/>
      <c r="AA97" s="8"/>
      <c r="AB97" s="8"/>
      <c r="AC97" s="9"/>
      <c r="AD97" s="9"/>
      <c r="AE97" s="9"/>
      <c r="AF97" s="8"/>
      <c r="AG97" s="8"/>
      <c r="AH97" s="7">
        <f t="shared" si="1"/>
        <v>68300</v>
      </c>
      <c r="AJ97" s="10" t="e">
        <f>AN97*10/AO97</f>
        <v>#DIV/0!</v>
      </c>
    </row>
    <row r="98" spans="1:41" x14ac:dyDescent="0.2">
      <c r="A98" s="23">
        <v>25.1</v>
      </c>
      <c r="B98" t="s">
        <v>152</v>
      </c>
      <c r="C98" s="3">
        <v>0</v>
      </c>
      <c r="D98">
        <v>220</v>
      </c>
      <c r="E98">
        <v>11</v>
      </c>
      <c r="F98" t="s">
        <v>47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s="3">
        <v>1.39</v>
      </c>
      <c r="O98" t="s">
        <v>35</v>
      </c>
      <c r="P98" t="s">
        <v>153</v>
      </c>
      <c r="Q98" t="s">
        <v>37</v>
      </c>
      <c r="R98" t="s">
        <v>38</v>
      </c>
      <c r="S98" s="3">
        <v>0.25</v>
      </c>
      <c r="T98" s="3">
        <v>10</v>
      </c>
      <c r="U98" t="s">
        <v>39</v>
      </c>
      <c r="V98" t="s">
        <v>40</v>
      </c>
      <c r="W98" t="s">
        <v>154</v>
      </c>
      <c r="X98" t="s">
        <v>42</v>
      </c>
      <c r="Y98" t="s">
        <v>43</v>
      </c>
      <c r="Z98" t="s">
        <v>44</v>
      </c>
      <c r="AA98" t="s">
        <v>45</v>
      </c>
      <c r="AB98" t="s">
        <v>37</v>
      </c>
      <c r="AC98" s="3"/>
      <c r="AD98" s="3">
        <v>1</v>
      </c>
      <c r="AE98" s="3">
        <v>0</v>
      </c>
      <c r="AF98">
        <v>30</v>
      </c>
      <c r="AG98">
        <v>300</v>
      </c>
      <c r="AH98" s="6">
        <f t="shared" si="1"/>
        <v>2200</v>
      </c>
      <c r="AK98">
        <v>31</v>
      </c>
      <c r="AL98">
        <v>75</v>
      </c>
      <c r="AM98">
        <v>125</v>
      </c>
    </row>
    <row r="99" spans="1:41" x14ac:dyDescent="0.2">
      <c r="A99" s="23">
        <v>25.2</v>
      </c>
      <c r="B99" t="s">
        <v>152</v>
      </c>
      <c r="C99" s="3">
        <v>0</v>
      </c>
      <c r="D99">
        <v>160</v>
      </c>
      <c r="E99">
        <v>8</v>
      </c>
      <c r="F99" t="s">
        <v>47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s="3">
        <v>0.61</v>
      </c>
      <c r="O99" t="s">
        <v>35</v>
      </c>
      <c r="P99" t="s">
        <v>155</v>
      </c>
      <c r="Q99" t="s">
        <v>37</v>
      </c>
      <c r="R99" t="s">
        <v>38</v>
      </c>
      <c r="S99" s="3">
        <v>0.25</v>
      </c>
      <c r="T99" s="3">
        <v>10</v>
      </c>
      <c r="U99" t="s">
        <v>39</v>
      </c>
      <c r="V99" t="s">
        <v>40</v>
      </c>
      <c r="W99" t="s">
        <v>98</v>
      </c>
      <c r="X99" t="s">
        <v>42</v>
      </c>
      <c r="Y99" t="s">
        <v>43</v>
      </c>
      <c r="Z99" t="s">
        <v>44</v>
      </c>
      <c r="AA99" t="s">
        <v>45</v>
      </c>
      <c r="AB99" t="s">
        <v>37</v>
      </c>
      <c r="AC99" s="3"/>
      <c r="AD99" s="3">
        <v>1</v>
      </c>
      <c r="AE99" s="3">
        <v>0</v>
      </c>
      <c r="AF99">
        <v>30</v>
      </c>
      <c r="AG99">
        <v>300</v>
      </c>
      <c r="AH99" s="6">
        <f t="shared" si="1"/>
        <v>1600</v>
      </c>
      <c r="AK99">
        <v>49</v>
      </c>
      <c r="AL99">
        <v>65</v>
      </c>
      <c r="AM99">
        <v>124</v>
      </c>
    </row>
    <row r="100" spans="1:41" x14ac:dyDescent="0.2">
      <c r="A100" s="23">
        <v>25.3</v>
      </c>
      <c r="B100" t="s">
        <v>152</v>
      </c>
      <c r="C100" s="3">
        <v>0</v>
      </c>
      <c r="D100">
        <v>99.9</v>
      </c>
      <c r="E100">
        <v>5</v>
      </c>
      <c r="F100" t="s">
        <v>47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 s="3">
        <v>0.63</v>
      </c>
      <c r="O100" t="s">
        <v>35</v>
      </c>
      <c r="P100" t="s">
        <v>156</v>
      </c>
      <c r="Q100" t="s">
        <v>37</v>
      </c>
      <c r="R100" t="s">
        <v>38</v>
      </c>
      <c r="S100" s="3">
        <v>0.25</v>
      </c>
      <c r="T100" s="3">
        <v>10</v>
      </c>
      <c r="U100" t="s">
        <v>39</v>
      </c>
      <c r="V100" t="s">
        <v>40</v>
      </c>
      <c r="W100" t="s">
        <v>98</v>
      </c>
      <c r="X100" t="s">
        <v>42</v>
      </c>
      <c r="Y100" t="s">
        <v>43</v>
      </c>
      <c r="Z100" t="s">
        <v>44</v>
      </c>
      <c r="AA100" t="s">
        <v>45</v>
      </c>
      <c r="AB100" t="s">
        <v>37</v>
      </c>
      <c r="AC100" s="3"/>
      <c r="AD100" s="3">
        <v>1</v>
      </c>
      <c r="AE100" s="3">
        <v>0</v>
      </c>
      <c r="AF100">
        <v>30</v>
      </c>
      <c r="AG100">
        <v>300</v>
      </c>
      <c r="AH100" s="6">
        <f t="shared" si="1"/>
        <v>999</v>
      </c>
      <c r="AK100">
        <v>26</v>
      </c>
      <c r="AL100">
        <v>73</v>
      </c>
      <c r="AM100">
        <v>113</v>
      </c>
    </row>
    <row r="101" spans="1:41" x14ac:dyDescent="0.2">
      <c r="A101" s="24">
        <v>25</v>
      </c>
      <c r="B101" s="8"/>
      <c r="C101" s="9" t="s">
        <v>50</v>
      </c>
      <c r="D101" s="8">
        <v>160</v>
      </c>
      <c r="E101" s="8" t="s">
        <v>51</v>
      </c>
      <c r="F101" s="8">
        <v>37.539000000000001</v>
      </c>
      <c r="G101" s="8"/>
      <c r="H101" s="8"/>
      <c r="I101" s="8"/>
      <c r="J101" s="8"/>
      <c r="K101" s="8"/>
      <c r="L101" s="8"/>
      <c r="M101" s="8"/>
      <c r="N101" s="9"/>
      <c r="O101" s="8"/>
      <c r="P101" s="8"/>
      <c r="Q101" s="8"/>
      <c r="R101" s="8"/>
      <c r="S101" s="9"/>
      <c r="T101" s="9"/>
      <c r="U101" s="8"/>
      <c r="V101" s="8"/>
      <c r="W101" s="8"/>
      <c r="X101" s="8"/>
      <c r="Y101" s="8"/>
      <c r="Z101" s="8"/>
      <c r="AA101" s="8"/>
      <c r="AB101" s="8"/>
      <c r="AC101" s="9"/>
      <c r="AD101" s="9"/>
      <c r="AE101" s="9"/>
      <c r="AF101" s="8"/>
      <c r="AG101" s="8"/>
      <c r="AH101" s="7">
        <f t="shared" si="1"/>
        <v>1600</v>
      </c>
      <c r="AI101" s="10">
        <f>10*(AVERAGE(AK98:AK100)/0.1+AVERAGE(AL98:AL100)/0.2+AVERAGE(AM98:AM100)/0.4)/3</f>
        <v>3366.6666666666665</v>
      </c>
      <c r="AJ101" s="10" t="e">
        <f>AN101*10/AO101</f>
        <v>#DIV/0!</v>
      </c>
    </row>
    <row r="102" spans="1:41" x14ac:dyDescent="0.2">
      <c r="A102" s="23">
        <v>26.1</v>
      </c>
      <c r="B102" t="s">
        <v>157</v>
      </c>
      <c r="C102" s="3">
        <v>0</v>
      </c>
      <c r="D102">
        <v>0</v>
      </c>
      <c r="E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s="3">
        <v>0.63</v>
      </c>
      <c r="O102" t="s">
        <v>35</v>
      </c>
      <c r="P102" t="s">
        <v>158</v>
      </c>
      <c r="Q102" t="s">
        <v>37</v>
      </c>
      <c r="R102" t="s">
        <v>38</v>
      </c>
      <c r="S102" s="3">
        <v>0.25</v>
      </c>
      <c r="T102" s="3">
        <v>10</v>
      </c>
      <c r="U102" t="s">
        <v>39</v>
      </c>
      <c r="V102" t="s">
        <v>40</v>
      </c>
      <c r="W102" t="s">
        <v>98</v>
      </c>
      <c r="X102" t="s">
        <v>42</v>
      </c>
      <c r="Y102" t="s">
        <v>43</v>
      </c>
      <c r="Z102" t="s">
        <v>44</v>
      </c>
      <c r="AA102" t="s">
        <v>45</v>
      </c>
      <c r="AB102" t="s">
        <v>37</v>
      </c>
      <c r="AC102" s="3"/>
      <c r="AD102" s="3">
        <v>1</v>
      </c>
      <c r="AE102" s="3">
        <v>0</v>
      </c>
      <c r="AF102">
        <v>30</v>
      </c>
      <c r="AG102">
        <v>300</v>
      </c>
      <c r="AH102" s="6">
        <f t="shared" si="1"/>
        <v>0</v>
      </c>
    </row>
    <row r="103" spans="1:41" x14ac:dyDescent="0.2">
      <c r="A103" s="23">
        <v>26.2</v>
      </c>
      <c r="B103" t="s">
        <v>157</v>
      </c>
      <c r="C103" s="3">
        <v>0</v>
      </c>
      <c r="D103">
        <v>0</v>
      </c>
      <c r="E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s="3">
        <v>0.63</v>
      </c>
      <c r="O103" t="s">
        <v>35</v>
      </c>
      <c r="P103" t="s">
        <v>159</v>
      </c>
      <c r="Q103" t="s">
        <v>37</v>
      </c>
      <c r="R103" t="s">
        <v>38</v>
      </c>
      <c r="S103" s="3">
        <v>0.25</v>
      </c>
      <c r="T103" s="3">
        <v>10</v>
      </c>
      <c r="U103" t="s">
        <v>39</v>
      </c>
      <c r="V103" t="s">
        <v>40</v>
      </c>
      <c r="W103" t="s">
        <v>98</v>
      </c>
      <c r="X103" t="s">
        <v>42</v>
      </c>
      <c r="Y103" t="s">
        <v>43</v>
      </c>
      <c r="Z103" t="s">
        <v>44</v>
      </c>
      <c r="AA103" t="s">
        <v>45</v>
      </c>
      <c r="AB103" t="s">
        <v>37</v>
      </c>
      <c r="AC103" s="3"/>
      <c r="AD103" s="3">
        <v>1</v>
      </c>
      <c r="AE103" s="3">
        <v>0</v>
      </c>
      <c r="AF103">
        <v>30</v>
      </c>
      <c r="AG103">
        <v>300</v>
      </c>
      <c r="AH103" s="6">
        <f t="shared" si="1"/>
        <v>0</v>
      </c>
    </row>
    <row r="104" spans="1:41" x14ac:dyDescent="0.2">
      <c r="A104" s="23">
        <v>26.3</v>
      </c>
      <c r="B104" t="s">
        <v>157</v>
      </c>
      <c r="C104" s="3">
        <v>0</v>
      </c>
      <c r="D104">
        <v>0</v>
      </c>
      <c r="E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s="3">
        <v>0.63</v>
      </c>
      <c r="O104" t="s">
        <v>35</v>
      </c>
      <c r="P104" t="s">
        <v>160</v>
      </c>
      <c r="Q104" t="s">
        <v>37</v>
      </c>
      <c r="R104" t="s">
        <v>38</v>
      </c>
      <c r="S104" s="3">
        <v>0.25</v>
      </c>
      <c r="T104" s="3">
        <v>10</v>
      </c>
      <c r="U104" t="s">
        <v>39</v>
      </c>
      <c r="V104" t="s">
        <v>40</v>
      </c>
      <c r="W104" t="s">
        <v>98</v>
      </c>
      <c r="X104" t="s">
        <v>42</v>
      </c>
      <c r="Y104" t="s">
        <v>43</v>
      </c>
      <c r="Z104" t="s">
        <v>44</v>
      </c>
      <c r="AA104" t="s">
        <v>45</v>
      </c>
      <c r="AB104" t="s">
        <v>37</v>
      </c>
      <c r="AC104" s="3"/>
      <c r="AD104" s="3">
        <v>1</v>
      </c>
      <c r="AE104" s="3">
        <v>0</v>
      </c>
      <c r="AF104">
        <v>30</v>
      </c>
      <c r="AG104">
        <v>300</v>
      </c>
      <c r="AH104" s="6">
        <f t="shared" si="1"/>
        <v>0</v>
      </c>
    </row>
    <row r="105" spans="1:41" x14ac:dyDescent="0.2">
      <c r="A105" s="24">
        <v>26</v>
      </c>
      <c r="B105" s="8"/>
      <c r="C105" s="9" t="s">
        <v>50</v>
      </c>
      <c r="D105" s="8">
        <v>0</v>
      </c>
      <c r="E105" s="8" t="s">
        <v>51</v>
      </c>
      <c r="F105" s="8" t="s">
        <v>56</v>
      </c>
      <c r="G105" s="8"/>
      <c r="H105" s="8"/>
      <c r="I105" s="8"/>
      <c r="J105" s="8"/>
      <c r="K105" s="8"/>
      <c r="L105" s="8"/>
      <c r="M105" s="8"/>
      <c r="N105" s="9"/>
      <c r="O105" s="8"/>
      <c r="P105" s="8"/>
      <c r="Q105" s="8"/>
      <c r="R105" s="8"/>
      <c r="S105" s="9"/>
      <c r="T105" s="9"/>
      <c r="U105" s="8"/>
      <c r="V105" s="8"/>
      <c r="W105" s="8"/>
      <c r="X105" s="8"/>
      <c r="Y105" s="8"/>
      <c r="Z105" s="8"/>
      <c r="AA105" s="8"/>
      <c r="AB105" s="8"/>
      <c r="AC105" s="9"/>
      <c r="AD105" s="9"/>
      <c r="AE105" s="9"/>
      <c r="AF105" s="8"/>
      <c r="AG105" s="8"/>
      <c r="AH105" s="7">
        <f t="shared" si="1"/>
        <v>0</v>
      </c>
      <c r="AJ105" s="10">
        <f>AN105*10/AO105</f>
        <v>1.3888888888888888</v>
      </c>
      <c r="AN105">
        <v>1</v>
      </c>
      <c r="AO105" s="37">
        <v>7.2</v>
      </c>
    </row>
    <row r="106" spans="1:41" x14ac:dyDescent="0.2">
      <c r="A106" s="23">
        <v>27.1</v>
      </c>
      <c r="B106" t="s">
        <v>161</v>
      </c>
      <c r="C106" s="3">
        <v>0</v>
      </c>
      <c r="D106">
        <v>0</v>
      </c>
      <c r="E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s="3">
        <v>0.63</v>
      </c>
      <c r="O106" t="s">
        <v>35</v>
      </c>
      <c r="P106" t="s">
        <v>162</v>
      </c>
      <c r="Q106" t="s">
        <v>37</v>
      </c>
      <c r="R106" t="s">
        <v>38</v>
      </c>
      <c r="S106" s="3">
        <v>0.25</v>
      </c>
      <c r="T106" s="3">
        <v>10</v>
      </c>
      <c r="U106" t="s">
        <v>39</v>
      </c>
      <c r="V106" t="s">
        <v>40</v>
      </c>
      <c r="W106" t="s">
        <v>98</v>
      </c>
      <c r="X106" t="s">
        <v>42</v>
      </c>
      <c r="Y106" t="s">
        <v>43</v>
      </c>
      <c r="Z106" t="s">
        <v>44</v>
      </c>
      <c r="AA106" t="s">
        <v>45</v>
      </c>
      <c r="AB106" t="s">
        <v>37</v>
      </c>
      <c r="AC106" s="3"/>
      <c r="AD106" s="3">
        <v>1</v>
      </c>
      <c r="AE106" s="3">
        <v>0</v>
      </c>
      <c r="AF106">
        <v>30</v>
      </c>
      <c r="AG106">
        <v>300</v>
      </c>
      <c r="AH106" s="6">
        <f t="shared" si="1"/>
        <v>0</v>
      </c>
    </row>
    <row r="107" spans="1:41" x14ac:dyDescent="0.2">
      <c r="A107" s="23">
        <v>27.2</v>
      </c>
      <c r="B107" t="s">
        <v>161</v>
      </c>
      <c r="C107" s="3">
        <v>0</v>
      </c>
      <c r="D107">
        <v>20</v>
      </c>
      <c r="E107">
        <v>1</v>
      </c>
      <c r="F107" t="s">
        <v>47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3">
        <v>0.67</v>
      </c>
      <c r="O107" t="s">
        <v>35</v>
      </c>
      <c r="P107" t="s">
        <v>163</v>
      </c>
      <c r="Q107" t="s">
        <v>37</v>
      </c>
      <c r="R107" t="s">
        <v>38</v>
      </c>
      <c r="S107" s="3">
        <v>0.25</v>
      </c>
      <c r="T107" s="3">
        <v>10</v>
      </c>
      <c r="U107" t="s">
        <v>39</v>
      </c>
      <c r="V107" t="s">
        <v>40</v>
      </c>
      <c r="W107" t="s">
        <v>66</v>
      </c>
      <c r="X107" t="s">
        <v>42</v>
      </c>
      <c r="Y107" t="s">
        <v>43</v>
      </c>
      <c r="Z107" t="s">
        <v>44</v>
      </c>
      <c r="AA107" t="s">
        <v>45</v>
      </c>
      <c r="AB107" t="s">
        <v>37</v>
      </c>
      <c r="AC107" s="3"/>
      <c r="AD107" s="3">
        <v>1</v>
      </c>
      <c r="AE107" s="3">
        <v>0</v>
      </c>
      <c r="AF107">
        <v>30</v>
      </c>
      <c r="AG107">
        <v>300</v>
      </c>
      <c r="AH107" s="6">
        <f t="shared" si="1"/>
        <v>200</v>
      </c>
    </row>
    <row r="108" spans="1:41" x14ac:dyDescent="0.2">
      <c r="A108" s="23">
        <v>27.3</v>
      </c>
      <c r="B108" t="s">
        <v>161</v>
      </c>
      <c r="C108" s="3">
        <v>0</v>
      </c>
      <c r="D108">
        <v>0</v>
      </c>
      <c r="E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s="3">
        <v>0.67</v>
      </c>
      <c r="O108" t="s">
        <v>35</v>
      </c>
      <c r="P108" t="s">
        <v>164</v>
      </c>
      <c r="Q108" t="s">
        <v>37</v>
      </c>
      <c r="R108" t="s">
        <v>38</v>
      </c>
      <c r="S108" s="3">
        <v>0.25</v>
      </c>
      <c r="T108" s="3">
        <v>10</v>
      </c>
      <c r="U108" t="s">
        <v>39</v>
      </c>
      <c r="V108" t="s">
        <v>40</v>
      </c>
      <c r="W108" t="s">
        <v>66</v>
      </c>
      <c r="X108" t="s">
        <v>42</v>
      </c>
      <c r="Y108" t="s">
        <v>43</v>
      </c>
      <c r="Z108" t="s">
        <v>44</v>
      </c>
      <c r="AA108" t="s">
        <v>45</v>
      </c>
      <c r="AB108" t="s">
        <v>37</v>
      </c>
      <c r="AC108" s="3"/>
      <c r="AD108" s="3">
        <v>1</v>
      </c>
      <c r="AE108" s="3">
        <v>0</v>
      </c>
      <c r="AF108">
        <v>30</v>
      </c>
      <c r="AG108">
        <v>300</v>
      </c>
      <c r="AH108" s="6">
        <f t="shared" si="1"/>
        <v>0</v>
      </c>
    </row>
    <row r="109" spans="1:41" x14ac:dyDescent="0.2">
      <c r="A109" s="24">
        <v>27</v>
      </c>
      <c r="B109" s="8"/>
      <c r="C109" s="9" t="s">
        <v>50</v>
      </c>
      <c r="D109" s="8">
        <v>6.67</v>
      </c>
      <c r="E109" s="8" t="s">
        <v>51</v>
      </c>
      <c r="F109" s="8">
        <v>173.20500000000001</v>
      </c>
      <c r="G109" s="8"/>
      <c r="H109" s="8"/>
      <c r="I109" s="8"/>
      <c r="J109" s="8"/>
      <c r="K109" s="8"/>
      <c r="L109" s="8"/>
      <c r="M109" s="8"/>
      <c r="N109" s="9"/>
      <c r="O109" s="8"/>
      <c r="P109" s="8"/>
      <c r="Q109" s="8"/>
      <c r="R109" s="8"/>
      <c r="S109" s="9"/>
      <c r="T109" s="9"/>
      <c r="U109" s="8"/>
      <c r="V109" s="8"/>
      <c r="W109" s="8"/>
      <c r="X109" s="8"/>
      <c r="Y109" s="8"/>
      <c r="Z109" s="8"/>
      <c r="AA109" s="8"/>
      <c r="AB109" s="8"/>
      <c r="AC109" s="9"/>
      <c r="AD109" s="9"/>
      <c r="AE109" s="9"/>
      <c r="AF109" s="8"/>
      <c r="AG109" s="8"/>
      <c r="AH109" s="7">
        <f t="shared" si="1"/>
        <v>66.7</v>
      </c>
      <c r="AJ109" s="10">
        <f>AN109*10/AO109</f>
        <v>8.3333333333333339</v>
      </c>
      <c r="AN109">
        <v>6</v>
      </c>
      <c r="AO109" s="37">
        <v>7.2</v>
      </c>
    </row>
    <row r="110" spans="1:41" x14ac:dyDescent="0.2">
      <c r="A110" s="23">
        <v>28.1</v>
      </c>
      <c r="B110" t="s">
        <v>165</v>
      </c>
      <c r="C110" s="3">
        <v>0</v>
      </c>
      <c r="D110">
        <v>20</v>
      </c>
      <c r="E110">
        <v>1</v>
      </c>
      <c r="F110" t="s">
        <v>47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3">
        <v>1.18</v>
      </c>
      <c r="O110" t="s">
        <v>35</v>
      </c>
      <c r="P110" t="s">
        <v>166</v>
      </c>
      <c r="Q110" t="s">
        <v>37</v>
      </c>
      <c r="R110" t="s">
        <v>38</v>
      </c>
      <c r="S110" s="3">
        <v>0.25</v>
      </c>
      <c r="T110" s="3">
        <v>10</v>
      </c>
      <c r="U110" t="s">
        <v>39</v>
      </c>
      <c r="V110" t="s">
        <v>40</v>
      </c>
      <c r="W110" t="s">
        <v>66</v>
      </c>
      <c r="X110" t="s">
        <v>42</v>
      </c>
      <c r="Y110" t="s">
        <v>43</v>
      </c>
      <c r="Z110" t="s">
        <v>44</v>
      </c>
      <c r="AA110" t="s">
        <v>45</v>
      </c>
      <c r="AB110" t="s">
        <v>37</v>
      </c>
      <c r="AC110" s="3"/>
      <c r="AD110" s="3">
        <v>1</v>
      </c>
      <c r="AE110" s="3">
        <v>0</v>
      </c>
      <c r="AF110">
        <v>30</v>
      </c>
      <c r="AG110">
        <v>300</v>
      </c>
      <c r="AH110" s="6">
        <f t="shared" si="1"/>
        <v>200</v>
      </c>
    </row>
    <row r="111" spans="1:41" x14ac:dyDescent="0.2">
      <c r="A111" s="23">
        <v>28.2</v>
      </c>
      <c r="B111" t="s">
        <v>165</v>
      </c>
      <c r="C111" s="3">
        <v>0</v>
      </c>
      <c r="D111">
        <v>20</v>
      </c>
      <c r="E111">
        <v>1</v>
      </c>
      <c r="F111" t="s">
        <v>34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 s="3">
        <v>0</v>
      </c>
      <c r="O111" t="s">
        <v>35</v>
      </c>
      <c r="P111" t="s">
        <v>167</v>
      </c>
      <c r="Q111" t="s">
        <v>37</v>
      </c>
      <c r="R111" t="s">
        <v>38</v>
      </c>
      <c r="S111" s="3">
        <v>0.25</v>
      </c>
      <c r="T111" s="3">
        <v>10</v>
      </c>
      <c r="U111" t="s">
        <v>39</v>
      </c>
      <c r="V111" t="s">
        <v>40</v>
      </c>
      <c r="W111" t="s">
        <v>98</v>
      </c>
      <c r="X111" t="s">
        <v>42</v>
      </c>
      <c r="Y111" t="s">
        <v>43</v>
      </c>
      <c r="Z111" t="s">
        <v>44</v>
      </c>
      <c r="AA111" t="s">
        <v>45</v>
      </c>
      <c r="AB111" t="s">
        <v>37</v>
      </c>
      <c r="AC111" s="3"/>
      <c r="AD111" s="3">
        <v>1</v>
      </c>
      <c r="AE111" s="3">
        <v>0</v>
      </c>
      <c r="AF111">
        <v>30</v>
      </c>
      <c r="AG111">
        <v>300</v>
      </c>
      <c r="AH111" s="6">
        <f t="shared" si="1"/>
        <v>200</v>
      </c>
    </row>
    <row r="112" spans="1:41" x14ac:dyDescent="0.2">
      <c r="A112" s="23">
        <v>28.3</v>
      </c>
      <c r="B112" t="s">
        <v>165</v>
      </c>
      <c r="C112" s="3">
        <v>0</v>
      </c>
      <c r="D112">
        <v>0</v>
      </c>
      <c r="E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 s="3">
        <v>0</v>
      </c>
      <c r="O112" t="s">
        <v>35</v>
      </c>
      <c r="P112" t="s">
        <v>168</v>
      </c>
      <c r="Q112" t="s">
        <v>37</v>
      </c>
      <c r="R112" t="s">
        <v>38</v>
      </c>
      <c r="S112" s="3">
        <v>0.25</v>
      </c>
      <c r="T112" s="3">
        <v>10</v>
      </c>
      <c r="U112" t="s">
        <v>39</v>
      </c>
      <c r="V112" t="s">
        <v>40</v>
      </c>
      <c r="W112" t="s">
        <v>98</v>
      </c>
      <c r="X112" t="s">
        <v>42</v>
      </c>
      <c r="Y112" t="s">
        <v>43</v>
      </c>
      <c r="Z112" t="s">
        <v>44</v>
      </c>
      <c r="AA112" t="s">
        <v>45</v>
      </c>
      <c r="AB112" t="s">
        <v>37</v>
      </c>
      <c r="AC112" s="3"/>
      <c r="AD112" s="3">
        <v>1</v>
      </c>
      <c r="AE112" s="3">
        <v>0</v>
      </c>
      <c r="AF112">
        <v>30</v>
      </c>
      <c r="AG112">
        <v>300</v>
      </c>
      <c r="AH112" s="6">
        <f t="shared" si="1"/>
        <v>0</v>
      </c>
    </row>
    <row r="113" spans="1:41" x14ac:dyDescent="0.2">
      <c r="A113" s="24">
        <v>28</v>
      </c>
      <c r="B113" s="8"/>
      <c r="C113" s="9" t="s">
        <v>50</v>
      </c>
      <c r="D113" s="8">
        <v>13.3</v>
      </c>
      <c r="E113" s="8" t="s">
        <v>51</v>
      </c>
      <c r="F113" s="8">
        <v>86.602999999999994</v>
      </c>
      <c r="G113" s="8"/>
      <c r="H113" s="8"/>
      <c r="I113" s="8"/>
      <c r="J113" s="8"/>
      <c r="K113" s="8"/>
      <c r="L113" s="8"/>
      <c r="M113" s="8"/>
      <c r="N113" s="9"/>
      <c r="O113" s="8"/>
      <c r="P113" s="8"/>
      <c r="Q113" s="8"/>
      <c r="R113" s="8"/>
      <c r="S113" s="9"/>
      <c r="T113" s="9"/>
      <c r="U113" s="8"/>
      <c r="V113" s="8"/>
      <c r="W113" s="8"/>
      <c r="X113" s="8"/>
      <c r="Y113" s="8"/>
      <c r="Z113" s="8"/>
      <c r="AA113" s="8"/>
      <c r="AB113" s="8"/>
      <c r="AC113" s="9"/>
      <c r="AD113" s="9"/>
      <c r="AE113" s="9"/>
      <c r="AF113" s="8"/>
      <c r="AG113" s="8"/>
      <c r="AH113" s="7">
        <f t="shared" si="1"/>
        <v>133</v>
      </c>
      <c r="AJ113" s="10">
        <f>AN113*10/AO113</f>
        <v>64</v>
      </c>
      <c r="AN113">
        <v>32</v>
      </c>
      <c r="AO113" s="37">
        <v>5</v>
      </c>
    </row>
    <row r="114" spans="1:41" x14ac:dyDescent="0.2">
      <c r="A114" s="23">
        <v>29.1</v>
      </c>
      <c r="B114" t="s">
        <v>169</v>
      </c>
      <c r="C114" s="3">
        <v>2</v>
      </c>
      <c r="D114">
        <v>2980000</v>
      </c>
      <c r="E114">
        <v>236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s="3">
        <v>1.43</v>
      </c>
      <c r="O114" t="s">
        <v>35</v>
      </c>
      <c r="P114" t="s">
        <v>170</v>
      </c>
      <c r="Q114" t="s">
        <v>37</v>
      </c>
      <c r="R114" t="s">
        <v>38</v>
      </c>
      <c r="S114" s="3">
        <v>0.25</v>
      </c>
      <c r="T114" s="3">
        <v>10</v>
      </c>
      <c r="U114" t="s">
        <v>39</v>
      </c>
      <c r="V114" t="s">
        <v>40</v>
      </c>
      <c r="W114" t="s">
        <v>171</v>
      </c>
      <c r="X114" t="s">
        <v>42</v>
      </c>
      <c r="Y114" t="s">
        <v>43</v>
      </c>
      <c r="Z114" t="s">
        <v>44</v>
      </c>
      <c r="AA114" t="s">
        <v>45</v>
      </c>
      <c r="AB114" t="s">
        <v>37</v>
      </c>
      <c r="AC114" s="3"/>
      <c r="AD114" s="3">
        <v>1</v>
      </c>
      <c r="AE114" s="3">
        <v>0</v>
      </c>
      <c r="AF114">
        <v>30</v>
      </c>
      <c r="AG114">
        <v>300</v>
      </c>
      <c r="AH114" s="6">
        <f t="shared" si="1"/>
        <v>29800000</v>
      </c>
      <c r="AI114" s="10" t="s">
        <v>640</v>
      </c>
    </row>
    <row r="115" spans="1:41" x14ac:dyDescent="0.2">
      <c r="A115" s="23">
        <v>29.2</v>
      </c>
      <c r="B115" t="s">
        <v>169</v>
      </c>
      <c r="C115" s="3">
        <v>2</v>
      </c>
      <c r="D115">
        <v>3010000</v>
      </c>
      <c r="E115">
        <v>229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 s="3">
        <v>1.37</v>
      </c>
      <c r="O115" t="s">
        <v>35</v>
      </c>
      <c r="P115" t="s">
        <v>172</v>
      </c>
      <c r="Q115" t="s">
        <v>37</v>
      </c>
      <c r="R115" t="s">
        <v>38</v>
      </c>
      <c r="S115" s="3">
        <v>0.25</v>
      </c>
      <c r="T115" s="3">
        <v>10</v>
      </c>
      <c r="U115" t="s">
        <v>39</v>
      </c>
      <c r="V115" t="s">
        <v>40</v>
      </c>
      <c r="W115" t="s">
        <v>173</v>
      </c>
      <c r="X115" t="s">
        <v>42</v>
      </c>
      <c r="Y115" t="s">
        <v>43</v>
      </c>
      <c r="Z115" t="s">
        <v>44</v>
      </c>
      <c r="AA115" t="s">
        <v>45</v>
      </c>
      <c r="AB115" t="s">
        <v>37</v>
      </c>
      <c r="AC115" s="3"/>
      <c r="AD115" s="3">
        <v>1</v>
      </c>
      <c r="AE115" s="3">
        <v>0</v>
      </c>
      <c r="AF115">
        <v>30</v>
      </c>
      <c r="AG115">
        <v>300</v>
      </c>
      <c r="AH115" s="6">
        <f t="shared" si="1"/>
        <v>30100000</v>
      </c>
    </row>
    <row r="116" spans="1:41" x14ac:dyDescent="0.2">
      <c r="A116" s="23">
        <v>29.3</v>
      </c>
      <c r="B116" t="s">
        <v>169</v>
      </c>
      <c r="C116" s="3">
        <v>2</v>
      </c>
      <c r="D116">
        <v>2980000</v>
      </c>
      <c r="E116">
        <v>236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 s="3">
        <v>1.33</v>
      </c>
      <c r="O116" t="s">
        <v>35</v>
      </c>
      <c r="P116" t="s">
        <v>174</v>
      </c>
      <c r="Q116" t="s">
        <v>37</v>
      </c>
      <c r="R116" t="s">
        <v>38</v>
      </c>
      <c r="S116" s="3">
        <v>0.25</v>
      </c>
      <c r="T116" s="3">
        <v>10</v>
      </c>
      <c r="U116" t="s">
        <v>39</v>
      </c>
      <c r="V116" t="s">
        <v>40</v>
      </c>
      <c r="W116" t="s">
        <v>175</v>
      </c>
      <c r="X116" t="s">
        <v>42</v>
      </c>
      <c r="Y116" t="s">
        <v>43</v>
      </c>
      <c r="Z116" t="s">
        <v>44</v>
      </c>
      <c r="AA116" t="s">
        <v>45</v>
      </c>
      <c r="AB116" t="s">
        <v>37</v>
      </c>
      <c r="AC116" s="3"/>
      <c r="AD116" s="3">
        <v>1</v>
      </c>
      <c r="AE116" s="3">
        <v>0</v>
      </c>
      <c r="AF116">
        <v>30</v>
      </c>
      <c r="AG116">
        <v>300</v>
      </c>
      <c r="AH116" s="6">
        <f t="shared" si="1"/>
        <v>29800000</v>
      </c>
    </row>
    <row r="117" spans="1:41" x14ac:dyDescent="0.2">
      <c r="A117" s="24">
        <v>29</v>
      </c>
      <c r="B117" s="8"/>
      <c r="C117" s="9" t="s">
        <v>50</v>
      </c>
      <c r="D117" s="8">
        <v>2990000</v>
      </c>
      <c r="E117" s="8" t="s">
        <v>51</v>
      </c>
      <c r="F117" s="8">
        <v>0.57899999999999996</v>
      </c>
      <c r="G117" s="8"/>
      <c r="H117" s="8"/>
      <c r="I117" s="8"/>
      <c r="J117" s="8"/>
      <c r="K117" s="8"/>
      <c r="L117" s="8"/>
      <c r="M117" s="8"/>
      <c r="N117" s="9"/>
      <c r="O117" s="8"/>
      <c r="P117" s="8"/>
      <c r="Q117" s="8"/>
      <c r="R117" s="8"/>
      <c r="S117" s="9"/>
      <c r="T117" s="9"/>
      <c r="U117" s="8"/>
      <c r="V117" s="8"/>
      <c r="W117" s="8"/>
      <c r="X117" s="8"/>
      <c r="Y117" s="8"/>
      <c r="Z117" s="8"/>
      <c r="AA117" s="8"/>
      <c r="AB117" s="8"/>
      <c r="AC117" s="9"/>
      <c r="AD117" s="9"/>
      <c r="AE117" s="9"/>
      <c r="AF117" s="8"/>
      <c r="AG117" s="8"/>
      <c r="AH117" s="7">
        <f t="shared" si="1"/>
        <v>29900000</v>
      </c>
      <c r="AJ117" s="10" t="e">
        <f>AN117*10/AO117</f>
        <v>#DIV/0!</v>
      </c>
    </row>
    <row r="118" spans="1:41" x14ac:dyDescent="0.2">
      <c r="A118" s="23">
        <v>30.1</v>
      </c>
      <c r="B118" t="s">
        <v>176</v>
      </c>
      <c r="C118" s="3">
        <v>2</v>
      </c>
      <c r="D118">
        <v>2530000</v>
      </c>
      <c r="E118">
        <v>233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 s="3">
        <v>1.37</v>
      </c>
      <c r="O118" t="s">
        <v>35</v>
      </c>
      <c r="P118" t="s">
        <v>177</v>
      </c>
      <c r="Q118" t="s">
        <v>37</v>
      </c>
      <c r="R118" t="s">
        <v>38</v>
      </c>
      <c r="S118" s="3">
        <v>0.25</v>
      </c>
      <c r="T118" s="3">
        <v>10</v>
      </c>
      <c r="U118" t="s">
        <v>39</v>
      </c>
      <c r="V118" t="s">
        <v>40</v>
      </c>
      <c r="W118" t="s">
        <v>178</v>
      </c>
      <c r="X118" t="s">
        <v>42</v>
      </c>
      <c r="Y118" t="s">
        <v>43</v>
      </c>
      <c r="Z118" t="s">
        <v>44</v>
      </c>
      <c r="AA118" t="s">
        <v>45</v>
      </c>
      <c r="AB118" t="s">
        <v>37</v>
      </c>
      <c r="AC118" s="3"/>
      <c r="AD118" s="3">
        <v>1</v>
      </c>
      <c r="AE118" s="3">
        <v>0</v>
      </c>
      <c r="AF118">
        <v>30</v>
      </c>
      <c r="AG118">
        <v>300</v>
      </c>
      <c r="AH118" s="6">
        <f t="shared" si="1"/>
        <v>25300000</v>
      </c>
    </row>
    <row r="119" spans="1:41" x14ac:dyDescent="0.2">
      <c r="A119" s="23">
        <v>30.2</v>
      </c>
      <c r="B119" t="s">
        <v>176</v>
      </c>
      <c r="C119" s="3">
        <v>2</v>
      </c>
      <c r="D119">
        <v>3050000</v>
      </c>
      <c r="E119">
        <v>223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 s="3">
        <v>1.24</v>
      </c>
      <c r="O119" t="s">
        <v>35</v>
      </c>
      <c r="P119" t="s">
        <v>179</v>
      </c>
      <c r="Q119" t="s">
        <v>37</v>
      </c>
      <c r="R119" t="s">
        <v>38</v>
      </c>
      <c r="S119" s="3">
        <v>0.25</v>
      </c>
      <c r="T119" s="3">
        <v>10</v>
      </c>
      <c r="U119" t="s">
        <v>39</v>
      </c>
      <c r="V119" t="s">
        <v>40</v>
      </c>
      <c r="W119" t="s">
        <v>180</v>
      </c>
      <c r="X119" t="s">
        <v>42</v>
      </c>
      <c r="Y119" t="s">
        <v>43</v>
      </c>
      <c r="Z119" t="s">
        <v>44</v>
      </c>
      <c r="AA119" t="s">
        <v>45</v>
      </c>
      <c r="AB119" t="s">
        <v>37</v>
      </c>
      <c r="AC119" s="3"/>
      <c r="AD119" s="3">
        <v>1</v>
      </c>
      <c r="AE119" s="3">
        <v>0</v>
      </c>
      <c r="AF119">
        <v>30</v>
      </c>
      <c r="AG119">
        <v>300</v>
      </c>
      <c r="AH119" s="6">
        <f t="shared" si="1"/>
        <v>30500000</v>
      </c>
    </row>
    <row r="120" spans="1:41" x14ac:dyDescent="0.2">
      <c r="A120" s="23">
        <v>30.3</v>
      </c>
      <c r="B120" t="s">
        <v>176</v>
      </c>
      <c r="C120" s="3">
        <v>2</v>
      </c>
      <c r="D120">
        <v>2730000</v>
      </c>
      <c r="E120">
        <v>208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 s="3">
        <v>1.35</v>
      </c>
      <c r="O120" t="s">
        <v>35</v>
      </c>
      <c r="P120" t="s">
        <v>181</v>
      </c>
      <c r="Q120" t="s">
        <v>37</v>
      </c>
      <c r="R120" t="s">
        <v>38</v>
      </c>
      <c r="S120" s="3">
        <v>0.25</v>
      </c>
      <c r="T120" s="3">
        <v>10</v>
      </c>
      <c r="U120" t="s">
        <v>39</v>
      </c>
      <c r="V120" t="s">
        <v>40</v>
      </c>
      <c r="W120" t="s">
        <v>182</v>
      </c>
      <c r="X120" t="s">
        <v>42</v>
      </c>
      <c r="Y120" t="s">
        <v>43</v>
      </c>
      <c r="Z120" t="s">
        <v>44</v>
      </c>
      <c r="AA120" t="s">
        <v>45</v>
      </c>
      <c r="AB120" t="s">
        <v>37</v>
      </c>
      <c r="AC120" s="3"/>
      <c r="AD120" s="3">
        <v>1</v>
      </c>
      <c r="AE120" s="3">
        <v>0</v>
      </c>
      <c r="AF120">
        <v>30</v>
      </c>
      <c r="AG120">
        <v>300</v>
      </c>
      <c r="AH120" s="6">
        <f t="shared" si="1"/>
        <v>27300000</v>
      </c>
    </row>
    <row r="121" spans="1:41" x14ac:dyDescent="0.2">
      <c r="A121" s="24">
        <v>30</v>
      </c>
      <c r="B121" s="8"/>
      <c r="C121" s="9" t="s">
        <v>50</v>
      </c>
      <c r="D121" s="8">
        <v>2770000</v>
      </c>
      <c r="E121" s="8" t="s">
        <v>51</v>
      </c>
      <c r="F121" s="8">
        <v>9.4689999999999994</v>
      </c>
      <c r="G121" s="8"/>
      <c r="H121" s="8"/>
      <c r="I121" s="8"/>
      <c r="J121" s="8"/>
      <c r="K121" s="8"/>
      <c r="L121" s="8"/>
      <c r="M121" s="8"/>
      <c r="N121" s="9"/>
      <c r="O121" s="8"/>
      <c r="P121" s="8"/>
      <c r="Q121" s="8"/>
      <c r="R121" s="8"/>
      <c r="S121" s="9"/>
      <c r="T121" s="9"/>
      <c r="U121" s="8"/>
      <c r="V121" s="8"/>
      <c r="W121" s="8"/>
      <c r="X121" s="8"/>
      <c r="Y121" s="8"/>
      <c r="Z121" s="8"/>
      <c r="AA121" s="8"/>
      <c r="AB121" s="8"/>
      <c r="AC121" s="9"/>
      <c r="AD121" s="9"/>
      <c r="AE121" s="9"/>
      <c r="AF121" s="8"/>
      <c r="AG121" s="8"/>
      <c r="AH121" s="7">
        <f t="shared" si="1"/>
        <v>27700000</v>
      </c>
      <c r="AJ121" s="10" t="e">
        <f>AN121*10/AO121</f>
        <v>#DIV/0!</v>
      </c>
    </row>
    <row r="122" spans="1:41" x14ac:dyDescent="0.2">
      <c r="A122" s="23">
        <v>31.1</v>
      </c>
      <c r="B122" t="s">
        <v>183</v>
      </c>
      <c r="C122" s="3">
        <v>2</v>
      </c>
      <c r="D122">
        <v>2150000</v>
      </c>
      <c r="E122">
        <v>228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 s="3">
        <v>1.49</v>
      </c>
      <c r="O122" t="s">
        <v>35</v>
      </c>
      <c r="P122" t="s">
        <v>184</v>
      </c>
      <c r="Q122" t="s">
        <v>37</v>
      </c>
      <c r="R122" t="s">
        <v>38</v>
      </c>
      <c r="S122" s="3">
        <v>0.25</v>
      </c>
      <c r="T122" s="3">
        <v>10</v>
      </c>
      <c r="U122" t="s">
        <v>39</v>
      </c>
      <c r="V122" t="s">
        <v>40</v>
      </c>
      <c r="W122" t="s">
        <v>185</v>
      </c>
      <c r="X122" t="s">
        <v>42</v>
      </c>
      <c r="Y122" t="s">
        <v>43</v>
      </c>
      <c r="Z122" t="s">
        <v>44</v>
      </c>
      <c r="AA122" t="s">
        <v>45</v>
      </c>
      <c r="AB122" t="s">
        <v>37</v>
      </c>
      <c r="AC122" s="3"/>
      <c r="AD122" s="3">
        <v>1</v>
      </c>
      <c r="AE122" s="3">
        <v>0</v>
      </c>
      <c r="AF122">
        <v>30</v>
      </c>
      <c r="AG122">
        <v>300</v>
      </c>
      <c r="AH122" s="6">
        <f t="shared" si="1"/>
        <v>21500000</v>
      </c>
    </row>
    <row r="123" spans="1:41" x14ac:dyDescent="0.2">
      <c r="A123" s="23">
        <v>31.2</v>
      </c>
      <c r="B123" t="s">
        <v>183</v>
      </c>
      <c r="C123" s="3">
        <v>2</v>
      </c>
      <c r="D123">
        <v>2210000</v>
      </c>
      <c r="E123">
        <v>219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s="3">
        <v>1.47</v>
      </c>
      <c r="O123" t="s">
        <v>35</v>
      </c>
      <c r="P123" t="s">
        <v>186</v>
      </c>
      <c r="Q123" t="s">
        <v>37</v>
      </c>
      <c r="R123" t="s">
        <v>38</v>
      </c>
      <c r="S123" s="3">
        <v>0.25</v>
      </c>
      <c r="T123" s="3">
        <v>10</v>
      </c>
      <c r="U123" t="s">
        <v>39</v>
      </c>
      <c r="V123" t="s">
        <v>40</v>
      </c>
      <c r="W123" t="s">
        <v>187</v>
      </c>
      <c r="X123" t="s">
        <v>42</v>
      </c>
      <c r="Y123" t="s">
        <v>43</v>
      </c>
      <c r="Z123" t="s">
        <v>44</v>
      </c>
      <c r="AA123" t="s">
        <v>45</v>
      </c>
      <c r="AB123" t="s">
        <v>37</v>
      </c>
      <c r="AC123" s="3"/>
      <c r="AD123" s="3">
        <v>1</v>
      </c>
      <c r="AE123" s="3">
        <v>0</v>
      </c>
      <c r="AF123">
        <v>30</v>
      </c>
      <c r="AG123">
        <v>300</v>
      </c>
      <c r="AH123" s="6">
        <f t="shared" si="1"/>
        <v>22100000</v>
      </c>
    </row>
    <row r="124" spans="1:41" x14ac:dyDescent="0.2">
      <c r="A124" s="23">
        <v>31.3</v>
      </c>
      <c r="B124" t="s">
        <v>183</v>
      </c>
      <c r="C124" s="3">
        <v>2</v>
      </c>
      <c r="D124">
        <v>2070000</v>
      </c>
      <c r="E124">
        <v>228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 s="3">
        <v>1.46</v>
      </c>
      <c r="O124" t="s">
        <v>35</v>
      </c>
      <c r="P124" t="s">
        <v>188</v>
      </c>
      <c r="Q124" t="s">
        <v>37</v>
      </c>
      <c r="R124" t="s">
        <v>38</v>
      </c>
      <c r="S124" s="3">
        <v>0.25</v>
      </c>
      <c r="T124" s="3">
        <v>10</v>
      </c>
      <c r="U124" t="s">
        <v>39</v>
      </c>
      <c r="V124" t="s">
        <v>40</v>
      </c>
      <c r="W124" t="s">
        <v>185</v>
      </c>
      <c r="X124" t="s">
        <v>42</v>
      </c>
      <c r="Y124" t="s">
        <v>43</v>
      </c>
      <c r="Z124" t="s">
        <v>44</v>
      </c>
      <c r="AA124" t="s">
        <v>45</v>
      </c>
      <c r="AB124" t="s">
        <v>37</v>
      </c>
      <c r="AC124" s="3"/>
      <c r="AD124" s="3">
        <v>1</v>
      </c>
      <c r="AE124" s="3">
        <v>0</v>
      </c>
      <c r="AF124">
        <v>30</v>
      </c>
      <c r="AG124">
        <v>300</v>
      </c>
      <c r="AH124" s="6">
        <f t="shared" si="1"/>
        <v>20700000</v>
      </c>
    </row>
    <row r="125" spans="1:41" x14ac:dyDescent="0.2">
      <c r="A125" s="24">
        <v>31</v>
      </c>
      <c r="B125" s="8"/>
      <c r="C125" s="9" t="s">
        <v>50</v>
      </c>
      <c r="D125" s="8">
        <v>2140000</v>
      </c>
      <c r="E125" s="8" t="s">
        <v>51</v>
      </c>
      <c r="F125" s="8">
        <v>3.2770000000000001</v>
      </c>
      <c r="G125" s="8"/>
      <c r="H125" s="8"/>
      <c r="I125" s="8"/>
      <c r="J125" s="8"/>
      <c r="K125" s="8"/>
      <c r="L125" s="8"/>
      <c r="M125" s="8"/>
      <c r="N125" s="9"/>
      <c r="O125" s="8"/>
      <c r="P125" s="8"/>
      <c r="Q125" s="8"/>
      <c r="R125" s="8"/>
      <c r="S125" s="9"/>
      <c r="T125" s="9"/>
      <c r="U125" s="8"/>
      <c r="V125" s="8"/>
      <c r="W125" s="8"/>
      <c r="X125" s="8"/>
      <c r="Y125" s="8"/>
      <c r="Z125" s="8"/>
      <c r="AA125" s="8"/>
      <c r="AB125" s="8"/>
      <c r="AC125" s="9"/>
      <c r="AD125" s="9"/>
      <c r="AE125" s="9"/>
      <c r="AF125" s="8"/>
      <c r="AG125" s="8"/>
      <c r="AH125" s="7">
        <f t="shared" si="1"/>
        <v>21400000</v>
      </c>
      <c r="AJ125" s="10" t="e">
        <f>AN125*10/AO125</f>
        <v>#DIV/0!</v>
      </c>
    </row>
    <row r="126" spans="1:41" x14ac:dyDescent="0.2">
      <c r="A126" s="23">
        <v>32.1</v>
      </c>
      <c r="B126" t="s">
        <v>189</v>
      </c>
      <c r="C126" s="3">
        <v>2</v>
      </c>
      <c r="D126">
        <v>3020000</v>
      </c>
      <c r="E126">
        <v>230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s="3">
        <v>1.47</v>
      </c>
      <c r="O126" t="s">
        <v>35</v>
      </c>
      <c r="P126" t="s">
        <v>190</v>
      </c>
      <c r="Q126" t="s">
        <v>37</v>
      </c>
      <c r="R126" t="s">
        <v>38</v>
      </c>
      <c r="S126" s="3">
        <v>0.25</v>
      </c>
      <c r="T126" s="3">
        <v>10</v>
      </c>
      <c r="U126" t="s">
        <v>39</v>
      </c>
      <c r="V126" t="s">
        <v>40</v>
      </c>
      <c r="W126" t="s">
        <v>191</v>
      </c>
      <c r="X126" t="s">
        <v>42</v>
      </c>
      <c r="Y126" t="s">
        <v>43</v>
      </c>
      <c r="Z126" t="s">
        <v>44</v>
      </c>
      <c r="AA126" t="s">
        <v>45</v>
      </c>
      <c r="AB126" t="s">
        <v>37</v>
      </c>
      <c r="AC126" s="3"/>
      <c r="AD126" s="3">
        <v>1</v>
      </c>
      <c r="AE126" s="3">
        <v>0</v>
      </c>
      <c r="AF126">
        <v>30</v>
      </c>
      <c r="AG126">
        <v>300</v>
      </c>
      <c r="AH126" s="6">
        <f t="shared" si="1"/>
        <v>30200000</v>
      </c>
    </row>
    <row r="127" spans="1:41" x14ac:dyDescent="0.2">
      <c r="A127" s="23">
        <v>32.200000000000003</v>
      </c>
      <c r="B127" t="s">
        <v>189</v>
      </c>
      <c r="C127" s="3">
        <v>2</v>
      </c>
      <c r="D127">
        <v>2930000</v>
      </c>
      <c r="E127">
        <v>206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 s="3">
        <v>1.35</v>
      </c>
      <c r="O127" t="s">
        <v>35</v>
      </c>
      <c r="P127" t="s">
        <v>192</v>
      </c>
      <c r="Q127" t="s">
        <v>37</v>
      </c>
      <c r="R127" t="s">
        <v>38</v>
      </c>
      <c r="S127" s="3">
        <v>0.25</v>
      </c>
      <c r="T127" s="3">
        <v>10</v>
      </c>
      <c r="U127" t="s">
        <v>39</v>
      </c>
      <c r="V127" t="s">
        <v>40</v>
      </c>
      <c r="W127" t="s">
        <v>193</v>
      </c>
      <c r="X127" t="s">
        <v>42</v>
      </c>
      <c r="Y127" t="s">
        <v>43</v>
      </c>
      <c r="Z127" t="s">
        <v>44</v>
      </c>
      <c r="AA127" t="s">
        <v>45</v>
      </c>
      <c r="AB127" t="s">
        <v>37</v>
      </c>
      <c r="AC127" s="3"/>
      <c r="AD127" s="3">
        <v>1</v>
      </c>
      <c r="AE127" s="3">
        <v>0</v>
      </c>
      <c r="AF127">
        <v>30</v>
      </c>
      <c r="AG127">
        <v>300</v>
      </c>
      <c r="AH127" s="6">
        <f t="shared" si="1"/>
        <v>29300000</v>
      </c>
    </row>
    <row r="128" spans="1:41" x14ac:dyDescent="0.2">
      <c r="A128" s="23">
        <v>32.299999999999997</v>
      </c>
      <c r="B128" t="s">
        <v>189</v>
      </c>
      <c r="C128" s="3">
        <v>2</v>
      </c>
      <c r="D128">
        <v>2760000</v>
      </c>
      <c r="E128">
        <v>219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 s="3">
        <v>1.38</v>
      </c>
      <c r="O128" t="s">
        <v>35</v>
      </c>
      <c r="P128" t="s">
        <v>194</v>
      </c>
      <c r="Q128" t="s">
        <v>37</v>
      </c>
      <c r="R128" t="s">
        <v>38</v>
      </c>
      <c r="S128" s="3">
        <v>0.25</v>
      </c>
      <c r="T128" s="3">
        <v>10</v>
      </c>
      <c r="U128" t="s">
        <v>39</v>
      </c>
      <c r="V128" t="s">
        <v>40</v>
      </c>
      <c r="W128" t="s">
        <v>195</v>
      </c>
      <c r="X128" t="s">
        <v>42</v>
      </c>
      <c r="Y128" t="s">
        <v>43</v>
      </c>
      <c r="Z128" t="s">
        <v>44</v>
      </c>
      <c r="AA128" t="s">
        <v>45</v>
      </c>
      <c r="AB128" t="s">
        <v>37</v>
      </c>
      <c r="AC128" s="3"/>
      <c r="AD128" s="3">
        <v>1</v>
      </c>
      <c r="AE128" s="3">
        <v>0</v>
      </c>
      <c r="AF128">
        <v>30</v>
      </c>
      <c r="AG128">
        <v>300</v>
      </c>
      <c r="AH128" s="6">
        <f t="shared" si="1"/>
        <v>27600000</v>
      </c>
    </row>
    <row r="129" spans="1:36" x14ac:dyDescent="0.2">
      <c r="A129" s="24">
        <v>32</v>
      </c>
      <c r="B129" s="8"/>
      <c r="C129" s="9" t="s">
        <v>50</v>
      </c>
      <c r="D129" s="8">
        <v>2900000</v>
      </c>
      <c r="E129" s="8" t="s">
        <v>51</v>
      </c>
      <c r="F129" s="8">
        <v>4.548</v>
      </c>
      <c r="G129" s="8"/>
      <c r="H129" s="8"/>
      <c r="I129" s="8"/>
      <c r="J129" s="8"/>
      <c r="K129" s="8"/>
      <c r="L129" s="8"/>
      <c r="M129" s="8"/>
      <c r="N129" s="9"/>
      <c r="O129" s="8"/>
      <c r="P129" s="8"/>
      <c r="Q129" s="8"/>
      <c r="R129" s="8"/>
      <c r="S129" s="9"/>
      <c r="T129" s="9"/>
      <c r="U129" s="8"/>
      <c r="V129" s="8"/>
      <c r="W129" s="8"/>
      <c r="X129" s="8"/>
      <c r="Y129" s="8"/>
      <c r="Z129" s="8"/>
      <c r="AA129" s="8"/>
      <c r="AB129" s="8"/>
      <c r="AC129" s="9"/>
      <c r="AD129" s="9"/>
      <c r="AE129" s="9"/>
      <c r="AF129" s="8"/>
      <c r="AG129" s="8"/>
      <c r="AH129" s="7">
        <f t="shared" si="1"/>
        <v>29000000</v>
      </c>
      <c r="AJ129" s="10" t="e">
        <f>AN129*10/AO129</f>
        <v>#DIV/0!</v>
      </c>
    </row>
    <row r="130" spans="1:36" x14ac:dyDescent="0.2">
      <c r="A130" s="23">
        <v>33.1</v>
      </c>
      <c r="B130" t="s">
        <v>196</v>
      </c>
      <c r="C130" s="3">
        <v>2</v>
      </c>
      <c r="D130">
        <v>3080000</v>
      </c>
      <c r="E130">
        <v>208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 s="3">
        <v>1.34</v>
      </c>
      <c r="O130" t="s">
        <v>35</v>
      </c>
      <c r="P130" t="s">
        <v>197</v>
      </c>
      <c r="Q130" t="s">
        <v>37</v>
      </c>
      <c r="R130" t="s">
        <v>38</v>
      </c>
      <c r="S130" s="3">
        <v>0.25</v>
      </c>
      <c r="T130" s="3">
        <v>10</v>
      </c>
      <c r="U130" t="s">
        <v>39</v>
      </c>
      <c r="V130" t="s">
        <v>40</v>
      </c>
      <c r="W130" t="s">
        <v>198</v>
      </c>
      <c r="X130" t="s">
        <v>42</v>
      </c>
      <c r="Y130" t="s">
        <v>43</v>
      </c>
      <c r="Z130" t="s">
        <v>44</v>
      </c>
      <c r="AA130" t="s">
        <v>45</v>
      </c>
      <c r="AB130" t="s">
        <v>37</v>
      </c>
      <c r="AC130" s="3"/>
      <c r="AD130" s="3">
        <v>1</v>
      </c>
      <c r="AE130" s="3">
        <v>0</v>
      </c>
      <c r="AF130">
        <v>30</v>
      </c>
      <c r="AG130">
        <v>300</v>
      </c>
      <c r="AH130" s="6">
        <f t="shared" si="1"/>
        <v>30800000</v>
      </c>
    </row>
    <row r="131" spans="1:36" x14ac:dyDescent="0.2">
      <c r="A131" s="23">
        <v>33.200000000000003</v>
      </c>
      <c r="B131" t="s">
        <v>196</v>
      </c>
      <c r="C131" s="3">
        <v>2</v>
      </c>
      <c r="D131">
        <v>2970000</v>
      </c>
      <c r="E131">
        <v>209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 s="3">
        <v>1.4</v>
      </c>
      <c r="O131" t="s">
        <v>35</v>
      </c>
      <c r="P131" t="s">
        <v>199</v>
      </c>
      <c r="Q131" t="s">
        <v>37</v>
      </c>
      <c r="R131" t="s">
        <v>38</v>
      </c>
      <c r="S131" s="3">
        <v>0.25</v>
      </c>
      <c r="T131" s="3">
        <v>10</v>
      </c>
      <c r="U131" t="s">
        <v>39</v>
      </c>
      <c r="V131" t="s">
        <v>40</v>
      </c>
      <c r="W131" t="s">
        <v>200</v>
      </c>
      <c r="X131" t="s">
        <v>42</v>
      </c>
      <c r="Y131" t="s">
        <v>43</v>
      </c>
      <c r="Z131" t="s">
        <v>44</v>
      </c>
      <c r="AA131" t="s">
        <v>45</v>
      </c>
      <c r="AB131" t="s">
        <v>37</v>
      </c>
      <c r="AC131" s="3"/>
      <c r="AD131" s="3">
        <v>1</v>
      </c>
      <c r="AE131" s="3">
        <v>0</v>
      </c>
      <c r="AF131">
        <v>30</v>
      </c>
      <c r="AG131">
        <v>300</v>
      </c>
      <c r="AH131" s="6">
        <f t="shared" ref="AH131:AH194" si="2">D131*10</f>
        <v>29700000</v>
      </c>
    </row>
    <row r="132" spans="1:36" x14ac:dyDescent="0.2">
      <c r="A132" s="23">
        <v>33.299999999999997</v>
      </c>
      <c r="B132" t="s">
        <v>196</v>
      </c>
      <c r="C132" s="3">
        <v>2</v>
      </c>
      <c r="D132">
        <v>2620000</v>
      </c>
      <c r="E132">
        <v>233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 s="3">
        <v>1.38</v>
      </c>
      <c r="O132" t="s">
        <v>35</v>
      </c>
      <c r="P132" t="s">
        <v>201</v>
      </c>
      <c r="Q132" t="s">
        <v>37</v>
      </c>
      <c r="R132" t="s">
        <v>38</v>
      </c>
      <c r="S132" s="3">
        <v>0.25</v>
      </c>
      <c r="T132" s="3">
        <v>10</v>
      </c>
      <c r="U132" t="s">
        <v>39</v>
      </c>
      <c r="V132" t="s">
        <v>40</v>
      </c>
      <c r="W132" t="s">
        <v>202</v>
      </c>
      <c r="X132" t="s">
        <v>42</v>
      </c>
      <c r="Y132" t="s">
        <v>43</v>
      </c>
      <c r="Z132" t="s">
        <v>44</v>
      </c>
      <c r="AA132" t="s">
        <v>45</v>
      </c>
      <c r="AB132" t="s">
        <v>37</v>
      </c>
      <c r="AC132" s="3"/>
      <c r="AD132" s="3">
        <v>1</v>
      </c>
      <c r="AE132" s="3">
        <v>0</v>
      </c>
      <c r="AF132">
        <v>30</v>
      </c>
      <c r="AG132">
        <v>300</v>
      </c>
      <c r="AH132" s="6">
        <f t="shared" si="2"/>
        <v>26200000</v>
      </c>
    </row>
    <row r="133" spans="1:36" x14ac:dyDescent="0.2">
      <c r="A133" s="24">
        <v>33</v>
      </c>
      <c r="B133" s="8"/>
      <c r="C133" s="9" t="s">
        <v>50</v>
      </c>
      <c r="D133" s="8">
        <v>2890000</v>
      </c>
      <c r="E133" s="8" t="s">
        <v>51</v>
      </c>
      <c r="F133" s="8">
        <v>8.3119999999999994</v>
      </c>
      <c r="G133" s="8"/>
      <c r="H133" s="8"/>
      <c r="I133" s="8"/>
      <c r="J133" s="8"/>
      <c r="K133" s="8"/>
      <c r="L133" s="8"/>
      <c r="M133" s="8"/>
      <c r="N133" s="9"/>
      <c r="O133" s="8"/>
      <c r="P133" s="8"/>
      <c r="Q133" s="8"/>
      <c r="R133" s="8"/>
      <c r="S133" s="9"/>
      <c r="T133" s="9"/>
      <c r="U133" s="8"/>
      <c r="V133" s="8"/>
      <c r="W133" s="8"/>
      <c r="X133" s="8"/>
      <c r="Y133" s="8"/>
      <c r="Z133" s="8"/>
      <c r="AA133" s="8"/>
      <c r="AB133" s="8"/>
      <c r="AC133" s="9"/>
      <c r="AD133" s="9"/>
      <c r="AE133" s="9"/>
      <c r="AF133" s="8"/>
      <c r="AG133" s="8"/>
      <c r="AH133" s="7">
        <f t="shared" si="2"/>
        <v>28900000</v>
      </c>
      <c r="AJ133" s="10" t="e">
        <f>AN133*10/AO133</f>
        <v>#DIV/0!</v>
      </c>
    </row>
    <row r="134" spans="1:36" x14ac:dyDescent="0.2">
      <c r="A134" s="23">
        <v>34.1</v>
      </c>
      <c r="B134" t="s">
        <v>203</v>
      </c>
      <c r="C134" s="3">
        <v>2</v>
      </c>
      <c r="D134">
        <v>2550000</v>
      </c>
      <c r="E134">
        <v>226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s="3">
        <v>1.42</v>
      </c>
      <c r="O134" t="s">
        <v>35</v>
      </c>
      <c r="P134" t="s">
        <v>204</v>
      </c>
      <c r="Q134" t="s">
        <v>37</v>
      </c>
      <c r="R134" t="s">
        <v>38</v>
      </c>
      <c r="S134" s="3">
        <v>0.25</v>
      </c>
      <c r="T134" s="3">
        <v>10</v>
      </c>
      <c r="U134" t="s">
        <v>39</v>
      </c>
      <c r="V134" t="s">
        <v>40</v>
      </c>
      <c r="W134" t="s">
        <v>205</v>
      </c>
      <c r="X134" t="s">
        <v>42</v>
      </c>
      <c r="Y134" t="s">
        <v>43</v>
      </c>
      <c r="Z134" t="s">
        <v>44</v>
      </c>
      <c r="AA134" t="s">
        <v>45</v>
      </c>
      <c r="AB134" t="s">
        <v>37</v>
      </c>
      <c r="AC134" s="3"/>
      <c r="AD134" s="3">
        <v>1</v>
      </c>
      <c r="AE134" s="3">
        <v>0</v>
      </c>
      <c r="AF134">
        <v>30</v>
      </c>
      <c r="AG134">
        <v>300</v>
      </c>
      <c r="AH134" s="6">
        <f t="shared" si="2"/>
        <v>25500000</v>
      </c>
    </row>
    <row r="135" spans="1:36" x14ac:dyDescent="0.2">
      <c r="A135" s="23">
        <v>34.200000000000003</v>
      </c>
      <c r="B135" t="s">
        <v>203</v>
      </c>
      <c r="C135" s="3">
        <v>2</v>
      </c>
      <c r="D135">
        <v>2650000</v>
      </c>
      <c r="E135">
        <v>227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 s="3">
        <v>1.48</v>
      </c>
      <c r="O135" t="s">
        <v>35</v>
      </c>
      <c r="P135" t="s">
        <v>206</v>
      </c>
      <c r="Q135" t="s">
        <v>37</v>
      </c>
      <c r="R135" t="s">
        <v>38</v>
      </c>
      <c r="S135" s="3">
        <v>0.25</v>
      </c>
      <c r="T135" s="3">
        <v>10</v>
      </c>
      <c r="U135" t="s">
        <v>39</v>
      </c>
      <c r="V135" t="s">
        <v>40</v>
      </c>
      <c r="W135" t="s">
        <v>207</v>
      </c>
      <c r="X135" t="s">
        <v>42</v>
      </c>
      <c r="Y135" t="s">
        <v>43</v>
      </c>
      <c r="Z135" t="s">
        <v>44</v>
      </c>
      <c r="AA135" t="s">
        <v>45</v>
      </c>
      <c r="AB135" t="s">
        <v>37</v>
      </c>
      <c r="AC135" s="3"/>
      <c r="AD135" s="3">
        <v>1</v>
      </c>
      <c r="AE135" s="3">
        <v>0</v>
      </c>
      <c r="AF135">
        <v>30</v>
      </c>
      <c r="AG135">
        <v>300</v>
      </c>
      <c r="AH135" s="6">
        <f t="shared" si="2"/>
        <v>26500000</v>
      </c>
    </row>
    <row r="136" spans="1:36" x14ac:dyDescent="0.2">
      <c r="A136" s="23">
        <v>34.299999999999997</v>
      </c>
      <c r="B136" t="s">
        <v>203</v>
      </c>
      <c r="C136" s="3">
        <v>2</v>
      </c>
      <c r="D136">
        <v>2250000</v>
      </c>
      <c r="E136">
        <v>231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3">
        <v>1.51</v>
      </c>
      <c r="O136" t="s">
        <v>35</v>
      </c>
      <c r="P136" t="s">
        <v>208</v>
      </c>
      <c r="Q136" t="s">
        <v>37</v>
      </c>
      <c r="R136" t="s">
        <v>38</v>
      </c>
      <c r="S136" s="3">
        <v>0.25</v>
      </c>
      <c r="T136" s="3">
        <v>10</v>
      </c>
      <c r="U136" t="s">
        <v>39</v>
      </c>
      <c r="V136" t="s">
        <v>40</v>
      </c>
      <c r="W136" t="s">
        <v>202</v>
      </c>
      <c r="X136" t="s">
        <v>42</v>
      </c>
      <c r="Y136" t="s">
        <v>43</v>
      </c>
      <c r="Z136" t="s">
        <v>44</v>
      </c>
      <c r="AA136" t="s">
        <v>45</v>
      </c>
      <c r="AB136" t="s">
        <v>37</v>
      </c>
      <c r="AC136" s="3"/>
      <c r="AD136" s="3">
        <v>1</v>
      </c>
      <c r="AE136" s="3">
        <v>0</v>
      </c>
      <c r="AF136">
        <v>30</v>
      </c>
      <c r="AG136">
        <v>300</v>
      </c>
      <c r="AH136" s="6">
        <f t="shared" si="2"/>
        <v>22500000</v>
      </c>
    </row>
    <row r="137" spans="1:36" x14ac:dyDescent="0.2">
      <c r="A137" s="24">
        <v>34</v>
      </c>
      <c r="B137" s="8"/>
      <c r="C137" s="9" t="s">
        <v>50</v>
      </c>
      <c r="D137" s="8">
        <v>2480000</v>
      </c>
      <c r="E137" s="8" t="s">
        <v>51</v>
      </c>
      <c r="F137" s="8">
        <v>8.3829999999999991</v>
      </c>
      <c r="G137" s="8"/>
      <c r="H137" s="8"/>
      <c r="I137" s="8"/>
      <c r="J137" s="8"/>
      <c r="K137" s="8"/>
      <c r="L137" s="8"/>
      <c r="M137" s="8"/>
      <c r="N137" s="9"/>
      <c r="O137" s="8"/>
      <c r="P137" s="8"/>
      <c r="Q137" s="8"/>
      <c r="R137" s="8"/>
      <c r="S137" s="9"/>
      <c r="T137" s="9"/>
      <c r="U137" s="8"/>
      <c r="V137" s="8"/>
      <c r="W137" s="8"/>
      <c r="X137" s="8"/>
      <c r="Y137" s="8"/>
      <c r="Z137" s="8"/>
      <c r="AA137" s="8"/>
      <c r="AB137" s="8"/>
      <c r="AC137" s="9"/>
      <c r="AD137" s="9"/>
      <c r="AE137" s="9"/>
      <c r="AF137" s="8"/>
      <c r="AG137" s="8"/>
      <c r="AH137" s="7">
        <f t="shared" si="2"/>
        <v>24800000</v>
      </c>
      <c r="AJ137" s="10" t="e">
        <f>AN137*10/AO137</f>
        <v>#DIV/0!</v>
      </c>
    </row>
    <row r="138" spans="1:36" x14ac:dyDescent="0.2">
      <c r="A138" s="23">
        <v>35.1</v>
      </c>
      <c r="B138" t="s">
        <v>209</v>
      </c>
      <c r="C138" s="3">
        <v>2</v>
      </c>
      <c r="D138">
        <v>3290000</v>
      </c>
      <c r="E138">
        <v>204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3">
        <v>1.44</v>
      </c>
      <c r="O138" t="s">
        <v>35</v>
      </c>
      <c r="P138" t="s">
        <v>210</v>
      </c>
      <c r="Q138" t="s">
        <v>37</v>
      </c>
      <c r="R138" t="s">
        <v>38</v>
      </c>
      <c r="S138" s="3">
        <v>0.25</v>
      </c>
      <c r="T138" s="3">
        <v>10</v>
      </c>
      <c r="U138" t="s">
        <v>39</v>
      </c>
      <c r="V138" t="s">
        <v>40</v>
      </c>
      <c r="W138" t="s">
        <v>211</v>
      </c>
      <c r="X138" t="s">
        <v>42</v>
      </c>
      <c r="Y138" t="s">
        <v>43</v>
      </c>
      <c r="Z138" t="s">
        <v>44</v>
      </c>
      <c r="AA138" t="s">
        <v>45</v>
      </c>
      <c r="AB138" t="s">
        <v>37</v>
      </c>
      <c r="AC138" s="3"/>
      <c r="AD138" s="3">
        <v>1</v>
      </c>
      <c r="AE138" s="3">
        <v>0</v>
      </c>
      <c r="AF138">
        <v>30</v>
      </c>
      <c r="AG138">
        <v>300</v>
      </c>
      <c r="AH138" s="6">
        <f t="shared" si="2"/>
        <v>32900000</v>
      </c>
    </row>
    <row r="139" spans="1:36" x14ac:dyDescent="0.2">
      <c r="A139" s="23">
        <v>35.200000000000003</v>
      </c>
      <c r="B139" t="s">
        <v>209</v>
      </c>
      <c r="C139" s="3">
        <v>2</v>
      </c>
      <c r="D139">
        <v>3150000</v>
      </c>
      <c r="E139">
        <v>231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3">
        <v>1.36</v>
      </c>
      <c r="O139" t="s">
        <v>35</v>
      </c>
      <c r="P139" t="s">
        <v>212</v>
      </c>
      <c r="Q139" t="s">
        <v>37</v>
      </c>
      <c r="R139" t="s">
        <v>38</v>
      </c>
      <c r="S139" s="3">
        <v>0.25</v>
      </c>
      <c r="T139" s="3">
        <v>10</v>
      </c>
      <c r="U139" t="s">
        <v>39</v>
      </c>
      <c r="V139" t="s">
        <v>40</v>
      </c>
      <c r="W139" t="s">
        <v>187</v>
      </c>
      <c r="X139" t="s">
        <v>42</v>
      </c>
      <c r="Y139" t="s">
        <v>43</v>
      </c>
      <c r="Z139" t="s">
        <v>44</v>
      </c>
      <c r="AA139" t="s">
        <v>45</v>
      </c>
      <c r="AB139" t="s">
        <v>37</v>
      </c>
      <c r="AC139" s="3"/>
      <c r="AD139" s="3">
        <v>1</v>
      </c>
      <c r="AE139" s="3">
        <v>0</v>
      </c>
      <c r="AF139">
        <v>30</v>
      </c>
      <c r="AG139">
        <v>300</v>
      </c>
      <c r="AH139" s="6">
        <f t="shared" si="2"/>
        <v>31500000</v>
      </c>
    </row>
    <row r="140" spans="1:36" x14ac:dyDescent="0.2">
      <c r="A140" s="23">
        <v>35.299999999999997</v>
      </c>
      <c r="B140" t="s">
        <v>209</v>
      </c>
      <c r="C140" s="3">
        <v>2</v>
      </c>
      <c r="D140">
        <v>2740000</v>
      </c>
      <c r="E140">
        <v>226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 s="3">
        <v>1.29</v>
      </c>
      <c r="O140" t="s">
        <v>35</v>
      </c>
      <c r="P140" t="s">
        <v>213</v>
      </c>
      <c r="Q140" t="s">
        <v>37</v>
      </c>
      <c r="R140" t="s">
        <v>38</v>
      </c>
      <c r="S140" s="3">
        <v>0.25</v>
      </c>
      <c r="T140" s="3">
        <v>10</v>
      </c>
      <c r="U140" t="s">
        <v>39</v>
      </c>
      <c r="V140" t="s">
        <v>40</v>
      </c>
      <c r="W140" t="s">
        <v>214</v>
      </c>
      <c r="X140" t="s">
        <v>42</v>
      </c>
      <c r="Y140" t="s">
        <v>43</v>
      </c>
      <c r="Z140" t="s">
        <v>44</v>
      </c>
      <c r="AA140" t="s">
        <v>45</v>
      </c>
      <c r="AB140" t="s">
        <v>37</v>
      </c>
      <c r="AC140" s="3"/>
      <c r="AD140" s="3">
        <v>1</v>
      </c>
      <c r="AE140" s="3">
        <v>0</v>
      </c>
      <c r="AF140">
        <v>30</v>
      </c>
      <c r="AG140">
        <v>300</v>
      </c>
      <c r="AH140" s="6">
        <f t="shared" si="2"/>
        <v>27400000</v>
      </c>
    </row>
    <row r="141" spans="1:36" x14ac:dyDescent="0.2">
      <c r="A141" s="24">
        <v>35</v>
      </c>
      <c r="B141" s="8"/>
      <c r="C141" s="9" t="s">
        <v>50</v>
      </c>
      <c r="D141" s="8">
        <v>3060000</v>
      </c>
      <c r="E141" s="8" t="s">
        <v>51</v>
      </c>
      <c r="F141" s="8">
        <v>9.3409999999999993</v>
      </c>
      <c r="G141" s="8"/>
      <c r="H141" s="8"/>
      <c r="I141" s="8"/>
      <c r="J141" s="8"/>
      <c r="K141" s="8"/>
      <c r="L141" s="8"/>
      <c r="M141" s="8"/>
      <c r="N141" s="9"/>
      <c r="O141" s="8"/>
      <c r="P141" s="8"/>
      <c r="Q141" s="8"/>
      <c r="R141" s="8"/>
      <c r="S141" s="9"/>
      <c r="T141" s="9"/>
      <c r="U141" s="8"/>
      <c r="V141" s="8"/>
      <c r="W141" s="8"/>
      <c r="X141" s="8"/>
      <c r="Y141" s="8"/>
      <c r="Z141" s="8"/>
      <c r="AA141" s="8"/>
      <c r="AB141" s="8"/>
      <c r="AC141" s="9"/>
      <c r="AD141" s="9"/>
      <c r="AE141" s="9"/>
      <c r="AF141" s="8"/>
      <c r="AG141" s="8"/>
      <c r="AH141" s="7">
        <f t="shared" si="2"/>
        <v>30600000</v>
      </c>
      <c r="AJ141" s="10" t="e">
        <f>AN141*10/AO141</f>
        <v>#DIV/0!</v>
      </c>
    </row>
    <row r="142" spans="1:36" x14ac:dyDescent="0.2">
      <c r="A142" s="23">
        <v>36.1</v>
      </c>
      <c r="B142" t="s">
        <v>215</v>
      </c>
      <c r="C142" s="3">
        <v>2</v>
      </c>
      <c r="D142">
        <v>2930000</v>
      </c>
      <c r="E142">
        <v>206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 s="3">
        <v>1.36</v>
      </c>
      <c r="O142" t="s">
        <v>35</v>
      </c>
      <c r="P142" t="s">
        <v>216</v>
      </c>
      <c r="Q142" t="s">
        <v>37</v>
      </c>
      <c r="R142" t="s">
        <v>38</v>
      </c>
      <c r="S142" s="3">
        <v>0.25</v>
      </c>
      <c r="T142" s="3">
        <v>10</v>
      </c>
      <c r="U142" t="s">
        <v>39</v>
      </c>
      <c r="V142" t="s">
        <v>40</v>
      </c>
      <c r="W142" t="s">
        <v>217</v>
      </c>
      <c r="X142" t="s">
        <v>42</v>
      </c>
      <c r="Y142" t="s">
        <v>43</v>
      </c>
      <c r="Z142" t="s">
        <v>44</v>
      </c>
      <c r="AA142" t="s">
        <v>45</v>
      </c>
      <c r="AB142" t="s">
        <v>37</v>
      </c>
      <c r="AC142" s="3"/>
      <c r="AD142" s="3">
        <v>1</v>
      </c>
      <c r="AE142" s="3">
        <v>0</v>
      </c>
      <c r="AF142">
        <v>30</v>
      </c>
      <c r="AG142">
        <v>300</v>
      </c>
      <c r="AH142" s="6">
        <f t="shared" si="2"/>
        <v>29300000</v>
      </c>
    </row>
    <row r="143" spans="1:36" x14ac:dyDescent="0.2">
      <c r="A143" s="23">
        <v>36.200000000000003</v>
      </c>
      <c r="B143" t="s">
        <v>215</v>
      </c>
      <c r="C143" s="3">
        <v>2</v>
      </c>
      <c r="D143">
        <v>2680000</v>
      </c>
      <c r="E143">
        <v>229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s="3">
        <v>1.34</v>
      </c>
      <c r="O143" t="s">
        <v>35</v>
      </c>
      <c r="P143" t="s">
        <v>218</v>
      </c>
      <c r="Q143" t="s">
        <v>37</v>
      </c>
      <c r="R143" t="s">
        <v>38</v>
      </c>
      <c r="S143" s="3">
        <v>0.25</v>
      </c>
      <c r="T143" s="3">
        <v>10</v>
      </c>
      <c r="U143" t="s">
        <v>39</v>
      </c>
      <c r="V143" t="s">
        <v>40</v>
      </c>
      <c r="W143" t="s">
        <v>219</v>
      </c>
      <c r="X143" t="s">
        <v>42</v>
      </c>
      <c r="Y143" t="s">
        <v>43</v>
      </c>
      <c r="Z143" t="s">
        <v>44</v>
      </c>
      <c r="AA143" t="s">
        <v>45</v>
      </c>
      <c r="AB143" t="s">
        <v>37</v>
      </c>
      <c r="AC143" s="3"/>
      <c r="AD143" s="3">
        <v>1</v>
      </c>
      <c r="AE143" s="3">
        <v>0</v>
      </c>
      <c r="AF143">
        <v>30</v>
      </c>
      <c r="AG143">
        <v>300</v>
      </c>
      <c r="AH143" s="6">
        <f t="shared" si="2"/>
        <v>26800000</v>
      </c>
    </row>
    <row r="144" spans="1:36" x14ac:dyDescent="0.2">
      <c r="A144" s="23">
        <v>36.299999999999997</v>
      </c>
      <c r="B144" t="s">
        <v>215</v>
      </c>
      <c r="C144" s="3">
        <v>2</v>
      </c>
      <c r="D144">
        <v>2370000</v>
      </c>
      <c r="E144">
        <v>203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 s="3">
        <v>1.32</v>
      </c>
      <c r="O144" t="s">
        <v>35</v>
      </c>
      <c r="P144" t="s">
        <v>220</v>
      </c>
      <c r="Q144" t="s">
        <v>37</v>
      </c>
      <c r="R144" t="s">
        <v>38</v>
      </c>
      <c r="S144" s="3">
        <v>0.25</v>
      </c>
      <c r="T144" s="3">
        <v>10</v>
      </c>
      <c r="U144" t="s">
        <v>39</v>
      </c>
      <c r="V144" t="s">
        <v>40</v>
      </c>
      <c r="W144" t="s">
        <v>221</v>
      </c>
      <c r="X144" t="s">
        <v>42</v>
      </c>
      <c r="Y144" t="s">
        <v>43</v>
      </c>
      <c r="Z144" t="s">
        <v>44</v>
      </c>
      <c r="AA144" t="s">
        <v>45</v>
      </c>
      <c r="AB144" t="s">
        <v>37</v>
      </c>
      <c r="AC144" s="3"/>
      <c r="AD144" s="3">
        <v>1</v>
      </c>
      <c r="AE144" s="3">
        <v>0</v>
      </c>
      <c r="AF144">
        <v>30</v>
      </c>
      <c r="AG144">
        <v>300</v>
      </c>
      <c r="AH144" s="6">
        <f t="shared" si="2"/>
        <v>23700000</v>
      </c>
    </row>
    <row r="145" spans="1:36" x14ac:dyDescent="0.2">
      <c r="A145" s="24">
        <v>36</v>
      </c>
      <c r="B145" s="8"/>
      <c r="C145" s="9" t="s">
        <v>50</v>
      </c>
      <c r="D145" s="8">
        <v>2660000</v>
      </c>
      <c r="E145" s="8" t="s">
        <v>51</v>
      </c>
      <c r="F145" s="8">
        <v>10.545999999999999</v>
      </c>
      <c r="G145" s="8"/>
      <c r="H145" s="8"/>
      <c r="I145" s="8"/>
      <c r="J145" s="8"/>
      <c r="K145" s="8"/>
      <c r="L145" s="8"/>
      <c r="M145" s="8"/>
      <c r="N145" s="9"/>
      <c r="O145" s="8"/>
      <c r="P145" s="8"/>
      <c r="Q145" s="8"/>
      <c r="R145" s="8"/>
      <c r="S145" s="9"/>
      <c r="T145" s="9"/>
      <c r="U145" s="8"/>
      <c r="V145" s="8"/>
      <c r="W145" s="8"/>
      <c r="X145" s="8"/>
      <c r="Y145" s="8"/>
      <c r="Z145" s="8"/>
      <c r="AA145" s="8"/>
      <c r="AB145" s="8"/>
      <c r="AC145" s="9"/>
      <c r="AD145" s="9"/>
      <c r="AE145" s="9"/>
      <c r="AF145" s="8"/>
      <c r="AG145" s="8"/>
      <c r="AH145" s="7">
        <f t="shared" si="2"/>
        <v>26600000</v>
      </c>
      <c r="AJ145" s="10" t="e">
        <f>AN145*10/AO145</f>
        <v>#DIV/0!</v>
      </c>
    </row>
    <row r="146" spans="1:36" x14ac:dyDescent="0.2">
      <c r="A146" s="23">
        <v>37.1</v>
      </c>
      <c r="B146" t="s">
        <v>222</v>
      </c>
      <c r="C146" s="3">
        <v>2</v>
      </c>
      <c r="D146">
        <v>2410000</v>
      </c>
      <c r="E146">
        <v>222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 s="3">
        <v>1.32</v>
      </c>
      <c r="O146" t="s">
        <v>35</v>
      </c>
      <c r="P146" t="s">
        <v>223</v>
      </c>
      <c r="Q146" t="s">
        <v>37</v>
      </c>
      <c r="R146" t="s">
        <v>38</v>
      </c>
      <c r="S146" s="3">
        <v>0.25</v>
      </c>
      <c r="T146" s="3">
        <v>10</v>
      </c>
      <c r="U146" t="s">
        <v>39</v>
      </c>
      <c r="V146" t="s">
        <v>40</v>
      </c>
      <c r="W146" t="s">
        <v>224</v>
      </c>
      <c r="X146" t="s">
        <v>42</v>
      </c>
      <c r="Y146" t="s">
        <v>43</v>
      </c>
      <c r="Z146" t="s">
        <v>44</v>
      </c>
      <c r="AA146" t="s">
        <v>45</v>
      </c>
      <c r="AB146" t="s">
        <v>37</v>
      </c>
      <c r="AC146" s="3"/>
      <c r="AD146" s="3">
        <v>1</v>
      </c>
      <c r="AE146" s="3">
        <v>0</v>
      </c>
      <c r="AF146">
        <v>30</v>
      </c>
      <c r="AG146">
        <v>300</v>
      </c>
      <c r="AH146" s="6">
        <f t="shared" si="2"/>
        <v>24100000</v>
      </c>
    </row>
    <row r="147" spans="1:36" x14ac:dyDescent="0.2">
      <c r="A147" s="23">
        <v>37.200000000000003</v>
      </c>
      <c r="B147" t="s">
        <v>222</v>
      </c>
      <c r="C147" s="3">
        <v>2</v>
      </c>
      <c r="D147">
        <v>2590000</v>
      </c>
      <c r="E147">
        <v>230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 s="3">
        <v>1.47</v>
      </c>
      <c r="O147" t="s">
        <v>35</v>
      </c>
      <c r="P147" t="s">
        <v>225</v>
      </c>
      <c r="Q147" t="s">
        <v>37</v>
      </c>
      <c r="R147" t="s">
        <v>38</v>
      </c>
      <c r="S147" s="3">
        <v>0.25</v>
      </c>
      <c r="T147" s="3">
        <v>10</v>
      </c>
      <c r="U147" t="s">
        <v>39</v>
      </c>
      <c r="V147" t="s">
        <v>40</v>
      </c>
      <c r="W147" t="s">
        <v>226</v>
      </c>
      <c r="X147" t="s">
        <v>42</v>
      </c>
      <c r="Y147" t="s">
        <v>43</v>
      </c>
      <c r="Z147" t="s">
        <v>44</v>
      </c>
      <c r="AA147" t="s">
        <v>45</v>
      </c>
      <c r="AB147" t="s">
        <v>37</v>
      </c>
      <c r="AC147" s="3"/>
      <c r="AD147" s="3">
        <v>1</v>
      </c>
      <c r="AE147" s="3">
        <v>0</v>
      </c>
      <c r="AF147">
        <v>30</v>
      </c>
      <c r="AG147">
        <v>300</v>
      </c>
      <c r="AH147" s="6">
        <f t="shared" si="2"/>
        <v>25900000</v>
      </c>
    </row>
    <row r="148" spans="1:36" x14ac:dyDescent="0.2">
      <c r="A148" s="23">
        <v>37.299999999999997</v>
      </c>
      <c r="B148" t="s">
        <v>222</v>
      </c>
      <c r="C148" s="3">
        <v>2</v>
      </c>
      <c r="D148">
        <v>2310000</v>
      </c>
      <c r="E148">
        <v>229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 s="3">
        <v>1.47</v>
      </c>
      <c r="O148" t="s">
        <v>35</v>
      </c>
      <c r="P148" t="s">
        <v>227</v>
      </c>
      <c r="Q148" t="s">
        <v>37</v>
      </c>
      <c r="R148" t="s">
        <v>38</v>
      </c>
      <c r="S148" s="3">
        <v>0.25</v>
      </c>
      <c r="T148" s="3">
        <v>10</v>
      </c>
      <c r="U148" t="s">
        <v>39</v>
      </c>
      <c r="V148" t="s">
        <v>40</v>
      </c>
      <c r="W148" t="s">
        <v>228</v>
      </c>
      <c r="X148" t="s">
        <v>42</v>
      </c>
      <c r="Y148" t="s">
        <v>43</v>
      </c>
      <c r="Z148" t="s">
        <v>44</v>
      </c>
      <c r="AA148" t="s">
        <v>45</v>
      </c>
      <c r="AB148" t="s">
        <v>37</v>
      </c>
      <c r="AC148" s="3"/>
      <c r="AD148" s="3">
        <v>1</v>
      </c>
      <c r="AE148" s="3">
        <v>0</v>
      </c>
      <c r="AF148">
        <v>30</v>
      </c>
      <c r="AG148">
        <v>300</v>
      </c>
      <c r="AH148" s="6">
        <f t="shared" si="2"/>
        <v>23100000</v>
      </c>
    </row>
    <row r="149" spans="1:36" x14ac:dyDescent="0.2">
      <c r="A149" s="24">
        <v>37</v>
      </c>
      <c r="B149" s="8"/>
      <c r="C149" s="9" t="s">
        <v>50</v>
      </c>
      <c r="D149" s="8">
        <v>2440000</v>
      </c>
      <c r="E149" s="8" t="s">
        <v>51</v>
      </c>
      <c r="F149" s="8">
        <v>5.8230000000000004</v>
      </c>
      <c r="G149" s="8"/>
      <c r="H149" s="8"/>
      <c r="I149" s="8"/>
      <c r="J149" s="8"/>
      <c r="K149" s="8"/>
      <c r="L149" s="8"/>
      <c r="M149" s="8"/>
      <c r="N149" s="9"/>
      <c r="O149" s="8"/>
      <c r="P149" s="8"/>
      <c r="Q149" s="8"/>
      <c r="R149" s="8"/>
      <c r="S149" s="9"/>
      <c r="T149" s="9"/>
      <c r="U149" s="8"/>
      <c r="V149" s="8"/>
      <c r="W149" s="8"/>
      <c r="X149" s="8"/>
      <c r="Y149" s="8"/>
      <c r="Z149" s="8"/>
      <c r="AA149" s="8"/>
      <c r="AB149" s="8"/>
      <c r="AC149" s="9"/>
      <c r="AD149" s="9"/>
      <c r="AE149" s="9"/>
      <c r="AF149" s="8"/>
      <c r="AG149" s="8"/>
      <c r="AH149" s="7">
        <f t="shared" si="2"/>
        <v>24400000</v>
      </c>
      <c r="AJ149" s="10" t="e">
        <f>AN149*10/AO149</f>
        <v>#DIV/0!</v>
      </c>
    </row>
    <row r="150" spans="1:36" x14ac:dyDescent="0.2">
      <c r="A150" s="23">
        <v>38.1</v>
      </c>
      <c r="B150" t="s">
        <v>229</v>
      </c>
      <c r="C150" s="3">
        <v>2</v>
      </c>
      <c r="D150">
        <v>3330000</v>
      </c>
      <c r="E150">
        <v>225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3">
        <v>1.29</v>
      </c>
      <c r="O150" t="s">
        <v>35</v>
      </c>
      <c r="P150" t="s">
        <v>230</v>
      </c>
      <c r="Q150" t="s">
        <v>37</v>
      </c>
      <c r="R150" t="s">
        <v>38</v>
      </c>
      <c r="S150" s="3">
        <v>0.25</v>
      </c>
      <c r="T150" s="3">
        <v>10</v>
      </c>
      <c r="U150" t="s">
        <v>39</v>
      </c>
      <c r="V150" t="s">
        <v>40</v>
      </c>
      <c r="W150" t="s">
        <v>207</v>
      </c>
      <c r="X150" t="s">
        <v>42</v>
      </c>
      <c r="Y150" t="s">
        <v>43</v>
      </c>
      <c r="Z150" t="s">
        <v>44</v>
      </c>
      <c r="AA150" t="s">
        <v>45</v>
      </c>
      <c r="AB150" t="s">
        <v>37</v>
      </c>
      <c r="AC150" s="3"/>
      <c r="AD150" s="3">
        <v>1</v>
      </c>
      <c r="AE150" s="3">
        <v>0</v>
      </c>
      <c r="AF150">
        <v>30</v>
      </c>
      <c r="AG150">
        <v>300</v>
      </c>
      <c r="AH150" s="6">
        <f t="shared" si="2"/>
        <v>33300000</v>
      </c>
    </row>
    <row r="151" spans="1:36" x14ac:dyDescent="0.2">
      <c r="A151" s="23">
        <v>38.200000000000003</v>
      </c>
      <c r="B151" t="s">
        <v>229</v>
      </c>
      <c r="C151" s="3">
        <v>2</v>
      </c>
      <c r="D151">
        <v>3240000</v>
      </c>
      <c r="E151">
        <v>201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3">
        <v>1.28</v>
      </c>
      <c r="O151" t="s">
        <v>35</v>
      </c>
      <c r="P151" t="s">
        <v>231</v>
      </c>
      <c r="Q151" t="s">
        <v>37</v>
      </c>
      <c r="R151" t="s">
        <v>38</v>
      </c>
      <c r="S151" s="3">
        <v>0.25</v>
      </c>
      <c r="T151" s="3">
        <v>10</v>
      </c>
      <c r="U151" t="s">
        <v>39</v>
      </c>
      <c r="V151" t="s">
        <v>40</v>
      </c>
      <c r="W151" t="s">
        <v>200</v>
      </c>
      <c r="X151" t="s">
        <v>42</v>
      </c>
      <c r="Y151" t="s">
        <v>43</v>
      </c>
      <c r="Z151" t="s">
        <v>44</v>
      </c>
      <c r="AA151" t="s">
        <v>45</v>
      </c>
      <c r="AB151" t="s">
        <v>37</v>
      </c>
      <c r="AC151" s="3"/>
      <c r="AD151" s="3">
        <v>1</v>
      </c>
      <c r="AE151" s="3">
        <v>0</v>
      </c>
      <c r="AF151">
        <v>30</v>
      </c>
      <c r="AG151">
        <v>300</v>
      </c>
      <c r="AH151" s="6">
        <f t="shared" si="2"/>
        <v>32400000</v>
      </c>
    </row>
    <row r="152" spans="1:36" x14ac:dyDescent="0.2">
      <c r="A152" s="23">
        <v>38.299999999999997</v>
      </c>
      <c r="B152" t="s">
        <v>229</v>
      </c>
      <c r="C152" s="3">
        <v>2</v>
      </c>
      <c r="D152">
        <v>2730000</v>
      </c>
      <c r="E152">
        <v>225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3">
        <v>1.17</v>
      </c>
      <c r="O152" t="s">
        <v>35</v>
      </c>
      <c r="P152" t="s">
        <v>232</v>
      </c>
      <c r="Q152" t="s">
        <v>37</v>
      </c>
      <c r="R152" t="s">
        <v>38</v>
      </c>
      <c r="S152" s="3">
        <v>0.25</v>
      </c>
      <c r="T152" s="3">
        <v>10</v>
      </c>
      <c r="U152" t="s">
        <v>39</v>
      </c>
      <c r="V152" t="s">
        <v>40</v>
      </c>
      <c r="W152" t="s">
        <v>233</v>
      </c>
      <c r="X152" t="s">
        <v>42</v>
      </c>
      <c r="Y152" t="s">
        <v>43</v>
      </c>
      <c r="Z152" t="s">
        <v>44</v>
      </c>
      <c r="AA152" t="s">
        <v>45</v>
      </c>
      <c r="AB152" t="s">
        <v>37</v>
      </c>
      <c r="AC152" s="3"/>
      <c r="AD152" s="3">
        <v>1</v>
      </c>
      <c r="AE152" s="3">
        <v>0</v>
      </c>
      <c r="AF152">
        <v>30</v>
      </c>
      <c r="AG152">
        <v>300</v>
      </c>
      <c r="AH152" s="6">
        <f t="shared" si="2"/>
        <v>27300000</v>
      </c>
    </row>
    <row r="153" spans="1:36" x14ac:dyDescent="0.2">
      <c r="A153" s="24">
        <v>38</v>
      </c>
      <c r="B153" s="8"/>
      <c r="C153" s="9" t="s">
        <v>50</v>
      </c>
      <c r="D153" s="8">
        <v>3100000</v>
      </c>
      <c r="E153" s="8" t="s">
        <v>51</v>
      </c>
      <c r="F153" s="8">
        <v>10.438000000000001</v>
      </c>
      <c r="G153" s="8"/>
      <c r="H153" s="8"/>
      <c r="I153" s="8"/>
      <c r="J153" s="8"/>
      <c r="K153" s="8"/>
      <c r="L153" s="8"/>
      <c r="M153" s="8"/>
      <c r="N153" s="9"/>
      <c r="O153" s="8"/>
      <c r="P153" s="8"/>
      <c r="Q153" s="8"/>
      <c r="R153" s="8"/>
      <c r="S153" s="9"/>
      <c r="T153" s="9"/>
      <c r="U153" s="8"/>
      <c r="V153" s="8"/>
      <c r="W153" s="8"/>
      <c r="X153" s="8"/>
      <c r="Y153" s="8"/>
      <c r="Z153" s="8"/>
      <c r="AA153" s="8"/>
      <c r="AB153" s="8"/>
      <c r="AC153" s="9"/>
      <c r="AD153" s="9"/>
      <c r="AE153" s="9"/>
      <c r="AF153" s="8"/>
      <c r="AG153" s="8"/>
      <c r="AH153" s="7">
        <f t="shared" si="2"/>
        <v>31000000</v>
      </c>
      <c r="AJ153" s="10" t="e">
        <f>AN153*10/AO153</f>
        <v>#DIV/0!</v>
      </c>
    </row>
    <row r="154" spans="1:36" x14ac:dyDescent="0.2">
      <c r="A154" s="23">
        <v>39.1</v>
      </c>
      <c r="B154" t="s">
        <v>234</v>
      </c>
      <c r="C154" s="3">
        <v>2</v>
      </c>
      <c r="D154">
        <v>2560000</v>
      </c>
      <c r="E154">
        <v>236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3">
        <v>1.25</v>
      </c>
      <c r="O154" t="s">
        <v>35</v>
      </c>
      <c r="P154" t="s">
        <v>235</v>
      </c>
      <c r="Q154" t="s">
        <v>37</v>
      </c>
      <c r="R154" t="s">
        <v>38</v>
      </c>
      <c r="S154" s="3">
        <v>0.25</v>
      </c>
      <c r="T154" s="3">
        <v>10</v>
      </c>
      <c r="U154" t="s">
        <v>39</v>
      </c>
      <c r="V154" t="s">
        <v>40</v>
      </c>
      <c r="W154" t="s">
        <v>185</v>
      </c>
      <c r="X154" t="s">
        <v>42</v>
      </c>
      <c r="Y154" t="s">
        <v>43</v>
      </c>
      <c r="Z154" t="s">
        <v>44</v>
      </c>
      <c r="AA154" t="s">
        <v>45</v>
      </c>
      <c r="AB154" t="s">
        <v>37</v>
      </c>
      <c r="AC154" s="3"/>
      <c r="AD154" s="3">
        <v>1</v>
      </c>
      <c r="AE154" s="3">
        <v>0</v>
      </c>
      <c r="AF154">
        <v>30</v>
      </c>
      <c r="AG154">
        <v>300</v>
      </c>
      <c r="AH154" s="6">
        <f t="shared" si="2"/>
        <v>25600000</v>
      </c>
    </row>
    <row r="155" spans="1:36" x14ac:dyDescent="0.2">
      <c r="A155" s="23">
        <v>39.200000000000003</v>
      </c>
      <c r="B155" t="s">
        <v>234</v>
      </c>
      <c r="C155" s="3">
        <v>2</v>
      </c>
      <c r="D155">
        <v>2640000</v>
      </c>
      <c r="E155">
        <v>201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3">
        <v>1.27</v>
      </c>
      <c r="O155" t="s">
        <v>35</v>
      </c>
      <c r="P155" t="s">
        <v>236</v>
      </c>
      <c r="Q155" t="s">
        <v>37</v>
      </c>
      <c r="R155" t="s">
        <v>38</v>
      </c>
      <c r="S155" s="3">
        <v>0.25</v>
      </c>
      <c r="T155" s="3">
        <v>10</v>
      </c>
      <c r="U155" t="s">
        <v>39</v>
      </c>
      <c r="V155" t="s">
        <v>40</v>
      </c>
      <c r="W155" t="s">
        <v>237</v>
      </c>
      <c r="X155" t="s">
        <v>42</v>
      </c>
      <c r="Y155" t="s">
        <v>43</v>
      </c>
      <c r="Z155" t="s">
        <v>44</v>
      </c>
      <c r="AA155" t="s">
        <v>45</v>
      </c>
      <c r="AB155" t="s">
        <v>37</v>
      </c>
      <c r="AC155" s="3"/>
      <c r="AD155" s="3">
        <v>1</v>
      </c>
      <c r="AE155" s="3">
        <v>0</v>
      </c>
      <c r="AF155">
        <v>30</v>
      </c>
      <c r="AG155">
        <v>300</v>
      </c>
      <c r="AH155" s="6">
        <f t="shared" si="2"/>
        <v>26400000</v>
      </c>
    </row>
    <row r="156" spans="1:36" x14ac:dyDescent="0.2">
      <c r="A156" s="23">
        <v>39.299999999999997</v>
      </c>
      <c r="B156" t="s">
        <v>234</v>
      </c>
      <c r="C156" s="3">
        <v>2</v>
      </c>
      <c r="D156">
        <v>3140000</v>
      </c>
      <c r="E156">
        <v>203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3">
        <v>1.23</v>
      </c>
      <c r="O156" t="s">
        <v>35</v>
      </c>
      <c r="P156" t="s">
        <v>238</v>
      </c>
      <c r="Q156" t="s">
        <v>37</v>
      </c>
      <c r="R156" t="s">
        <v>38</v>
      </c>
      <c r="S156" s="3">
        <v>0.25</v>
      </c>
      <c r="T156" s="3">
        <v>10</v>
      </c>
      <c r="U156" t="s">
        <v>39</v>
      </c>
      <c r="V156" t="s">
        <v>40</v>
      </c>
      <c r="W156" t="s">
        <v>239</v>
      </c>
      <c r="X156" t="s">
        <v>42</v>
      </c>
      <c r="Y156" t="s">
        <v>43</v>
      </c>
      <c r="Z156" t="s">
        <v>44</v>
      </c>
      <c r="AA156" t="s">
        <v>45</v>
      </c>
      <c r="AB156" t="s">
        <v>37</v>
      </c>
      <c r="AC156" s="3"/>
      <c r="AD156" s="3">
        <v>1</v>
      </c>
      <c r="AE156" s="3">
        <v>0</v>
      </c>
      <c r="AF156">
        <v>30</v>
      </c>
      <c r="AG156">
        <v>300</v>
      </c>
      <c r="AH156" s="6">
        <f t="shared" si="2"/>
        <v>31400000</v>
      </c>
    </row>
    <row r="157" spans="1:36" x14ac:dyDescent="0.2">
      <c r="A157" s="24">
        <v>39</v>
      </c>
      <c r="B157" s="8"/>
      <c r="C157" s="9" t="s">
        <v>50</v>
      </c>
      <c r="D157" s="8">
        <v>2780000</v>
      </c>
      <c r="E157" s="8" t="s">
        <v>51</v>
      </c>
      <c r="F157" s="8">
        <v>11.307</v>
      </c>
      <c r="G157" s="8"/>
      <c r="H157" s="8"/>
      <c r="I157" s="8"/>
      <c r="J157" s="8"/>
      <c r="K157" s="8"/>
      <c r="L157" s="8"/>
      <c r="M157" s="8"/>
      <c r="N157" s="9"/>
      <c r="O157" s="8"/>
      <c r="P157" s="8"/>
      <c r="Q157" s="8"/>
      <c r="R157" s="8"/>
      <c r="S157" s="9"/>
      <c r="T157" s="9"/>
      <c r="U157" s="8"/>
      <c r="V157" s="8"/>
      <c r="W157" s="8"/>
      <c r="X157" s="8"/>
      <c r="Y157" s="8"/>
      <c r="Z157" s="8"/>
      <c r="AA157" s="8"/>
      <c r="AB157" s="8"/>
      <c r="AC157" s="9"/>
      <c r="AD157" s="9"/>
      <c r="AE157" s="9"/>
      <c r="AF157" s="8"/>
      <c r="AG157" s="8"/>
      <c r="AH157" s="7">
        <f t="shared" si="2"/>
        <v>27800000</v>
      </c>
      <c r="AJ157" s="10" t="e">
        <f>AN157*10/AO157</f>
        <v>#DIV/0!</v>
      </c>
    </row>
    <row r="158" spans="1:36" x14ac:dyDescent="0.2">
      <c r="A158" s="23">
        <v>40.1</v>
      </c>
      <c r="B158" t="s">
        <v>240</v>
      </c>
      <c r="C158" s="3">
        <v>2</v>
      </c>
      <c r="D158">
        <v>1770000</v>
      </c>
      <c r="E158">
        <v>238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 s="3">
        <v>1.37</v>
      </c>
      <c r="O158" t="s">
        <v>35</v>
      </c>
      <c r="P158" t="s">
        <v>241</v>
      </c>
      <c r="Q158" t="s">
        <v>37</v>
      </c>
      <c r="R158" t="s">
        <v>38</v>
      </c>
      <c r="S158" s="3">
        <v>0.25</v>
      </c>
      <c r="T158" s="3">
        <v>10</v>
      </c>
      <c r="U158" t="s">
        <v>39</v>
      </c>
      <c r="V158" t="s">
        <v>40</v>
      </c>
      <c r="W158" t="s">
        <v>217</v>
      </c>
      <c r="X158" t="s">
        <v>42</v>
      </c>
      <c r="Y158" t="s">
        <v>43</v>
      </c>
      <c r="Z158" t="s">
        <v>44</v>
      </c>
      <c r="AA158" t="s">
        <v>45</v>
      </c>
      <c r="AB158" t="s">
        <v>37</v>
      </c>
      <c r="AC158" s="3"/>
      <c r="AD158" s="3">
        <v>1</v>
      </c>
      <c r="AE158" s="3">
        <v>0</v>
      </c>
      <c r="AF158">
        <v>30</v>
      </c>
      <c r="AG158">
        <v>300</v>
      </c>
      <c r="AH158" s="6">
        <f t="shared" si="2"/>
        <v>17700000</v>
      </c>
    </row>
    <row r="159" spans="1:36" x14ac:dyDescent="0.2">
      <c r="A159" s="23">
        <v>40.200000000000003</v>
      </c>
      <c r="B159" t="s">
        <v>240</v>
      </c>
      <c r="C159" s="3">
        <v>2</v>
      </c>
      <c r="D159">
        <v>2090000</v>
      </c>
      <c r="E159">
        <v>222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 s="3">
        <v>1.29</v>
      </c>
      <c r="O159" t="s">
        <v>35</v>
      </c>
      <c r="P159" t="s">
        <v>242</v>
      </c>
      <c r="Q159" t="s">
        <v>37</v>
      </c>
      <c r="R159" t="s">
        <v>38</v>
      </c>
      <c r="S159" s="3">
        <v>0.25</v>
      </c>
      <c r="T159" s="3">
        <v>10</v>
      </c>
      <c r="U159" t="s">
        <v>39</v>
      </c>
      <c r="V159" t="s">
        <v>40</v>
      </c>
      <c r="W159" t="s">
        <v>182</v>
      </c>
      <c r="X159" t="s">
        <v>42</v>
      </c>
      <c r="Y159" t="s">
        <v>43</v>
      </c>
      <c r="Z159" t="s">
        <v>44</v>
      </c>
      <c r="AA159" t="s">
        <v>45</v>
      </c>
      <c r="AB159" t="s">
        <v>37</v>
      </c>
      <c r="AC159" s="3"/>
      <c r="AD159" s="3">
        <v>1</v>
      </c>
      <c r="AE159" s="3">
        <v>0</v>
      </c>
      <c r="AF159">
        <v>30</v>
      </c>
      <c r="AG159">
        <v>300</v>
      </c>
      <c r="AH159" s="6">
        <f t="shared" si="2"/>
        <v>20900000</v>
      </c>
    </row>
    <row r="160" spans="1:36" x14ac:dyDescent="0.2">
      <c r="A160" s="23">
        <v>40.299999999999997</v>
      </c>
      <c r="B160" t="s">
        <v>240</v>
      </c>
      <c r="C160" s="3">
        <v>2</v>
      </c>
      <c r="D160">
        <v>1750000</v>
      </c>
      <c r="E160">
        <v>220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 s="3">
        <v>1.45</v>
      </c>
      <c r="O160" t="s">
        <v>35</v>
      </c>
      <c r="P160" t="s">
        <v>243</v>
      </c>
      <c r="Q160" t="s">
        <v>37</v>
      </c>
      <c r="R160" t="s">
        <v>38</v>
      </c>
      <c r="S160" s="3">
        <v>0.25</v>
      </c>
      <c r="T160" s="3">
        <v>10</v>
      </c>
      <c r="U160" t="s">
        <v>39</v>
      </c>
      <c r="V160" t="s">
        <v>40</v>
      </c>
      <c r="W160" t="s">
        <v>244</v>
      </c>
      <c r="X160" t="s">
        <v>42</v>
      </c>
      <c r="Y160" t="s">
        <v>43</v>
      </c>
      <c r="Z160" t="s">
        <v>44</v>
      </c>
      <c r="AA160" t="s">
        <v>45</v>
      </c>
      <c r="AB160" t="s">
        <v>37</v>
      </c>
      <c r="AC160" s="3"/>
      <c r="AD160" s="3">
        <v>1</v>
      </c>
      <c r="AE160" s="3">
        <v>0</v>
      </c>
      <c r="AF160">
        <v>30</v>
      </c>
      <c r="AG160">
        <v>300</v>
      </c>
      <c r="AH160" s="6">
        <f t="shared" si="2"/>
        <v>17500000</v>
      </c>
    </row>
    <row r="161" spans="1:36" x14ac:dyDescent="0.2">
      <c r="A161" s="24">
        <v>40</v>
      </c>
      <c r="B161" s="8"/>
      <c r="C161" s="9" t="s">
        <v>50</v>
      </c>
      <c r="D161" s="8">
        <v>1870000</v>
      </c>
      <c r="E161" s="8" t="s">
        <v>51</v>
      </c>
      <c r="F161" s="8">
        <v>10.202999999999999</v>
      </c>
      <c r="G161" s="8"/>
      <c r="H161" s="8"/>
      <c r="I161" s="8"/>
      <c r="J161" s="8"/>
      <c r="K161" s="8"/>
      <c r="L161" s="8"/>
      <c r="M161" s="8"/>
      <c r="N161" s="9"/>
      <c r="O161" s="8"/>
      <c r="P161" s="8"/>
      <c r="Q161" s="8"/>
      <c r="R161" s="8"/>
      <c r="S161" s="9"/>
      <c r="T161" s="9"/>
      <c r="U161" s="8"/>
      <c r="V161" s="8"/>
      <c r="W161" s="8"/>
      <c r="X161" s="8"/>
      <c r="Y161" s="8"/>
      <c r="Z161" s="8"/>
      <c r="AA161" s="8"/>
      <c r="AB161" s="8"/>
      <c r="AC161" s="9"/>
      <c r="AD161" s="9"/>
      <c r="AE161" s="9"/>
      <c r="AF161" s="8"/>
      <c r="AG161" s="8"/>
      <c r="AH161" s="7">
        <f t="shared" si="2"/>
        <v>18700000</v>
      </c>
      <c r="AJ161" s="10" t="e">
        <f>AN161*10/AO161</f>
        <v>#DIV/0!</v>
      </c>
    </row>
    <row r="162" spans="1:36" x14ac:dyDescent="0.2">
      <c r="A162" s="23">
        <v>41.1</v>
      </c>
      <c r="B162" t="s">
        <v>245</v>
      </c>
      <c r="C162" s="3">
        <v>2</v>
      </c>
      <c r="D162">
        <v>2240000</v>
      </c>
      <c r="E162">
        <v>222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3">
        <v>1.46</v>
      </c>
      <c r="O162" t="s">
        <v>35</v>
      </c>
      <c r="P162" t="s">
        <v>246</v>
      </c>
      <c r="Q162" t="s">
        <v>37</v>
      </c>
      <c r="R162" t="s">
        <v>38</v>
      </c>
      <c r="S162" s="3">
        <v>0.25</v>
      </c>
      <c r="T162" s="3">
        <v>10</v>
      </c>
      <c r="U162" t="s">
        <v>39</v>
      </c>
      <c r="V162" t="s">
        <v>40</v>
      </c>
      <c r="W162" t="s">
        <v>247</v>
      </c>
      <c r="X162" t="s">
        <v>42</v>
      </c>
      <c r="Y162" t="s">
        <v>43</v>
      </c>
      <c r="Z162" t="s">
        <v>44</v>
      </c>
      <c r="AA162" t="s">
        <v>45</v>
      </c>
      <c r="AB162" t="s">
        <v>37</v>
      </c>
      <c r="AC162" s="3"/>
      <c r="AD162" s="3">
        <v>1</v>
      </c>
      <c r="AE162" s="3">
        <v>0</v>
      </c>
      <c r="AF162">
        <v>30</v>
      </c>
      <c r="AG162">
        <v>300</v>
      </c>
      <c r="AH162" s="6">
        <f t="shared" si="2"/>
        <v>22400000</v>
      </c>
    </row>
    <row r="163" spans="1:36" x14ac:dyDescent="0.2">
      <c r="A163" s="23">
        <v>41.2</v>
      </c>
      <c r="B163" t="s">
        <v>245</v>
      </c>
      <c r="C163" s="3">
        <v>2</v>
      </c>
      <c r="D163">
        <v>2720000</v>
      </c>
      <c r="E163">
        <v>224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3">
        <v>1.4</v>
      </c>
      <c r="O163" t="s">
        <v>35</v>
      </c>
      <c r="P163" t="s">
        <v>248</v>
      </c>
      <c r="Q163" t="s">
        <v>37</v>
      </c>
      <c r="R163" t="s">
        <v>38</v>
      </c>
      <c r="S163" s="3">
        <v>0.25</v>
      </c>
      <c r="T163" s="3">
        <v>10</v>
      </c>
      <c r="U163" t="s">
        <v>39</v>
      </c>
      <c r="V163" t="s">
        <v>40</v>
      </c>
      <c r="W163" t="s">
        <v>249</v>
      </c>
      <c r="X163" t="s">
        <v>42</v>
      </c>
      <c r="Y163" t="s">
        <v>43</v>
      </c>
      <c r="Z163" t="s">
        <v>44</v>
      </c>
      <c r="AA163" t="s">
        <v>45</v>
      </c>
      <c r="AB163" t="s">
        <v>37</v>
      </c>
      <c r="AC163" s="3"/>
      <c r="AD163" s="3">
        <v>1</v>
      </c>
      <c r="AE163" s="3">
        <v>0</v>
      </c>
      <c r="AF163">
        <v>30</v>
      </c>
      <c r="AG163">
        <v>300</v>
      </c>
      <c r="AH163" s="6">
        <f t="shared" si="2"/>
        <v>27200000</v>
      </c>
    </row>
    <row r="164" spans="1:36" x14ac:dyDescent="0.2">
      <c r="A164" s="23">
        <v>41.3</v>
      </c>
      <c r="B164" t="s">
        <v>245</v>
      </c>
      <c r="C164" s="3">
        <v>2</v>
      </c>
      <c r="D164">
        <v>2430000</v>
      </c>
      <c r="E164">
        <v>224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3">
        <v>1.37</v>
      </c>
      <c r="O164" t="s">
        <v>35</v>
      </c>
      <c r="P164" t="s">
        <v>250</v>
      </c>
      <c r="Q164" t="s">
        <v>37</v>
      </c>
      <c r="R164" t="s">
        <v>38</v>
      </c>
      <c r="S164" s="3">
        <v>0.25</v>
      </c>
      <c r="T164" s="3">
        <v>10</v>
      </c>
      <c r="U164" t="s">
        <v>39</v>
      </c>
      <c r="V164" t="s">
        <v>40</v>
      </c>
      <c r="W164" t="s">
        <v>251</v>
      </c>
      <c r="X164" t="s">
        <v>42</v>
      </c>
      <c r="Y164" t="s">
        <v>43</v>
      </c>
      <c r="Z164" t="s">
        <v>44</v>
      </c>
      <c r="AA164" t="s">
        <v>45</v>
      </c>
      <c r="AB164" t="s">
        <v>37</v>
      </c>
      <c r="AC164" s="3"/>
      <c r="AD164" s="3">
        <v>1</v>
      </c>
      <c r="AE164" s="3">
        <v>0</v>
      </c>
      <c r="AF164">
        <v>30</v>
      </c>
      <c r="AG164">
        <v>300</v>
      </c>
      <c r="AH164" s="6">
        <f t="shared" si="2"/>
        <v>24300000</v>
      </c>
    </row>
    <row r="165" spans="1:36" x14ac:dyDescent="0.2">
      <c r="A165" s="24">
        <v>41</v>
      </c>
      <c r="B165" s="8"/>
      <c r="C165" s="9" t="s">
        <v>50</v>
      </c>
      <c r="D165" s="8">
        <v>2460000</v>
      </c>
      <c r="E165" s="8" t="s">
        <v>51</v>
      </c>
      <c r="F165" s="8">
        <v>9.8130000000000006</v>
      </c>
      <c r="G165" s="8"/>
      <c r="H165" s="8"/>
      <c r="I165" s="8"/>
      <c r="J165" s="8"/>
      <c r="K165" s="8"/>
      <c r="L165" s="8"/>
      <c r="M165" s="8"/>
      <c r="N165" s="9"/>
      <c r="O165" s="8"/>
      <c r="P165" s="8"/>
      <c r="Q165" s="8"/>
      <c r="R165" s="8"/>
      <c r="S165" s="9"/>
      <c r="T165" s="9"/>
      <c r="U165" s="8"/>
      <c r="V165" s="8"/>
      <c r="W165" s="8"/>
      <c r="X165" s="8"/>
      <c r="Y165" s="8"/>
      <c r="Z165" s="8"/>
      <c r="AA165" s="8"/>
      <c r="AB165" s="8"/>
      <c r="AC165" s="9"/>
      <c r="AD165" s="9"/>
      <c r="AE165" s="9"/>
      <c r="AF165" s="8"/>
      <c r="AG165" s="8"/>
      <c r="AH165" s="7">
        <f t="shared" si="2"/>
        <v>24600000</v>
      </c>
      <c r="AJ165" s="10" t="e">
        <f>AN165*10/AO165</f>
        <v>#DIV/0!</v>
      </c>
    </row>
    <row r="166" spans="1:36" x14ac:dyDescent="0.2">
      <c r="A166" s="23">
        <v>42.1</v>
      </c>
      <c r="B166" t="s">
        <v>252</v>
      </c>
      <c r="C166" s="3">
        <v>2</v>
      </c>
      <c r="D166">
        <v>4030000</v>
      </c>
      <c r="E166">
        <v>239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3">
        <v>1.3</v>
      </c>
      <c r="O166" t="s">
        <v>35</v>
      </c>
      <c r="P166" t="s">
        <v>253</v>
      </c>
      <c r="Q166" t="s">
        <v>37</v>
      </c>
      <c r="R166" t="s">
        <v>38</v>
      </c>
      <c r="S166" s="3">
        <v>0.25</v>
      </c>
      <c r="T166" s="3">
        <v>10</v>
      </c>
      <c r="U166" t="s">
        <v>39</v>
      </c>
      <c r="V166" t="s">
        <v>40</v>
      </c>
      <c r="W166" t="s">
        <v>247</v>
      </c>
      <c r="X166" t="s">
        <v>42</v>
      </c>
      <c r="Y166" t="s">
        <v>43</v>
      </c>
      <c r="Z166" t="s">
        <v>44</v>
      </c>
      <c r="AA166" t="s">
        <v>45</v>
      </c>
      <c r="AB166" t="s">
        <v>37</v>
      </c>
      <c r="AC166" s="3"/>
      <c r="AD166" s="3">
        <v>1</v>
      </c>
      <c r="AE166" s="3">
        <v>0</v>
      </c>
      <c r="AF166">
        <v>30</v>
      </c>
      <c r="AG166">
        <v>300</v>
      </c>
      <c r="AH166" s="6">
        <f t="shared" si="2"/>
        <v>40300000</v>
      </c>
    </row>
    <row r="167" spans="1:36" x14ac:dyDescent="0.2">
      <c r="A167" s="23">
        <v>42.2</v>
      </c>
      <c r="B167" t="s">
        <v>252</v>
      </c>
      <c r="C167" s="3">
        <v>2</v>
      </c>
      <c r="D167">
        <v>3850000</v>
      </c>
      <c r="E167">
        <v>209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3">
        <v>1.36</v>
      </c>
      <c r="O167" t="s">
        <v>35</v>
      </c>
      <c r="P167" t="s">
        <v>254</v>
      </c>
      <c r="Q167" t="s">
        <v>37</v>
      </c>
      <c r="R167" t="s">
        <v>38</v>
      </c>
      <c r="S167" s="3">
        <v>0.25</v>
      </c>
      <c r="T167" s="3">
        <v>10</v>
      </c>
      <c r="U167" t="s">
        <v>39</v>
      </c>
      <c r="V167" t="s">
        <v>40</v>
      </c>
      <c r="W167" t="s">
        <v>255</v>
      </c>
      <c r="X167" t="s">
        <v>42</v>
      </c>
      <c r="Y167" t="s">
        <v>43</v>
      </c>
      <c r="Z167" t="s">
        <v>44</v>
      </c>
      <c r="AA167" t="s">
        <v>45</v>
      </c>
      <c r="AB167" t="s">
        <v>37</v>
      </c>
      <c r="AC167" s="3"/>
      <c r="AD167" s="3">
        <v>1</v>
      </c>
      <c r="AE167" s="3">
        <v>0</v>
      </c>
      <c r="AF167">
        <v>30</v>
      </c>
      <c r="AG167">
        <v>300</v>
      </c>
      <c r="AH167" s="6">
        <f t="shared" si="2"/>
        <v>38500000</v>
      </c>
    </row>
    <row r="168" spans="1:36" x14ac:dyDescent="0.2">
      <c r="A168" s="23">
        <v>42.3</v>
      </c>
      <c r="B168" t="s">
        <v>252</v>
      </c>
      <c r="C168" s="3">
        <v>2</v>
      </c>
      <c r="D168">
        <v>3760000</v>
      </c>
      <c r="E168">
        <v>204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3">
        <v>1.41</v>
      </c>
      <c r="O168" t="s">
        <v>35</v>
      </c>
      <c r="P168" t="s">
        <v>256</v>
      </c>
      <c r="Q168" t="s">
        <v>37</v>
      </c>
      <c r="R168" t="s">
        <v>38</v>
      </c>
      <c r="S168" s="3">
        <v>0.25</v>
      </c>
      <c r="T168" s="3">
        <v>10</v>
      </c>
      <c r="U168" t="s">
        <v>39</v>
      </c>
      <c r="V168" t="s">
        <v>40</v>
      </c>
      <c r="W168" t="s">
        <v>187</v>
      </c>
      <c r="X168" t="s">
        <v>42</v>
      </c>
      <c r="Y168" t="s">
        <v>43</v>
      </c>
      <c r="Z168" t="s">
        <v>44</v>
      </c>
      <c r="AA168" t="s">
        <v>45</v>
      </c>
      <c r="AB168" t="s">
        <v>37</v>
      </c>
      <c r="AC168" s="3"/>
      <c r="AD168" s="3">
        <v>1</v>
      </c>
      <c r="AE168" s="3">
        <v>0</v>
      </c>
      <c r="AF168">
        <v>30</v>
      </c>
      <c r="AG168">
        <v>300</v>
      </c>
      <c r="AH168" s="6">
        <f t="shared" si="2"/>
        <v>37600000</v>
      </c>
    </row>
    <row r="169" spans="1:36" x14ac:dyDescent="0.2">
      <c r="A169" s="24">
        <v>42</v>
      </c>
      <c r="B169" s="8"/>
      <c r="C169" s="9" t="s">
        <v>50</v>
      </c>
      <c r="D169" s="8">
        <v>3880000</v>
      </c>
      <c r="E169" s="8" t="s">
        <v>51</v>
      </c>
      <c r="F169" s="8">
        <v>3.5430000000000001</v>
      </c>
      <c r="G169" s="8"/>
      <c r="H169" s="8"/>
      <c r="I169" s="8"/>
      <c r="J169" s="8"/>
      <c r="K169" s="8"/>
      <c r="L169" s="8"/>
      <c r="M169" s="8"/>
      <c r="N169" s="9"/>
      <c r="O169" s="8"/>
      <c r="P169" s="8"/>
      <c r="Q169" s="8"/>
      <c r="R169" s="8"/>
      <c r="S169" s="9"/>
      <c r="T169" s="9"/>
      <c r="U169" s="8"/>
      <c r="V169" s="8"/>
      <c r="W169" s="8"/>
      <c r="X169" s="8"/>
      <c r="Y169" s="8"/>
      <c r="Z169" s="8"/>
      <c r="AA169" s="8"/>
      <c r="AB169" s="8"/>
      <c r="AC169" s="9"/>
      <c r="AD169" s="9"/>
      <c r="AE169" s="9"/>
      <c r="AF169" s="8"/>
      <c r="AG169" s="8"/>
      <c r="AH169" s="7">
        <f t="shared" si="2"/>
        <v>38800000</v>
      </c>
      <c r="AJ169" s="10" t="e">
        <f>AN169*10/AO169</f>
        <v>#DIV/0!</v>
      </c>
    </row>
    <row r="170" spans="1:36" x14ac:dyDescent="0.2">
      <c r="A170" s="23">
        <v>43.1</v>
      </c>
      <c r="B170" t="s">
        <v>257</v>
      </c>
      <c r="C170" s="3">
        <v>2</v>
      </c>
      <c r="D170">
        <v>2180000</v>
      </c>
      <c r="E170">
        <v>224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s="3">
        <v>1.47</v>
      </c>
      <c r="O170" t="s">
        <v>35</v>
      </c>
      <c r="P170" t="s">
        <v>258</v>
      </c>
      <c r="Q170" t="s">
        <v>37</v>
      </c>
      <c r="R170" t="s">
        <v>38</v>
      </c>
      <c r="S170" s="3">
        <v>0.25</v>
      </c>
      <c r="T170" s="3">
        <v>10</v>
      </c>
      <c r="U170" t="s">
        <v>39</v>
      </c>
      <c r="V170" t="s">
        <v>40</v>
      </c>
      <c r="W170" t="s">
        <v>259</v>
      </c>
      <c r="X170" t="s">
        <v>42</v>
      </c>
      <c r="Y170" t="s">
        <v>43</v>
      </c>
      <c r="Z170" t="s">
        <v>44</v>
      </c>
      <c r="AA170" t="s">
        <v>45</v>
      </c>
      <c r="AB170" t="s">
        <v>37</v>
      </c>
      <c r="AC170" s="3"/>
      <c r="AD170" s="3">
        <v>1</v>
      </c>
      <c r="AE170" s="3">
        <v>0</v>
      </c>
      <c r="AF170">
        <v>30</v>
      </c>
      <c r="AG170">
        <v>300</v>
      </c>
      <c r="AH170" s="6">
        <f t="shared" si="2"/>
        <v>21800000</v>
      </c>
    </row>
    <row r="171" spans="1:36" x14ac:dyDescent="0.2">
      <c r="A171" s="23">
        <v>43.2</v>
      </c>
      <c r="B171" t="s">
        <v>257</v>
      </c>
      <c r="C171" s="3">
        <v>2</v>
      </c>
      <c r="D171">
        <v>1880000</v>
      </c>
      <c r="E171">
        <v>229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 s="3">
        <v>1.52</v>
      </c>
      <c r="O171" t="s">
        <v>35</v>
      </c>
      <c r="P171" t="s">
        <v>260</v>
      </c>
      <c r="Q171" t="s">
        <v>37</v>
      </c>
      <c r="R171" t="s">
        <v>38</v>
      </c>
      <c r="S171" s="3">
        <v>0.25</v>
      </c>
      <c r="T171" s="3">
        <v>10</v>
      </c>
      <c r="U171" t="s">
        <v>39</v>
      </c>
      <c r="V171" t="s">
        <v>40</v>
      </c>
      <c r="W171" t="s">
        <v>251</v>
      </c>
      <c r="X171" t="s">
        <v>42</v>
      </c>
      <c r="Y171" t="s">
        <v>43</v>
      </c>
      <c r="Z171" t="s">
        <v>44</v>
      </c>
      <c r="AA171" t="s">
        <v>45</v>
      </c>
      <c r="AB171" t="s">
        <v>37</v>
      </c>
      <c r="AC171" s="3"/>
      <c r="AD171" s="3">
        <v>1</v>
      </c>
      <c r="AE171" s="3">
        <v>0</v>
      </c>
      <c r="AF171">
        <v>30</v>
      </c>
      <c r="AG171">
        <v>300</v>
      </c>
      <c r="AH171" s="6">
        <f t="shared" si="2"/>
        <v>18800000</v>
      </c>
    </row>
    <row r="172" spans="1:36" x14ac:dyDescent="0.2">
      <c r="A172" s="23">
        <v>43.3</v>
      </c>
      <c r="B172" t="s">
        <v>257</v>
      </c>
      <c r="C172" s="3">
        <v>2</v>
      </c>
      <c r="D172">
        <v>1670000</v>
      </c>
      <c r="E172">
        <v>231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3">
        <v>1.54</v>
      </c>
      <c r="O172" t="s">
        <v>35</v>
      </c>
      <c r="P172" t="s">
        <v>261</v>
      </c>
      <c r="Q172" t="s">
        <v>37</v>
      </c>
      <c r="R172" t="s">
        <v>38</v>
      </c>
      <c r="S172" s="3">
        <v>0.25</v>
      </c>
      <c r="T172" s="3">
        <v>10</v>
      </c>
      <c r="U172" t="s">
        <v>39</v>
      </c>
      <c r="V172" t="s">
        <v>40</v>
      </c>
      <c r="W172" t="s">
        <v>262</v>
      </c>
      <c r="X172" t="s">
        <v>42</v>
      </c>
      <c r="Y172" t="s">
        <v>43</v>
      </c>
      <c r="Z172" t="s">
        <v>44</v>
      </c>
      <c r="AA172" t="s">
        <v>45</v>
      </c>
      <c r="AB172" t="s">
        <v>37</v>
      </c>
      <c r="AC172" s="3"/>
      <c r="AD172" s="3">
        <v>1</v>
      </c>
      <c r="AE172" s="3">
        <v>0</v>
      </c>
      <c r="AF172">
        <v>30</v>
      </c>
      <c r="AG172">
        <v>300</v>
      </c>
      <c r="AH172" s="6">
        <f t="shared" si="2"/>
        <v>16700000</v>
      </c>
    </row>
    <row r="173" spans="1:36" x14ac:dyDescent="0.2">
      <c r="A173" s="24">
        <v>43</v>
      </c>
      <c r="B173" s="8"/>
      <c r="C173" s="9" t="s">
        <v>50</v>
      </c>
      <c r="D173" s="8">
        <v>1910000</v>
      </c>
      <c r="E173" s="8" t="s">
        <v>51</v>
      </c>
      <c r="F173" s="8">
        <v>13.42</v>
      </c>
      <c r="G173" s="8"/>
      <c r="H173" s="8"/>
      <c r="I173" s="8"/>
      <c r="J173" s="8"/>
      <c r="K173" s="8"/>
      <c r="L173" s="8"/>
      <c r="M173" s="8"/>
      <c r="N173" s="9"/>
      <c r="O173" s="8"/>
      <c r="P173" s="8"/>
      <c r="Q173" s="8"/>
      <c r="R173" s="8"/>
      <c r="S173" s="9"/>
      <c r="T173" s="9"/>
      <c r="U173" s="8"/>
      <c r="V173" s="8"/>
      <c r="W173" s="8"/>
      <c r="X173" s="8"/>
      <c r="Y173" s="8"/>
      <c r="Z173" s="8"/>
      <c r="AA173" s="8"/>
      <c r="AB173" s="8"/>
      <c r="AC173" s="9"/>
      <c r="AD173" s="9"/>
      <c r="AE173" s="9"/>
      <c r="AF173" s="8"/>
      <c r="AG173" s="8"/>
      <c r="AH173" s="7">
        <f t="shared" si="2"/>
        <v>19100000</v>
      </c>
      <c r="AJ173" s="10" t="e">
        <f>AN173*10/AO173</f>
        <v>#DIV/0!</v>
      </c>
    </row>
    <row r="174" spans="1:36" x14ac:dyDescent="0.2">
      <c r="A174" s="23">
        <v>44.1</v>
      </c>
      <c r="B174" t="s">
        <v>263</v>
      </c>
      <c r="C174" s="3">
        <v>2</v>
      </c>
      <c r="D174">
        <v>2510000</v>
      </c>
      <c r="E174">
        <v>231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 s="3">
        <v>1.43</v>
      </c>
      <c r="O174" t="s">
        <v>35</v>
      </c>
      <c r="P174" t="s">
        <v>264</v>
      </c>
      <c r="Q174" t="s">
        <v>37</v>
      </c>
      <c r="R174" t="s">
        <v>38</v>
      </c>
      <c r="S174" s="3">
        <v>0.25</v>
      </c>
      <c r="T174" s="3">
        <v>10</v>
      </c>
      <c r="U174" t="s">
        <v>39</v>
      </c>
      <c r="V174" t="s">
        <v>40</v>
      </c>
      <c r="W174" t="s">
        <v>265</v>
      </c>
      <c r="X174" t="s">
        <v>42</v>
      </c>
      <c r="Y174" t="s">
        <v>43</v>
      </c>
      <c r="Z174" t="s">
        <v>44</v>
      </c>
      <c r="AA174" t="s">
        <v>45</v>
      </c>
      <c r="AB174" t="s">
        <v>37</v>
      </c>
      <c r="AC174" s="3"/>
      <c r="AD174" s="3">
        <v>1</v>
      </c>
      <c r="AE174" s="3">
        <v>0</v>
      </c>
      <c r="AF174">
        <v>30</v>
      </c>
      <c r="AG174">
        <v>300</v>
      </c>
      <c r="AH174" s="6">
        <f t="shared" si="2"/>
        <v>25100000</v>
      </c>
    </row>
    <row r="175" spans="1:36" x14ac:dyDescent="0.2">
      <c r="A175" s="23">
        <v>44.2</v>
      </c>
      <c r="B175" t="s">
        <v>263</v>
      </c>
      <c r="C175" s="3">
        <v>2</v>
      </c>
      <c r="D175">
        <v>2320000</v>
      </c>
      <c r="E175">
        <v>230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 s="3">
        <v>1.4</v>
      </c>
      <c r="O175" t="s">
        <v>35</v>
      </c>
      <c r="P175" t="s">
        <v>266</v>
      </c>
      <c r="Q175" t="s">
        <v>37</v>
      </c>
      <c r="R175" t="s">
        <v>38</v>
      </c>
      <c r="S175" s="3">
        <v>0.25</v>
      </c>
      <c r="T175" s="3">
        <v>10</v>
      </c>
      <c r="U175" t="s">
        <v>39</v>
      </c>
      <c r="V175" t="s">
        <v>40</v>
      </c>
      <c r="W175" t="s">
        <v>185</v>
      </c>
      <c r="X175" t="s">
        <v>42</v>
      </c>
      <c r="Y175" t="s">
        <v>43</v>
      </c>
      <c r="Z175" t="s">
        <v>44</v>
      </c>
      <c r="AA175" t="s">
        <v>45</v>
      </c>
      <c r="AB175" t="s">
        <v>37</v>
      </c>
      <c r="AC175" s="3"/>
      <c r="AD175" s="3">
        <v>1</v>
      </c>
      <c r="AE175" s="3">
        <v>0</v>
      </c>
      <c r="AF175">
        <v>30</v>
      </c>
      <c r="AG175">
        <v>300</v>
      </c>
      <c r="AH175" s="6">
        <f t="shared" si="2"/>
        <v>23200000</v>
      </c>
    </row>
    <row r="176" spans="1:36" x14ac:dyDescent="0.2">
      <c r="A176" s="23">
        <v>44.3</v>
      </c>
      <c r="B176" t="s">
        <v>263</v>
      </c>
      <c r="C176" s="3">
        <v>2</v>
      </c>
      <c r="D176">
        <v>2740000</v>
      </c>
      <c r="E176">
        <v>201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 s="3">
        <v>1.35</v>
      </c>
      <c r="O176" t="s">
        <v>35</v>
      </c>
      <c r="P176" t="s">
        <v>267</v>
      </c>
      <c r="Q176" t="s">
        <v>37</v>
      </c>
      <c r="R176" t="s">
        <v>38</v>
      </c>
      <c r="S176" s="3">
        <v>0.25</v>
      </c>
      <c r="T176" s="3">
        <v>10</v>
      </c>
      <c r="U176" t="s">
        <v>39</v>
      </c>
      <c r="V176" t="s">
        <v>40</v>
      </c>
      <c r="W176" t="s">
        <v>187</v>
      </c>
      <c r="X176" t="s">
        <v>42</v>
      </c>
      <c r="Y176" t="s">
        <v>43</v>
      </c>
      <c r="Z176" t="s">
        <v>44</v>
      </c>
      <c r="AA176" t="s">
        <v>45</v>
      </c>
      <c r="AB176" t="s">
        <v>37</v>
      </c>
      <c r="AC176" s="3"/>
      <c r="AD176" s="3">
        <v>1</v>
      </c>
      <c r="AE176" s="3">
        <v>0</v>
      </c>
      <c r="AF176">
        <v>30</v>
      </c>
      <c r="AG176">
        <v>300</v>
      </c>
      <c r="AH176" s="6">
        <f t="shared" si="2"/>
        <v>27400000</v>
      </c>
    </row>
    <row r="177" spans="1:36" x14ac:dyDescent="0.2">
      <c r="A177" s="24">
        <v>44</v>
      </c>
      <c r="B177" s="8"/>
      <c r="C177" s="9" t="s">
        <v>50</v>
      </c>
      <c r="D177" s="8">
        <v>2520000</v>
      </c>
      <c r="E177" s="8" t="s">
        <v>51</v>
      </c>
      <c r="F177" s="8">
        <v>8.3350000000000009</v>
      </c>
      <c r="G177" s="8"/>
      <c r="H177" s="8"/>
      <c r="I177" s="8"/>
      <c r="J177" s="8"/>
      <c r="K177" s="8"/>
      <c r="L177" s="8"/>
      <c r="M177" s="8"/>
      <c r="N177" s="9"/>
      <c r="O177" s="8"/>
      <c r="P177" s="8"/>
      <c r="Q177" s="8"/>
      <c r="R177" s="8"/>
      <c r="S177" s="9"/>
      <c r="T177" s="9"/>
      <c r="U177" s="8"/>
      <c r="V177" s="8"/>
      <c r="W177" s="8"/>
      <c r="X177" s="8"/>
      <c r="Y177" s="8"/>
      <c r="Z177" s="8"/>
      <c r="AA177" s="8"/>
      <c r="AB177" s="8"/>
      <c r="AC177" s="9"/>
      <c r="AD177" s="9"/>
      <c r="AE177" s="9"/>
      <c r="AF177" s="8"/>
      <c r="AG177" s="8"/>
      <c r="AH177" s="7">
        <f t="shared" si="2"/>
        <v>25200000</v>
      </c>
      <c r="AJ177" s="10" t="e">
        <f>AN177*10/AO177</f>
        <v>#DIV/0!</v>
      </c>
    </row>
    <row r="178" spans="1:36" x14ac:dyDescent="0.2">
      <c r="A178" s="23">
        <v>45.1</v>
      </c>
      <c r="B178" t="s">
        <v>268</v>
      </c>
      <c r="C178" s="3">
        <v>2</v>
      </c>
      <c r="D178">
        <v>2860000</v>
      </c>
      <c r="E178">
        <v>227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 s="3">
        <v>1.3</v>
      </c>
      <c r="O178" t="s">
        <v>35</v>
      </c>
      <c r="P178" t="s">
        <v>269</v>
      </c>
      <c r="Q178" t="s">
        <v>37</v>
      </c>
      <c r="R178" t="s">
        <v>38</v>
      </c>
      <c r="S178" s="3">
        <v>0.25</v>
      </c>
      <c r="T178" s="3">
        <v>10</v>
      </c>
      <c r="U178" t="s">
        <v>39</v>
      </c>
      <c r="V178" t="s">
        <v>40</v>
      </c>
      <c r="W178" t="s">
        <v>270</v>
      </c>
      <c r="X178" t="s">
        <v>42</v>
      </c>
      <c r="Y178" t="s">
        <v>43</v>
      </c>
      <c r="Z178" t="s">
        <v>44</v>
      </c>
      <c r="AA178" t="s">
        <v>45</v>
      </c>
      <c r="AB178" t="s">
        <v>37</v>
      </c>
      <c r="AC178" s="3"/>
      <c r="AD178" s="3">
        <v>1</v>
      </c>
      <c r="AE178" s="3">
        <v>0</v>
      </c>
      <c r="AF178">
        <v>30</v>
      </c>
      <c r="AG178">
        <v>300</v>
      </c>
      <c r="AH178" s="6">
        <f t="shared" si="2"/>
        <v>28600000</v>
      </c>
    </row>
    <row r="179" spans="1:36" x14ac:dyDescent="0.2">
      <c r="A179" s="23">
        <v>45.2</v>
      </c>
      <c r="B179" t="s">
        <v>268</v>
      </c>
      <c r="C179" s="3">
        <v>2</v>
      </c>
      <c r="D179">
        <v>3300000</v>
      </c>
      <c r="E179">
        <v>223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 s="3">
        <v>1.37</v>
      </c>
      <c r="O179" t="s">
        <v>35</v>
      </c>
      <c r="P179" t="s">
        <v>271</v>
      </c>
      <c r="Q179" t="s">
        <v>37</v>
      </c>
      <c r="R179" t="s">
        <v>38</v>
      </c>
      <c r="S179" s="3">
        <v>0.25</v>
      </c>
      <c r="T179" s="3">
        <v>10</v>
      </c>
      <c r="U179" t="s">
        <v>39</v>
      </c>
      <c r="V179" t="s">
        <v>40</v>
      </c>
      <c r="W179" t="s">
        <v>191</v>
      </c>
      <c r="X179" t="s">
        <v>42</v>
      </c>
      <c r="Y179" t="s">
        <v>43</v>
      </c>
      <c r="Z179" t="s">
        <v>44</v>
      </c>
      <c r="AA179" t="s">
        <v>45</v>
      </c>
      <c r="AB179" t="s">
        <v>37</v>
      </c>
      <c r="AC179" s="3"/>
      <c r="AD179" s="3">
        <v>1</v>
      </c>
      <c r="AE179" s="3">
        <v>0</v>
      </c>
      <c r="AF179">
        <v>30</v>
      </c>
      <c r="AG179">
        <v>300</v>
      </c>
      <c r="AH179" s="6">
        <f t="shared" si="2"/>
        <v>33000000</v>
      </c>
    </row>
    <row r="180" spans="1:36" x14ac:dyDescent="0.2">
      <c r="A180" s="23">
        <v>45.3</v>
      </c>
      <c r="B180" t="s">
        <v>268</v>
      </c>
      <c r="C180" s="3">
        <v>2</v>
      </c>
      <c r="D180">
        <v>2820000</v>
      </c>
      <c r="E180">
        <v>232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 s="3">
        <v>1.32</v>
      </c>
      <c r="O180" t="s">
        <v>35</v>
      </c>
      <c r="P180" t="s">
        <v>272</v>
      </c>
      <c r="Q180" t="s">
        <v>37</v>
      </c>
      <c r="R180" t="s">
        <v>38</v>
      </c>
      <c r="S180" s="3">
        <v>0.25</v>
      </c>
      <c r="T180" s="3">
        <v>10</v>
      </c>
      <c r="U180" t="s">
        <v>39</v>
      </c>
      <c r="V180" t="s">
        <v>40</v>
      </c>
      <c r="W180" t="s">
        <v>151</v>
      </c>
      <c r="X180" t="s">
        <v>42</v>
      </c>
      <c r="Y180" t="s">
        <v>43</v>
      </c>
      <c r="Z180" t="s">
        <v>44</v>
      </c>
      <c r="AA180" t="s">
        <v>45</v>
      </c>
      <c r="AB180" t="s">
        <v>37</v>
      </c>
      <c r="AC180" s="3"/>
      <c r="AD180" s="3">
        <v>1</v>
      </c>
      <c r="AE180" s="3">
        <v>0</v>
      </c>
      <c r="AF180">
        <v>30</v>
      </c>
      <c r="AG180">
        <v>300</v>
      </c>
      <c r="AH180" s="6">
        <f t="shared" si="2"/>
        <v>28200000</v>
      </c>
    </row>
    <row r="181" spans="1:36" x14ac:dyDescent="0.2">
      <c r="A181" s="24">
        <v>45</v>
      </c>
      <c r="B181" s="8"/>
      <c r="C181" s="9" t="s">
        <v>50</v>
      </c>
      <c r="D181" s="8">
        <v>2990000</v>
      </c>
      <c r="E181" s="8" t="s">
        <v>51</v>
      </c>
      <c r="F181" s="8">
        <v>8.8979999999999997</v>
      </c>
      <c r="G181" s="8"/>
      <c r="H181" s="8"/>
      <c r="I181" s="8"/>
      <c r="J181" s="8"/>
      <c r="K181" s="8"/>
      <c r="L181" s="8"/>
      <c r="M181" s="8"/>
      <c r="N181" s="9"/>
      <c r="O181" s="8"/>
      <c r="P181" s="8"/>
      <c r="Q181" s="8"/>
      <c r="R181" s="8"/>
      <c r="S181" s="9"/>
      <c r="T181" s="9"/>
      <c r="U181" s="8"/>
      <c r="V181" s="8"/>
      <c r="W181" s="8"/>
      <c r="X181" s="8"/>
      <c r="Y181" s="8"/>
      <c r="Z181" s="8"/>
      <c r="AA181" s="8"/>
      <c r="AB181" s="8"/>
      <c r="AC181" s="9"/>
      <c r="AD181" s="9"/>
      <c r="AE181" s="9"/>
      <c r="AF181" s="8"/>
      <c r="AG181" s="8"/>
      <c r="AH181" s="7">
        <f t="shared" si="2"/>
        <v>29900000</v>
      </c>
      <c r="AJ181" s="10" t="e">
        <f>AN181*10/AO181</f>
        <v>#DIV/0!</v>
      </c>
    </row>
    <row r="182" spans="1:36" x14ac:dyDescent="0.2">
      <c r="A182" s="23">
        <v>46.1</v>
      </c>
      <c r="B182" t="s">
        <v>273</v>
      </c>
      <c r="C182" s="3">
        <v>2</v>
      </c>
      <c r="D182">
        <v>2900000</v>
      </c>
      <c r="E182">
        <v>230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 s="3">
        <v>1.41</v>
      </c>
      <c r="O182" t="s">
        <v>35</v>
      </c>
      <c r="P182" t="s">
        <v>274</v>
      </c>
      <c r="Q182" t="s">
        <v>37</v>
      </c>
      <c r="R182" t="s">
        <v>38</v>
      </c>
      <c r="S182" s="3">
        <v>0.25</v>
      </c>
      <c r="T182" s="3">
        <v>10</v>
      </c>
      <c r="U182" t="s">
        <v>39</v>
      </c>
      <c r="V182" t="s">
        <v>40</v>
      </c>
      <c r="W182" t="s">
        <v>275</v>
      </c>
      <c r="X182" t="s">
        <v>42</v>
      </c>
      <c r="Y182" t="s">
        <v>43</v>
      </c>
      <c r="Z182" t="s">
        <v>44</v>
      </c>
      <c r="AA182" t="s">
        <v>45</v>
      </c>
      <c r="AB182" t="s">
        <v>37</v>
      </c>
      <c r="AC182" s="3"/>
      <c r="AD182" s="3">
        <v>1</v>
      </c>
      <c r="AE182" s="3">
        <v>0</v>
      </c>
      <c r="AF182">
        <v>30</v>
      </c>
      <c r="AG182">
        <v>300</v>
      </c>
      <c r="AH182" s="6">
        <f t="shared" si="2"/>
        <v>29000000</v>
      </c>
    </row>
    <row r="183" spans="1:36" x14ac:dyDescent="0.2">
      <c r="A183" s="23">
        <v>46.2</v>
      </c>
      <c r="B183" t="s">
        <v>273</v>
      </c>
      <c r="C183" s="3">
        <v>2</v>
      </c>
      <c r="D183">
        <v>2770000</v>
      </c>
      <c r="E183">
        <v>228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 s="3">
        <v>1.51</v>
      </c>
      <c r="O183" t="s">
        <v>35</v>
      </c>
      <c r="P183" t="s">
        <v>276</v>
      </c>
      <c r="Q183" t="s">
        <v>37</v>
      </c>
      <c r="R183" t="s">
        <v>38</v>
      </c>
      <c r="S183" s="3">
        <v>0.25</v>
      </c>
      <c r="T183" s="3">
        <v>10</v>
      </c>
      <c r="U183" t="s">
        <v>39</v>
      </c>
      <c r="V183" t="s">
        <v>40</v>
      </c>
      <c r="W183" t="s">
        <v>277</v>
      </c>
      <c r="X183" t="s">
        <v>42</v>
      </c>
      <c r="Y183" t="s">
        <v>43</v>
      </c>
      <c r="Z183" t="s">
        <v>44</v>
      </c>
      <c r="AA183" t="s">
        <v>45</v>
      </c>
      <c r="AB183" t="s">
        <v>37</v>
      </c>
      <c r="AC183" s="3"/>
      <c r="AD183" s="3">
        <v>1</v>
      </c>
      <c r="AE183" s="3">
        <v>0</v>
      </c>
      <c r="AF183">
        <v>30</v>
      </c>
      <c r="AG183">
        <v>300</v>
      </c>
      <c r="AH183" s="6">
        <f t="shared" si="2"/>
        <v>27700000</v>
      </c>
    </row>
    <row r="184" spans="1:36" x14ac:dyDescent="0.2">
      <c r="A184" s="23">
        <v>46.3</v>
      </c>
      <c r="B184" t="s">
        <v>273</v>
      </c>
      <c r="C184" s="3">
        <v>2</v>
      </c>
      <c r="D184">
        <v>2260000</v>
      </c>
      <c r="E184">
        <v>232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 s="3">
        <v>1.51</v>
      </c>
      <c r="O184" t="s">
        <v>35</v>
      </c>
      <c r="P184" t="s">
        <v>278</v>
      </c>
      <c r="Q184" t="s">
        <v>37</v>
      </c>
      <c r="R184" t="s">
        <v>38</v>
      </c>
      <c r="S184" s="3">
        <v>0.25</v>
      </c>
      <c r="T184" s="3">
        <v>10</v>
      </c>
      <c r="U184" t="s">
        <v>39</v>
      </c>
      <c r="V184" t="s">
        <v>40</v>
      </c>
      <c r="W184" t="s">
        <v>191</v>
      </c>
      <c r="X184" t="s">
        <v>42</v>
      </c>
      <c r="Y184" t="s">
        <v>43</v>
      </c>
      <c r="Z184" t="s">
        <v>44</v>
      </c>
      <c r="AA184" t="s">
        <v>45</v>
      </c>
      <c r="AB184" t="s">
        <v>37</v>
      </c>
      <c r="AC184" s="3"/>
      <c r="AD184" s="3">
        <v>1</v>
      </c>
      <c r="AE184" s="3">
        <v>0</v>
      </c>
      <c r="AF184">
        <v>30</v>
      </c>
      <c r="AG184">
        <v>300</v>
      </c>
      <c r="AH184" s="6">
        <f t="shared" si="2"/>
        <v>22600000</v>
      </c>
    </row>
    <row r="185" spans="1:36" x14ac:dyDescent="0.2">
      <c r="A185" s="24">
        <v>46</v>
      </c>
      <c r="B185" s="8"/>
      <c r="C185" s="9" t="s">
        <v>50</v>
      </c>
      <c r="D185" s="8">
        <v>2640000</v>
      </c>
      <c r="E185" s="8" t="s">
        <v>51</v>
      </c>
      <c r="F185" s="8">
        <v>12.797000000000001</v>
      </c>
      <c r="G185" s="8"/>
      <c r="H185" s="8"/>
      <c r="I185" s="8"/>
      <c r="J185" s="8"/>
      <c r="K185" s="8"/>
      <c r="L185" s="8"/>
      <c r="M185" s="8"/>
      <c r="N185" s="9"/>
      <c r="O185" s="8"/>
      <c r="P185" s="8"/>
      <c r="Q185" s="8"/>
      <c r="R185" s="8"/>
      <c r="S185" s="9"/>
      <c r="T185" s="9"/>
      <c r="U185" s="8"/>
      <c r="V185" s="8"/>
      <c r="W185" s="8"/>
      <c r="X185" s="8"/>
      <c r="Y185" s="8"/>
      <c r="Z185" s="8"/>
      <c r="AA185" s="8"/>
      <c r="AB185" s="8"/>
      <c r="AC185" s="9"/>
      <c r="AD185" s="9"/>
      <c r="AE185" s="9"/>
      <c r="AF185" s="8"/>
      <c r="AG185" s="8"/>
      <c r="AH185" s="7">
        <f t="shared" si="2"/>
        <v>26400000</v>
      </c>
      <c r="AJ185" s="10" t="e">
        <f>AN185*10/AO185</f>
        <v>#DIV/0!</v>
      </c>
    </row>
    <row r="186" spans="1:36" x14ac:dyDescent="0.2">
      <c r="A186" s="23">
        <v>47.1</v>
      </c>
      <c r="B186" t="s">
        <v>279</v>
      </c>
      <c r="C186" s="3">
        <v>2</v>
      </c>
      <c r="D186">
        <v>2770000</v>
      </c>
      <c r="E186">
        <v>228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 s="3">
        <v>1.4</v>
      </c>
      <c r="O186" t="s">
        <v>35</v>
      </c>
      <c r="P186" t="s">
        <v>280</v>
      </c>
      <c r="Q186" t="s">
        <v>37</v>
      </c>
      <c r="R186" t="s">
        <v>38</v>
      </c>
      <c r="S186" s="3">
        <v>0.25</v>
      </c>
      <c r="T186" s="3">
        <v>10</v>
      </c>
      <c r="U186" t="s">
        <v>39</v>
      </c>
      <c r="V186" t="s">
        <v>40</v>
      </c>
      <c r="W186" t="s">
        <v>281</v>
      </c>
      <c r="X186" t="s">
        <v>42</v>
      </c>
      <c r="Y186" t="s">
        <v>43</v>
      </c>
      <c r="Z186" t="s">
        <v>44</v>
      </c>
      <c r="AA186" t="s">
        <v>45</v>
      </c>
      <c r="AB186" t="s">
        <v>37</v>
      </c>
      <c r="AC186" s="3"/>
      <c r="AD186" s="3">
        <v>1</v>
      </c>
      <c r="AE186" s="3">
        <v>0</v>
      </c>
      <c r="AF186">
        <v>30</v>
      </c>
      <c r="AG186">
        <v>300</v>
      </c>
      <c r="AH186" s="6">
        <f t="shared" si="2"/>
        <v>27700000</v>
      </c>
    </row>
    <row r="187" spans="1:36" x14ac:dyDescent="0.2">
      <c r="A187" s="23">
        <v>47.2</v>
      </c>
      <c r="B187" t="s">
        <v>279</v>
      </c>
      <c r="C187" s="3">
        <v>2</v>
      </c>
      <c r="D187">
        <v>2460000</v>
      </c>
      <c r="E187">
        <v>227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 s="3">
        <v>1.35</v>
      </c>
      <c r="O187" t="s">
        <v>35</v>
      </c>
      <c r="P187" t="s">
        <v>282</v>
      </c>
      <c r="Q187" t="s">
        <v>37</v>
      </c>
      <c r="R187" t="s">
        <v>38</v>
      </c>
      <c r="S187" s="3">
        <v>0.25</v>
      </c>
      <c r="T187" s="3">
        <v>10</v>
      </c>
      <c r="U187" t="s">
        <v>39</v>
      </c>
      <c r="V187" t="s">
        <v>40</v>
      </c>
      <c r="W187" t="s">
        <v>277</v>
      </c>
      <c r="X187" t="s">
        <v>42</v>
      </c>
      <c r="Y187" t="s">
        <v>43</v>
      </c>
      <c r="Z187" t="s">
        <v>44</v>
      </c>
      <c r="AA187" t="s">
        <v>45</v>
      </c>
      <c r="AB187" t="s">
        <v>37</v>
      </c>
      <c r="AC187" s="3"/>
      <c r="AD187" s="3">
        <v>1</v>
      </c>
      <c r="AE187" s="3">
        <v>0</v>
      </c>
      <c r="AF187">
        <v>30</v>
      </c>
      <c r="AG187">
        <v>300</v>
      </c>
      <c r="AH187" s="6">
        <f t="shared" si="2"/>
        <v>24600000</v>
      </c>
    </row>
    <row r="188" spans="1:36" x14ac:dyDescent="0.2">
      <c r="A188" s="23">
        <v>47.3</v>
      </c>
      <c r="B188" t="s">
        <v>279</v>
      </c>
      <c r="C188" s="3">
        <v>2</v>
      </c>
      <c r="D188">
        <v>2280000</v>
      </c>
      <c r="E188">
        <v>234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3">
        <v>1.32</v>
      </c>
      <c r="O188" t="s">
        <v>35</v>
      </c>
      <c r="P188" t="s">
        <v>283</v>
      </c>
      <c r="Q188" t="s">
        <v>37</v>
      </c>
      <c r="R188" t="s">
        <v>38</v>
      </c>
      <c r="S188" s="3">
        <v>0.25</v>
      </c>
      <c r="T188" s="3">
        <v>10</v>
      </c>
      <c r="U188" t="s">
        <v>39</v>
      </c>
      <c r="V188" t="s">
        <v>40</v>
      </c>
      <c r="W188" t="s">
        <v>178</v>
      </c>
      <c r="X188" t="s">
        <v>42</v>
      </c>
      <c r="Y188" t="s">
        <v>43</v>
      </c>
      <c r="Z188" t="s">
        <v>44</v>
      </c>
      <c r="AA188" t="s">
        <v>45</v>
      </c>
      <c r="AB188" t="s">
        <v>37</v>
      </c>
      <c r="AC188" s="3"/>
      <c r="AD188" s="3">
        <v>1</v>
      </c>
      <c r="AE188" s="3">
        <v>0</v>
      </c>
      <c r="AF188">
        <v>30</v>
      </c>
      <c r="AG188">
        <v>300</v>
      </c>
      <c r="AH188" s="6">
        <f t="shared" si="2"/>
        <v>22800000</v>
      </c>
    </row>
    <row r="189" spans="1:36" x14ac:dyDescent="0.2">
      <c r="A189" s="24">
        <v>47</v>
      </c>
      <c r="B189" s="8"/>
      <c r="C189" s="9" t="s">
        <v>50</v>
      </c>
      <c r="D189" s="8">
        <v>2500000</v>
      </c>
      <c r="E189" s="8" t="s">
        <v>51</v>
      </c>
      <c r="F189" s="8">
        <v>9.9009999999999998</v>
      </c>
      <c r="G189" s="8"/>
      <c r="H189" s="8"/>
      <c r="I189" s="8"/>
      <c r="J189" s="8"/>
      <c r="K189" s="8"/>
      <c r="L189" s="8"/>
      <c r="M189" s="8"/>
      <c r="N189" s="9"/>
      <c r="O189" s="8"/>
      <c r="P189" s="8"/>
      <c r="Q189" s="8"/>
      <c r="R189" s="8"/>
      <c r="S189" s="9"/>
      <c r="T189" s="9"/>
      <c r="U189" s="8"/>
      <c r="V189" s="8"/>
      <c r="W189" s="8"/>
      <c r="X189" s="8"/>
      <c r="Y189" s="8"/>
      <c r="Z189" s="8"/>
      <c r="AA189" s="8"/>
      <c r="AB189" s="8"/>
      <c r="AC189" s="9"/>
      <c r="AD189" s="9"/>
      <c r="AE189" s="9"/>
      <c r="AF189" s="8"/>
      <c r="AG189" s="8"/>
      <c r="AH189" s="7">
        <f t="shared" si="2"/>
        <v>25000000</v>
      </c>
      <c r="AJ189" s="10" t="e">
        <f>AN189*10/AO189</f>
        <v>#DIV/0!</v>
      </c>
    </row>
    <row r="190" spans="1:36" x14ac:dyDescent="0.2">
      <c r="A190" s="23">
        <v>48.1</v>
      </c>
      <c r="B190" t="s">
        <v>284</v>
      </c>
      <c r="C190" s="3">
        <v>2</v>
      </c>
      <c r="D190">
        <v>2210000</v>
      </c>
      <c r="E190">
        <v>204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 s="3">
        <v>1.45</v>
      </c>
      <c r="O190" t="s">
        <v>35</v>
      </c>
      <c r="P190" t="s">
        <v>285</v>
      </c>
      <c r="Q190" t="s">
        <v>37</v>
      </c>
      <c r="R190" t="s">
        <v>38</v>
      </c>
      <c r="S190" s="3">
        <v>0.25</v>
      </c>
      <c r="T190" s="3">
        <v>10</v>
      </c>
      <c r="U190" t="s">
        <v>39</v>
      </c>
      <c r="V190" t="s">
        <v>40</v>
      </c>
      <c r="W190" t="s">
        <v>193</v>
      </c>
      <c r="X190" t="s">
        <v>42</v>
      </c>
      <c r="Y190" t="s">
        <v>43</v>
      </c>
      <c r="Z190" t="s">
        <v>44</v>
      </c>
      <c r="AA190" t="s">
        <v>45</v>
      </c>
      <c r="AB190" t="s">
        <v>37</v>
      </c>
      <c r="AC190" s="3"/>
      <c r="AD190" s="3">
        <v>1</v>
      </c>
      <c r="AE190" s="3">
        <v>0</v>
      </c>
      <c r="AF190">
        <v>30</v>
      </c>
      <c r="AG190">
        <v>300</v>
      </c>
      <c r="AH190" s="6">
        <f t="shared" si="2"/>
        <v>22100000</v>
      </c>
    </row>
    <row r="191" spans="1:36" x14ac:dyDescent="0.2">
      <c r="A191" s="23">
        <v>48.2</v>
      </c>
      <c r="B191" t="s">
        <v>284</v>
      </c>
      <c r="C191" s="3">
        <v>2</v>
      </c>
      <c r="D191">
        <v>2250000</v>
      </c>
      <c r="E191">
        <v>239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 s="3">
        <v>1.38</v>
      </c>
      <c r="O191" t="s">
        <v>35</v>
      </c>
      <c r="P191" t="s">
        <v>286</v>
      </c>
      <c r="Q191" t="s">
        <v>37</v>
      </c>
      <c r="R191" t="s">
        <v>38</v>
      </c>
      <c r="S191" s="3">
        <v>0.25</v>
      </c>
      <c r="T191" s="3">
        <v>10</v>
      </c>
      <c r="U191" t="s">
        <v>39</v>
      </c>
      <c r="V191" t="s">
        <v>40</v>
      </c>
      <c r="W191" t="s">
        <v>287</v>
      </c>
      <c r="X191" t="s">
        <v>42</v>
      </c>
      <c r="Y191" t="s">
        <v>43</v>
      </c>
      <c r="Z191" t="s">
        <v>44</v>
      </c>
      <c r="AA191" t="s">
        <v>45</v>
      </c>
      <c r="AB191" t="s">
        <v>37</v>
      </c>
      <c r="AC191" s="3"/>
      <c r="AD191" s="3">
        <v>1</v>
      </c>
      <c r="AE191" s="3">
        <v>0</v>
      </c>
      <c r="AF191">
        <v>30</v>
      </c>
      <c r="AG191">
        <v>300</v>
      </c>
      <c r="AH191" s="6">
        <f t="shared" si="2"/>
        <v>22500000</v>
      </c>
    </row>
    <row r="192" spans="1:36" x14ac:dyDescent="0.2">
      <c r="A192" s="23">
        <v>48.3</v>
      </c>
      <c r="B192" t="s">
        <v>284</v>
      </c>
      <c r="C192" s="3">
        <v>2</v>
      </c>
      <c r="D192">
        <v>1920000</v>
      </c>
      <c r="E192">
        <v>226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 s="3">
        <v>1.42</v>
      </c>
      <c r="O192" t="s">
        <v>35</v>
      </c>
      <c r="P192" t="s">
        <v>288</v>
      </c>
      <c r="Q192" t="s">
        <v>37</v>
      </c>
      <c r="R192" t="s">
        <v>38</v>
      </c>
      <c r="S192" s="3">
        <v>0.25</v>
      </c>
      <c r="T192" s="3">
        <v>10</v>
      </c>
      <c r="U192" t="s">
        <v>39</v>
      </c>
      <c r="V192" t="s">
        <v>40</v>
      </c>
      <c r="W192" t="s">
        <v>289</v>
      </c>
      <c r="X192" t="s">
        <v>42</v>
      </c>
      <c r="Y192" t="s">
        <v>43</v>
      </c>
      <c r="Z192" t="s">
        <v>44</v>
      </c>
      <c r="AA192" t="s">
        <v>45</v>
      </c>
      <c r="AB192" t="s">
        <v>37</v>
      </c>
      <c r="AC192" s="3"/>
      <c r="AD192" s="3">
        <v>1</v>
      </c>
      <c r="AE192" s="3">
        <v>0</v>
      </c>
      <c r="AF192">
        <v>30</v>
      </c>
      <c r="AG192">
        <v>300</v>
      </c>
      <c r="AH192" s="6">
        <f t="shared" si="2"/>
        <v>19200000</v>
      </c>
    </row>
    <row r="193" spans="1:36" x14ac:dyDescent="0.2">
      <c r="A193" s="24">
        <v>48</v>
      </c>
      <c r="B193" s="8"/>
      <c r="C193" s="9" t="s">
        <v>50</v>
      </c>
      <c r="D193" s="8">
        <v>2130000</v>
      </c>
      <c r="E193" s="8" t="s">
        <v>51</v>
      </c>
      <c r="F193" s="8">
        <v>8.468</v>
      </c>
      <c r="G193" s="8"/>
      <c r="H193" s="8"/>
      <c r="I193" s="8"/>
      <c r="J193" s="8"/>
      <c r="K193" s="8"/>
      <c r="L193" s="8"/>
      <c r="M193" s="8"/>
      <c r="N193" s="9"/>
      <c r="O193" s="8"/>
      <c r="P193" s="8"/>
      <c r="Q193" s="8"/>
      <c r="R193" s="8"/>
      <c r="S193" s="9"/>
      <c r="T193" s="9"/>
      <c r="U193" s="8"/>
      <c r="V193" s="8"/>
      <c r="W193" s="8"/>
      <c r="X193" s="8"/>
      <c r="Y193" s="8"/>
      <c r="Z193" s="8"/>
      <c r="AA193" s="8"/>
      <c r="AB193" s="8"/>
      <c r="AC193" s="9"/>
      <c r="AD193" s="9"/>
      <c r="AE193" s="9"/>
      <c r="AF193" s="8"/>
      <c r="AG193" s="8"/>
      <c r="AH193" s="7">
        <f t="shared" si="2"/>
        <v>21300000</v>
      </c>
      <c r="AJ193" s="10" t="e">
        <f>AN193*10/AO193</f>
        <v>#DIV/0!</v>
      </c>
    </row>
    <row r="194" spans="1:36" x14ac:dyDescent="0.2">
      <c r="A194" s="23">
        <v>49.1</v>
      </c>
      <c r="B194" t="s">
        <v>290</v>
      </c>
      <c r="C194" s="3">
        <v>2</v>
      </c>
      <c r="D194">
        <v>3000000</v>
      </c>
      <c r="E194">
        <v>211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 s="3">
        <v>1.64</v>
      </c>
      <c r="O194" t="s">
        <v>35</v>
      </c>
      <c r="P194" t="s">
        <v>291</v>
      </c>
      <c r="Q194" t="s">
        <v>37</v>
      </c>
      <c r="R194" t="s">
        <v>38</v>
      </c>
      <c r="S194" s="3">
        <v>0.25</v>
      </c>
      <c r="T194" s="3">
        <v>10</v>
      </c>
      <c r="U194" t="s">
        <v>39</v>
      </c>
      <c r="V194" t="s">
        <v>40</v>
      </c>
      <c r="W194" t="s">
        <v>255</v>
      </c>
      <c r="X194" t="s">
        <v>42</v>
      </c>
      <c r="Y194" t="s">
        <v>43</v>
      </c>
      <c r="Z194" t="s">
        <v>44</v>
      </c>
      <c r="AA194" t="s">
        <v>45</v>
      </c>
      <c r="AB194" t="s">
        <v>37</v>
      </c>
      <c r="AC194" s="3"/>
      <c r="AD194" s="3">
        <v>1</v>
      </c>
      <c r="AE194" s="3">
        <v>0</v>
      </c>
      <c r="AF194">
        <v>30</v>
      </c>
      <c r="AG194">
        <v>300</v>
      </c>
      <c r="AH194" s="6">
        <f t="shared" si="2"/>
        <v>30000000</v>
      </c>
    </row>
    <row r="195" spans="1:36" x14ac:dyDescent="0.2">
      <c r="A195" s="23">
        <v>49.2</v>
      </c>
      <c r="B195" t="s">
        <v>290</v>
      </c>
      <c r="C195" s="3">
        <v>2</v>
      </c>
      <c r="D195">
        <v>2800000</v>
      </c>
      <c r="E195">
        <v>231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 s="3">
        <v>1.55</v>
      </c>
      <c r="O195" t="s">
        <v>35</v>
      </c>
      <c r="P195" t="s">
        <v>292</v>
      </c>
      <c r="Q195" t="s">
        <v>37</v>
      </c>
      <c r="R195" t="s">
        <v>38</v>
      </c>
      <c r="S195" s="3">
        <v>0.25</v>
      </c>
      <c r="T195" s="3">
        <v>10</v>
      </c>
      <c r="U195" t="s">
        <v>39</v>
      </c>
      <c r="V195" t="s">
        <v>40</v>
      </c>
      <c r="W195" t="s">
        <v>249</v>
      </c>
      <c r="X195" t="s">
        <v>42</v>
      </c>
      <c r="Y195" t="s">
        <v>43</v>
      </c>
      <c r="Z195" t="s">
        <v>44</v>
      </c>
      <c r="AA195" t="s">
        <v>45</v>
      </c>
      <c r="AB195" t="s">
        <v>37</v>
      </c>
      <c r="AC195" s="3"/>
      <c r="AD195" s="3">
        <v>1</v>
      </c>
      <c r="AE195" s="3">
        <v>0</v>
      </c>
      <c r="AF195">
        <v>30</v>
      </c>
      <c r="AG195">
        <v>300</v>
      </c>
      <c r="AH195" s="6">
        <f t="shared" ref="AH195:AH258" si="3">D195*10</f>
        <v>28000000</v>
      </c>
    </row>
    <row r="196" spans="1:36" x14ac:dyDescent="0.2">
      <c r="A196" s="23">
        <v>49.3</v>
      </c>
      <c r="B196" t="s">
        <v>290</v>
      </c>
      <c r="C196" s="3">
        <v>2</v>
      </c>
      <c r="D196">
        <v>2550000</v>
      </c>
      <c r="E196">
        <v>226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 s="3">
        <v>1.53</v>
      </c>
      <c r="O196" t="s">
        <v>35</v>
      </c>
      <c r="P196" t="s">
        <v>293</v>
      </c>
      <c r="Q196" t="s">
        <v>37</v>
      </c>
      <c r="R196" t="s">
        <v>38</v>
      </c>
      <c r="S196" s="3">
        <v>0.25</v>
      </c>
      <c r="T196" s="3">
        <v>10</v>
      </c>
      <c r="U196" t="s">
        <v>39</v>
      </c>
      <c r="V196" t="s">
        <v>40</v>
      </c>
      <c r="W196" t="s">
        <v>185</v>
      </c>
      <c r="X196" t="s">
        <v>42</v>
      </c>
      <c r="Y196" t="s">
        <v>43</v>
      </c>
      <c r="Z196" t="s">
        <v>44</v>
      </c>
      <c r="AA196" t="s">
        <v>45</v>
      </c>
      <c r="AB196" t="s">
        <v>37</v>
      </c>
      <c r="AC196" s="3"/>
      <c r="AD196" s="3">
        <v>1</v>
      </c>
      <c r="AE196" s="3">
        <v>0</v>
      </c>
      <c r="AF196">
        <v>30</v>
      </c>
      <c r="AG196">
        <v>300</v>
      </c>
      <c r="AH196" s="6">
        <f t="shared" si="3"/>
        <v>25500000</v>
      </c>
    </row>
    <row r="197" spans="1:36" x14ac:dyDescent="0.2">
      <c r="A197" s="24">
        <v>49</v>
      </c>
      <c r="B197" s="8"/>
      <c r="C197" s="9" t="s">
        <v>50</v>
      </c>
      <c r="D197" s="8">
        <v>2780000</v>
      </c>
      <c r="E197" s="8" t="s">
        <v>51</v>
      </c>
      <c r="F197" s="8">
        <v>8.1</v>
      </c>
      <c r="G197" s="8"/>
      <c r="H197" s="8"/>
      <c r="I197" s="8"/>
      <c r="J197" s="8"/>
      <c r="K197" s="8"/>
      <c r="L197" s="8"/>
      <c r="M197" s="8"/>
      <c r="N197" s="9"/>
      <c r="O197" s="8"/>
      <c r="P197" s="8"/>
      <c r="Q197" s="8"/>
      <c r="R197" s="8"/>
      <c r="S197" s="9"/>
      <c r="T197" s="9"/>
      <c r="U197" s="8"/>
      <c r="V197" s="8"/>
      <c r="W197" s="8"/>
      <c r="X197" s="8"/>
      <c r="Y197" s="8"/>
      <c r="Z197" s="8"/>
      <c r="AA197" s="8"/>
      <c r="AB197" s="8"/>
      <c r="AC197" s="9"/>
      <c r="AD197" s="9"/>
      <c r="AE197" s="9"/>
      <c r="AF197" s="8"/>
      <c r="AG197" s="8"/>
      <c r="AH197" s="7">
        <f t="shared" si="3"/>
        <v>27800000</v>
      </c>
      <c r="AJ197" s="10" t="e">
        <f>AN197*10/AO197</f>
        <v>#DIV/0!</v>
      </c>
    </row>
    <row r="198" spans="1:36" x14ac:dyDescent="0.2">
      <c r="A198" s="23">
        <v>50.1</v>
      </c>
      <c r="B198" t="s">
        <v>294</v>
      </c>
      <c r="C198" s="3">
        <v>2</v>
      </c>
      <c r="D198">
        <v>2350000</v>
      </c>
      <c r="E198">
        <v>233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 s="3">
        <v>1.47</v>
      </c>
      <c r="O198" t="s">
        <v>35</v>
      </c>
      <c r="P198" t="s">
        <v>295</v>
      </c>
      <c r="Q198" t="s">
        <v>37</v>
      </c>
      <c r="R198" t="s">
        <v>38</v>
      </c>
      <c r="S198" s="3">
        <v>0.25</v>
      </c>
      <c r="T198" s="3">
        <v>10</v>
      </c>
      <c r="U198" t="s">
        <v>39</v>
      </c>
      <c r="V198" t="s">
        <v>40</v>
      </c>
      <c r="W198" t="s">
        <v>249</v>
      </c>
      <c r="X198" t="s">
        <v>42</v>
      </c>
      <c r="Y198" t="s">
        <v>43</v>
      </c>
      <c r="Z198" t="s">
        <v>44</v>
      </c>
      <c r="AA198" t="s">
        <v>45</v>
      </c>
      <c r="AB198" t="s">
        <v>37</v>
      </c>
      <c r="AC198" s="3"/>
      <c r="AD198" s="3">
        <v>1</v>
      </c>
      <c r="AE198" s="3">
        <v>0</v>
      </c>
      <c r="AF198">
        <v>30</v>
      </c>
      <c r="AG198">
        <v>300</v>
      </c>
      <c r="AH198" s="6">
        <f t="shared" si="3"/>
        <v>23500000</v>
      </c>
    </row>
    <row r="199" spans="1:36" x14ac:dyDescent="0.2">
      <c r="A199" s="23">
        <v>50.2</v>
      </c>
      <c r="B199" t="s">
        <v>294</v>
      </c>
      <c r="C199" s="3">
        <v>2</v>
      </c>
      <c r="D199">
        <v>2590000</v>
      </c>
      <c r="E199">
        <v>205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3">
        <v>1.43</v>
      </c>
      <c r="O199" t="s">
        <v>35</v>
      </c>
      <c r="P199" t="s">
        <v>296</v>
      </c>
      <c r="Q199" t="s">
        <v>37</v>
      </c>
      <c r="R199" t="s">
        <v>38</v>
      </c>
      <c r="S199" s="3">
        <v>0.25</v>
      </c>
      <c r="T199" s="3">
        <v>10</v>
      </c>
      <c r="U199" t="s">
        <v>39</v>
      </c>
      <c r="V199" t="s">
        <v>40</v>
      </c>
      <c r="W199" t="s">
        <v>178</v>
      </c>
      <c r="X199" t="s">
        <v>42</v>
      </c>
      <c r="Y199" t="s">
        <v>43</v>
      </c>
      <c r="Z199" t="s">
        <v>44</v>
      </c>
      <c r="AA199" t="s">
        <v>45</v>
      </c>
      <c r="AB199" t="s">
        <v>37</v>
      </c>
      <c r="AC199" s="3"/>
      <c r="AD199" s="3">
        <v>1</v>
      </c>
      <c r="AE199" s="3">
        <v>0</v>
      </c>
      <c r="AF199">
        <v>30</v>
      </c>
      <c r="AG199">
        <v>300</v>
      </c>
      <c r="AH199" s="6">
        <f t="shared" si="3"/>
        <v>25900000</v>
      </c>
    </row>
    <row r="200" spans="1:36" x14ac:dyDescent="0.2">
      <c r="A200" s="23">
        <v>50.3</v>
      </c>
      <c r="B200" t="s">
        <v>294</v>
      </c>
      <c r="C200" s="3">
        <v>2</v>
      </c>
      <c r="D200">
        <v>1950000</v>
      </c>
      <c r="E200">
        <v>230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3">
        <v>1.45</v>
      </c>
      <c r="O200" t="s">
        <v>35</v>
      </c>
      <c r="P200" t="s">
        <v>297</v>
      </c>
      <c r="Q200" t="s">
        <v>37</v>
      </c>
      <c r="R200" t="s">
        <v>38</v>
      </c>
      <c r="S200" s="3">
        <v>0.25</v>
      </c>
      <c r="T200" s="3">
        <v>10</v>
      </c>
      <c r="U200" t="s">
        <v>39</v>
      </c>
      <c r="V200" t="s">
        <v>40</v>
      </c>
      <c r="W200" t="s">
        <v>298</v>
      </c>
      <c r="X200" t="s">
        <v>42</v>
      </c>
      <c r="Y200" t="s">
        <v>43</v>
      </c>
      <c r="Z200" t="s">
        <v>44</v>
      </c>
      <c r="AA200" t="s">
        <v>45</v>
      </c>
      <c r="AB200" t="s">
        <v>37</v>
      </c>
      <c r="AC200" s="3"/>
      <c r="AD200" s="3">
        <v>1</v>
      </c>
      <c r="AE200" s="3">
        <v>0</v>
      </c>
      <c r="AF200">
        <v>30</v>
      </c>
      <c r="AG200">
        <v>300</v>
      </c>
      <c r="AH200" s="6">
        <f t="shared" si="3"/>
        <v>19500000</v>
      </c>
    </row>
    <row r="201" spans="1:36" x14ac:dyDescent="0.2">
      <c r="A201" s="24">
        <v>50</v>
      </c>
      <c r="B201" s="8"/>
      <c r="C201" s="9" t="s">
        <v>50</v>
      </c>
      <c r="D201" s="8">
        <v>2300000</v>
      </c>
      <c r="E201" s="8" t="s">
        <v>51</v>
      </c>
      <c r="F201" s="8">
        <v>14.077999999999999</v>
      </c>
      <c r="G201" s="8"/>
      <c r="H201" s="8"/>
      <c r="I201" s="8"/>
      <c r="J201" s="8"/>
      <c r="K201" s="8"/>
      <c r="L201" s="8"/>
      <c r="M201" s="8"/>
      <c r="N201" s="9"/>
      <c r="O201" s="8"/>
      <c r="P201" s="8"/>
      <c r="Q201" s="8"/>
      <c r="R201" s="8"/>
      <c r="S201" s="9"/>
      <c r="T201" s="9"/>
      <c r="U201" s="8"/>
      <c r="V201" s="8"/>
      <c r="W201" s="8"/>
      <c r="X201" s="8"/>
      <c r="Y201" s="8"/>
      <c r="Z201" s="8"/>
      <c r="AA201" s="8"/>
      <c r="AB201" s="8"/>
      <c r="AC201" s="9"/>
      <c r="AD201" s="9"/>
      <c r="AE201" s="9"/>
      <c r="AF201" s="8"/>
      <c r="AG201" s="8"/>
      <c r="AH201" s="7">
        <f t="shared" si="3"/>
        <v>23000000</v>
      </c>
      <c r="AJ201" s="10" t="e">
        <f>AN201*10/AO201</f>
        <v>#DIV/0!</v>
      </c>
    </row>
    <row r="202" spans="1:36" x14ac:dyDescent="0.2">
      <c r="A202" s="23">
        <v>51.1</v>
      </c>
      <c r="B202" t="s">
        <v>299</v>
      </c>
      <c r="C202" s="3">
        <v>2</v>
      </c>
      <c r="D202">
        <v>2660000</v>
      </c>
      <c r="E202">
        <v>211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3">
        <v>1.31</v>
      </c>
      <c r="O202" t="s">
        <v>35</v>
      </c>
      <c r="P202" t="s">
        <v>300</v>
      </c>
      <c r="Q202" t="s">
        <v>37</v>
      </c>
      <c r="R202" t="s">
        <v>38</v>
      </c>
      <c r="S202" s="3">
        <v>0.25</v>
      </c>
      <c r="T202" s="3">
        <v>10</v>
      </c>
      <c r="U202" t="s">
        <v>39</v>
      </c>
      <c r="V202" t="s">
        <v>40</v>
      </c>
      <c r="W202" t="s">
        <v>178</v>
      </c>
      <c r="X202" t="s">
        <v>42</v>
      </c>
      <c r="Y202" t="s">
        <v>43</v>
      </c>
      <c r="Z202" t="s">
        <v>44</v>
      </c>
      <c r="AA202" t="s">
        <v>45</v>
      </c>
      <c r="AB202" t="s">
        <v>37</v>
      </c>
      <c r="AC202" s="3"/>
      <c r="AD202" s="3">
        <v>1</v>
      </c>
      <c r="AE202" s="3">
        <v>0</v>
      </c>
      <c r="AF202">
        <v>30</v>
      </c>
      <c r="AG202">
        <v>300</v>
      </c>
      <c r="AH202" s="6">
        <f t="shared" si="3"/>
        <v>26600000</v>
      </c>
    </row>
    <row r="203" spans="1:36" x14ac:dyDescent="0.2">
      <c r="A203" s="23">
        <v>51.2</v>
      </c>
      <c r="B203" t="s">
        <v>299</v>
      </c>
      <c r="C203" s="3">
        <v>2</v>
      </c>
      <c r="D203">
        <v>2370000</v>
      </c>
      <c r="E203">
        <v>203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 s="3">
        <v>1.46</v>
      </c>
      <c r="O203" t="s">
        <v>35</v>
      </c>
      <c r="P203" t="s">
        <v>301</v>
      </c>
      <c r="Q203" t="s">
        <v>37</v>
      </c>
      <c r="R203" t="s">
        <v>38</v>
      </c>
      <c r="S203" s="3">
        <v>0.25</v>
      </c>
      <c r="T203" s="3">
        <v>10</v>
      </c>
      <c r="U203" t="s">
        <v>39</v>
      </c>
      <c r="V203" t="s">
        <v>40</v>
      </c>
      <c r="W203" t="s">
        <v>287</v>
      </c>
      <c r="X203" t="s">
        <v>42</v>
      </c>
      <c r="Y203" t="s">
        <v>43</v>
      </c>
      <c r="Z203" t="s">
        <v>44</v>
      </c>
      <c r="AA203" t="s">
        <v>45</v>
      </c>
      <c r="AB203" t="s">
        <v>37</v>
      </c>
      <c r="AC203" s="3"/>
      <c r="AD203" s="3">
        <v>1</v>
      </c>
      <c r="AE203" s="3">
        <v>0</v>
      </c>
      <c r="AF203">
        <v>30</v>
      </c>
      <c r="AG203">
        <v>300</v>
      </c>
      <c r="AH203" s="6">
        <f t="shared" si="3"/>
        <v>23700000</v>
      </c>
    </row>
    <row r="204" spans="1:36" x14ac:dyDescent="0.2">
      <c r="A204" s="23">
        <v>51.3</v>
      </c>
      <c r="B204" t="s">
        <v>299</v>
      </c>
      <c r="C204" s="3">
        <v>2</v>
      </c>
      <c r="D204">
        <v>2370000</v>
      </c>
      <c r="E204">
        <v>218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3">
        <v>1.53</v>
      </c>
      <c r="O204" t="s">
        <v>35</v>
      </c>
      <c r="P204" t="s">
        <v>302</v>
      </c>
      <c r="Q204" t="s">
        <v>37</v>
      </c>
      <c r="R204" t="s">
        <v>38</v>
      </c>
      <c r="S204" s="3">
        <v>0.25</v>
      </c>
      <c r="T204" s="3">
        <v>10</v>
      </c>
      <c r="U204" t="s">
        <v>39</v>
      </c>
      <c r="V204" t="s">
        <v>40</v>
      </c>
      <c r="W204" t="s">
        <v>303</v>
      </c>
      <c r="X204" t="s">
        <v>42</v>
      </c>
      <c r="Y204" t="s">
        <v>43</v>
      </c>
      <c r="Z204" t="s">
        <v>44</v>
      </c>
      <c r="AA204" t="s">
        <v>45</v>
      </c>
      <c r="AB204" t="s">
        <v>37</v>
      </c>
      <c r="AC204" s="3"/>
      <c r="AD204" s="3">
        <v>1</v>
      </c>
      <c r="AE204" s="3">
        <v>0</v>
      </c>
      <c r="AF204">
        <v>30</v>
      </c>
      <c r="AG204">
        <v>300</v>
      </c>
      <c r="AH204" s="6">
        <f t="shared" si="3"/>
        <v>23700000</v>
      </c>
    </row>
    <row r="205" spans="1:36" x14ac:dyDescent="0.2">
      <c r="A205" s="24">
        <v>51</v>
      </c>
      <c r="B205" s="8"/>
      <c r="C205" s="9" t="s">
        <v>50</v>
      </c>
      <c r="D205" s="8">
        <v>2470000</v>
      </c>
      <c r="E205" s="8" t="s">
        <v>51</v>
      </c>
      <c r="F205" s="8">
        <v>6.7880000000000003</v>
      </c>
      <c r="G205" s="8"/>
      <c r="H205" s="8"/>
      <c r="I205" s="8"/>
      <c r="J205" s="8"/>
      <c r="K205" s="8"/>
      <c r="L205" s="8"/>
      <c r="M205" s="8"/>
      <c r="N205" s="9"/>
      <c r="O205" s="8"/>
      <c r="P205" s="8"/>
      <c r="Q205" s="8"/>
      <c r="R205" s="8"/>
      <c r="S205" s="9"/>
      <c r="T205" s="9"/>
      <c r="U205" s="8"/>
      <c r="V205" s="8"/>
      <c r="W205" s="8"/>
      <c r="X205" s="8"/>
      <c r="Y205" s="8"/>
      <c r="Z205" s="8"/>
      <c r="AA205" s="8"/>
      <c r="AB205" s="8"/>
      <c r="AC205" s="9"/>
      <c r="AD205" s="9"/>
      <c r="AE205" s="9"/>
      <c r="AF205" s="8"/>
      <c r="AG205" s="8"/>
      <c r="AH205" s="7">
        <f t="shared" si="3"/>
        <v>24700000</v>
      </c>
      <c r="AJ205" s="10" t="e">
        <f>AN205*10/AO205</f>
        <v>#DIV/0!</v>
      </c>
    </row>
    <row r="206" spans="1:36" x14ac:dyDescent="0.2">
      <c r="A206" s="23">
        <v>52.1</v>
      </c>
      <c r="B206" t="s">
        <v>304</v>
      </c>
      <c r="C206" s="3">
        <v>2</v>
      </c>
      <c r="D206">
        <v>1860000</v>
      </c>
      <c r="E206">
        <v>234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3">
        <v>1.56</v>
      </c>
      <c r="O206" t="s">
        <v>35</v>
      </c>
      <c r="P206" t="s">
        <v>305</v>
      </c>
      <c r="Q206" t="s">
        <v>37</v>
      </c>
      <c r="R206" t="s">
        <v>38</v>
      </c>
      <c r="S206" s="3">
        <v>0.25</v>
      </c>
      <c r="T206" s="3">
        <v>10</v>
      </c>
      <c r="U206" t="s">
        <v>39</v>
      </c>
      <c r="V206" t="s">
        <v>40</v>
      </c>
      <c r="W206" t="s">
        <v>306</v>
      </c>
      <c r="X206" t="s">
        <v>42</v>
      </c>
      <c r="Y206" t="s">
        <v>43</v>
      </c>
      <c r="Z206" t="s">
        <v>44</v>
      </c>
      <c r="AA206" t="s">
        <v>45</v>
      </c>
      <c r="AB206" t="s">
        <v>37</v>
      </c>
      <c r="AC206" s="3"/>
      <c r="AD206" s="3">
        <v>1</v>
      </c>
      <c r="AE206" s="3">
        <v>0</v>
      </c>
      <c r="AF206">
        <v>30</v>
      </c>
      <c r="AG206">
        <v>300</v>
      </c>
      <c r="AH206" s="6">
        <f t="shared" si="3"/>
        <v>18600000</v>
      </c>
    </row>
    <row r="207" spans="1:36" x14ac:dyDescent="0.2">
      <c r="A207" s="23">
        <v>52.2</v>
      </c>
      <c r="B207" t="s">
        <v>304</v>
      </c>
      <c r="C207" s="3">
        <v>2</v>
      </c>
      <c r="D207">
        <v>2160000</v>
      </c>
      <c r="E207">
        <v>229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3">
        <v>1.55</v>
      </c>
      <c r="O207" t="s">
        <v>35</v>
      </c>
      <c r="P207" t="s">
        <v>307</v>
      </c>
      <c r="Q207" t="s">
        <v>37</v>
      </c>
      <c r="R207" t="s">
        <v>38</v>
      </c>
      <c r="S207" s="3">
        <v>0.25</v>
      </c>
      <c r="T207" s="3">
        <v>10</v>
      </c>
      <c r="U207" t="s">
        <v>39</v>
      </c>
      <c r="V207" t="s">
        <v>40</v>
      </c>
      <c r="W207" t="s">
        <v>270</v>
      </c>
      <c r="X207" t="s">
        <v>42</v>
      </c>
      <c r="Y207" t="s">
        <v>43</v>
      </c>
      <c r="Z207" t="s">
        <v>44</v>
      </c>
      <c r="AA207" t="s">
        <v>45</v>
      </c>
      <c r="AB207" t="s">
        <v>37</v>
      </c>
      <c r="AC207" s="3"/>
      <c r="AD207" s="3">
        <v>1</v>
      </c>
      <c r="AE207" s="3">
        <v>0</v>
      </c>
      <c r="AF207">
        <v>30</v>
      </c>
      <c r="AG207">
        <v>300</v>
      </c>
      <c r="AH207" s="6">
        <f t="shared" si="3"/>
        <v>21600000</v>
      </c>
    </row>
    <row r="208" spans="1:36" x14ac:dyDescent="0.2">
      <c r="A208" s="23">
        <v>52.3</v>
      </c>
      <c r="B208" t="s">
        <v>304</v>
      </c>
      <c r="C208" s="3">
        <v>2</v>
      </c>
      <c r="D208">
        <v>2090000</v>
      </c>
      <c r="E208">
        <v>222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3">
        <v>1.59</v>
      </c>
      <c r="O208" t="s">
        <v>35</v>
      </c>
      <c r="P208" t="s">
        <v>308</v>
      </c>
      <c r="Q208" t="s">
        <v>37</v>
      </c>
      <c r="R208" t="s">
        <v>38</v>
      </c>
      <c r="S208" s="3">
        <v>0.25</v>
      </c>
      <c r="T208" s="3">
        <v>10</v>
      </c>
      <c r="U208" t="s">
        <v>39</v>
      </c>
      <c r="V208" t="s">
        <v>40</v>
      </c>
      <c r="W208" t="s">
        <v>309</v>
      </c>
      <c r="X208" t="s">
        <v>42</v>
      </c>
      <c r="Y208" t="s">
        <v>43</v>
      </c>
      <c r="Z208" t="s">
        <v>44</v>
      </c>
      <c r="AA208" t="s">
        <v>45</v>
      </c>
      <c r="AB208" t="s">
        <v>37</v>
      </c>
      <c r="AC208" s="3"/>
      <c r="AD208" s="3">
        <v>1</v>
      </c>
      <c r="AE208" s="3">
        <v>0</v>
      </c>
      <c r="AF208">
        <v>30</v>
      </c>
      <c r="AG208">
        <v>300</v>
      </c>
      <c r="AH208" s="6">
        <f t="shared" si="3"/>
        <v>20900000</v>
      </c>
    </row>
    <row r="209" spans="1:36" x14ac:dyDescent="0.2">
      <c r="A209" s="24">
        <v>52</v>
      </c>
      <c r="B209" s="8"/>
      <c r="C209" s="9" t="s">
        <v>50</v>
      </c>
      <c r="D209" s="8">
        <v>2040000</v>
      </c>
      <c r="E209" s="8" t="s">
        <v>51</v>
      </c>
      <c r="F209" s="8">
        <v>7.7060000000000004</v>
      </c>
      <c r="G209" s="8"/>
      <c r="H209" s="8"/>
      <c r="I209" s="8"/>
      <c r="J209" s="8"/>
      <c r="K209" s="8"/>
      <c r="L209" s="8"/>
      <c r="M209" s="8"/>
      <c r="N209" s="9"/>
      <c r="O209" s="8"/>
      <c r="P209" s="8"/>
      <c r="Q209" s="8"/>
      <c r="R209" s="8"/>
      <c r="S209" s="9"/>
      <c r="T209" s="9"/>
      <c r="U209" s="8"/>
      <c r="V209" s="8"/>
      <c r="W209" s="8"/>
      <c r="X209" s="8"/>
      <c r="Y209" s="8"/>
      <c r="Z209" s="8"/>
      <c r="AA209" s="8"/>
      <c r="AB209" s="8"/>
      <c r="AC209" s="9"/>
      <c r="AD209" s="9"/>
      <c r="AE209" s="9"/>
      <c r="AF209" s="8"/>
      <c r="AG209" s="8"/>
      <c r="AH209" s="7">
        <f t="shared" si="3"/>
        <v>20400000</v>
      </c>
      <c r="AJ209" s="10" t="e">
        <f>AN209*10/AO209</f>
        <v>#DIV/0!</v>
      </c>
    </row>
    <row r="210" spans="1:36" x14ac:dyDescent="0.2">
      <c r="A210" s="23">
        <v>53.1</v>
      </c>
      <c r="B210" t="s">
        <v>310</v>
      </c>
      <c r="C210" s="3">
        <v>2</v>
      </c>
      <c r="D210">
        <v>1960000</v>
      </c>
      <c r="E210">
        <v>216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 s="3">
        <v>1.62</v>
      </c>
      <c r="O210" t="s">
        <v>35</v>
      </c>
      <c r="P210" t="s">
        <v>311</v>
      </c>
      <c r="Q210" t="s">
        <v>37</v>
      </c>
      <c r="R210" t="s">
        <v>38</v>
      </c>
      <c r="S210" s="3">
        <v>0.25</v>
      </c>
      <c r="T210" s="3">
        <v>10</v>
      </c>
      <c r="U210" t="s">
        <v>39</v>
      </c>
      <c r="V210" t="s">
        <v>40</v>
      </c>
      <c r="W210" t="s">
        <v>312</v>
      </c>
      <c r="X210" t="s">
        <v>42</v>
      </c>
      <c r="Y210" t="s">
        <v>43</v>
      </c>
      <c r="Z210" t="s">
        <v>44</v>
      </c>
      <c r="AA210" t="s">
        <v>45</v>
      </c>
      <c r="AB210" t="s">
        <v>37</v>
      </c>
      <c r="AC210" s="3"/>
      <c r="AD210" s="3">
        <v>1</v>
      </c>
      <c r="AE210" s="3">
        <v>0</v>
      </c>
      <c r="AF210">
        <v>30</v>
      </c>
      <c r="AG210">
        <v>300</v>
      </c>
      <c r="AH210" s="6">
        <f t="shared" si="3"/>
        <v>19600000</v>
      </c>
    </row>
    <row r="211" spans="1:36" x14ac:dyDescent="0.2">
      <c r="A211" s="23">
        <v>53.2</v>
      </c>
      <c r="B211" t="s">
        <v>310</v>
      </c>
      <c r="C211" s="3">
        <v>2</v>
      </c>
      <c r="D211">
        <v>2120000</v>
      </c>
      <c r="E211">
        <v>225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 s="3">
        <v>1.58</v>
      </c>
      <c r="O211" t="s">
        <v>35</v>
      </c>
      <c r="P211" t="s">
        <v>313</v>
      </c>
      <c r="Q211" t="s">
        <v>37</v>
      </c>
      <c r="R211" t="s">
        <v>38</v>
      </c>
      <c r="S211" s="3">
        <v>0.25</v>
      </c>
      <c r="T211" s="3">
        <v>10</v>
      </c>
      <c r="U211" t="s">
        <v>39</v>
      </c>
      <c r="V211" t="s">
        <v>40</v>
      </c>
      <c r="W211" t="s">
        <v>200</v>
      </c>
      <c r="X211" t="s">
        <v>42</v>
      </c>
      <c r="Y211" t="s">
        <v>43</v>
      </c>
      <c r="Z211" t="s">
        <v>44</v>
      </c>
      <c r="AA211" t="s">
        <v>45</v>
      </c>
      <c r="AB211" t="s">
        <v>37</v>
      </c>
      <c r="AC211" s="3"/>
      <c r="AD211" s="3">
        <v>1</v>
      </c>
      <c r="AE211" s="3">
        <v>0</v>
      </c>
      <c r="AF211">
        <v>30</v>
      </c>
      <c r="AG211">
        <v>300</v>
      </c>
      <c r="AH211" s="6">
        <f t="shared" si="3"/>
        <v>21200000</v>
      </c>
    </row>
    <row r="212" spans="1:36" x14ac:dyDescent="0.2">
      <c r="A212" s="23">
        <v>53.3</v>
      </c>
      <c r="B212" t="s">
        <v>310</v>
      </c>
      <c r="C212" s="3">
        <v>2</v>
      </c>
      <c r="D212">
        <v>2120000</v>
      </c>
      <c r="E212">
        <v>233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3">
        <v>1.53</v>
      </c>
      <c r="O212" t="s">
        <v>35</v>
      </c>
      <c r="P212" t="s">
        <v>314</v>
      </c>
      <c r="Q212" t="s">
        <v>37</v>
      </c>
      <c r="R212" t="s">
        <v>38</v>
      </c>
      <c r="S212" s="3">
        <v>0.25</v>
      </c>
      <c r="T212" s="3">
        <v>10</v>
      </c>
      <c r="U212" t="s">
        <v>39</v>
      </c>
      <c r="V212" t="s">
        <v>40</v>
      </c>
      <c r="W212" t="s">
        <v>219</v>
      </c>
      <c r="X212" t="s">
        <v>42</v>
      </c>
      <c r="Y212" t="s">
        <v>43</v>
      </c>
      <c r="Z212" t="s">
        <v>44</v>
      </c>
      <c r="AA212" t="s">
        <v>45</v>
      </c>
      <c r="AB212" t="s">
        <v>37</v>
      </c>
      <c r="AC212" s="3"/>
      <c r="AD212" s="3">
        <v>1</v>
      </c>
      <c r="AE212" s="3">
        <v>0</v>
      </c>
      <c r="AF212">
        <v>30</v>
      </c>
      <c r="AG212">
        <v>300</v>
      </c>
      <c r="AH212" s="6">
        <f t="shared" si="3"/>
        <v>21200000</v>
      </c>
    </row>
    <row r="213" spans="1:36" x14ac:dyDescent="0.2">
      <c r="A213" s="24">
        <v>53</v>
      </c>
      <c r="B213" s="8"/>
      <c r="C213" s="9" t="s">
        <v>50</v>
      </c>
      <c r="D213" s="8">
        <v>2070000</v>
      </c>
      <c r="E213" s="8" t="s">
        <v>51</v>
      </c>
      <c r="F213" s="8">
        <v>4.47</v>
      </c>
      <c r="G213" s="8"/>
      <c r="H213" s="8"/>
      <c r="I213" s="8"/>
      <c r="J213" s="8"/>
      <c r="K213" s="8"/>
      <c r="L213" s="8"/>
      <c r="M213" s="8"/>
      <c r="N213" s="9"/>
      <c r="O213" s="8"/>
      <c r="P213" s="8"/>
      <c r="Q213" s="8"/>
      <c r="R213" s="8"/>
      <c r="S213" s="9"/>
      <c r="T213" s="9"/>
      <c r="U213" s="8"/>
      <c r="V213" s="8"/>
      <c r="W213" s="8"/>
      <c r="X213" s="8"/>
      <c r="Y213" s="8"/>
      <c r="Z213" s="8"/>
      <c r="AA213" s="8"/>
      <c r="AB213" s="8"/>
      <c r="AC213" s="9"/>
      <c r="AD213" s="9"/>
      <c r="AE213" s="9"/>
      <c r="AF213" s="8"/>
      <c r="AG213" s="8"/>
      <c r="AH213" s="7">
        <f t="shared" si="3"/>
        <v>20700000</v>
      </c>
      <c r="AJ213" s="10" t="e">
        <f>AN213*10/AO213</f>
        <v>#DIV/0!</v>
      </c>
    </row>
    <row r="214" spans="1:36" x14ac:dyDescent="0.2">
      <c r="A214" s="23">
        <v>54.1</v>
      </c>
      <c r="B214" t="s">
        <v>315</v>
      </c>
      <c r="C214" s="3">
        <v>2</v>
      </c>
      <c r="D214">
        <v>2290000</v>
      </c>
      <c r="E214">
        <v>227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 s="3">
        <v>1.41</v>
      </c>
      <c r="O214" t="s">
        <v>35</v>
      </c>
      <c r="P214" t="s">
        <v>316</v>
      </c>
      <c r="Q214" t="s">
        <v>37</v>
      </c>
      <c r="R214" t="s">
        <v>38</v>
      </c>
      <c r="S214" s="3">
        <v>0.25</v>
      </c>
      <c r="T214" s="3">
        <v>10</v>
      </c>
      <c r="U214" t="s">
        <v>39</v>
      </c>
      <c r="V214" t="s">
        <v>40</v>
      </c>
      <c r="W214" t="s">
        <v>303</v>
      </c>
      <c r="X214" t="s">
        <v>42</v>
      </c>
      <c r="Y214" t="s">
        <v>43</v>
      </c>
      <c r="Z214" t="s">
        <v>44</v>
      </c>
      <c r="AA214" t="s">
        <v>45</v>
      </c>
      <c r="AB214" t="s">
        <v>37</v>
      </c>
      <c r="AC214" s="3"/>
      <c r="AD214" s="3">
        <v>1</v>
      </c>
      <c r="AE214" s="3">
        <v>0</v>
      </c>
      <c r="AF214">
        <v>30</v>
      </c>
      <c r="AG214">
        <v>300</v>
      </c>
      <c r="AH214" s="6">
        <f t="shared" si="3"/>
        <v>22900000</v>
      </c>
    </row>
    <row r="215" spans="1:36" x14ac:dyDescent="0.2">
      <c r="A215" s="23">
        <v>54.2</v>
      </c>
      <c r="B215" t="s">
        <v>315</v>
      </c>
      <c r="C215" s="3">
        <v>2</v>
      </c>
      <c r="D215">
        <v>2700000</v>
      </c>
      <c r="E215">
        <v>231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 s="3">
        <v>1.44</v>
      </c>
      <c r="O215" t="s">
        <v>35</v>
      </c>
      <c r="P215" t="s">
        <v>317</v>
      </c>
      <c r="Q215" t="s">
        <v>37</v>
      </c>
      <c r="R215" t="s">
        <v>38</v>
      </c>
      <c r="S215" s="3">
        <v>0.25</v>
      </c>
      <c r="T215" s="3">
        <v>10</v>
      </c>
      <c r="U215" t="s">
        <v>39</v>
      </c>
      <c r="V215" t="s">
        <v>40</v>
      </c>
      <c r="W215" t="s">
        <v>191</v>
      </c>
      <c r="X215" t="s">
        <v>42</v>
      </c>
      <c r="Y215" t="s">
        <v>43</v>
      </c>
      <c r="Z215" t="s">
        <v>44</v>
      </c>
      <c r="AA215" t="s">
        <v>45</v>
      </c>
      <c r="AB215" t="s">
        <v>37</v>
      </c>
      <c r="AC215" s="3"/>
      <c r="AD215" s="3">
        <v>1</v>
      </c>
      <c r="AE215" s="3">
        <v>0</v>
      </c>
      <c r="AF215">
        <v>30</v>
      </c>
      <c r="AG215">
        <v>300</v>
      </c>
      <c r="AH215" s="6">
        <f t="shared" si="3"/>
        <v>27000000</v>
      </c>
    </row>
    <row r="216" spans="1:36" x14ac:dyDescent="0.2">
      <c r="A216" s="23">
        <v>54.3</v>
      </c>
      <c r="B216" t="s">
        <v>315</v>
      </c>
      <c r="C216" s="3">
        <v>2</v>
      </c>
      <c r="D216">
        <v>2490000</v>
      </c>
      <c r="E216">
        <v>205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 s="3">
        <v>1.45</v>
      </c>
      <c r="O216" t="s">
        <v>35</v>
      </c>
      <c r="P216" t="s">
        <v>318</v>
      </c>
      <c r="Q216" t="s">
        <v>37</v>
      </c>
      <c r="R216" t="s">
        <v>38</v>
      </c>
      <c r="S216" s="3">
        <v>0.25</v>
      </c>
      <c r="T216" s="3">
        <v>10</v>
      </c>
      <c r="U216" t="s">
        <v>39</v>
      </c>
      <c r="V216" t="s">
        <v>40</v>
      </c>
      <c r="W216" t="s">
        <v>319</v>
      </c>
      <c r="X216" t="s">
        <v>42</v>
      </c>
      <c r="Y216" t="s">
        <v>43</v>
      </c>
      <c r="Z216" t="s">
        <v>44</v>
      </c>
      <c r="AA216" t="s">
        <v>45</v>
      </c>
      <c r="AB216" t="s">
        <v>37</v>
      </c>
      <c r="AC216" s="3"/>
      <c r="AD216" s="3">
        <v>1</v>
      </c>
      <c r="AE216" s="3">
        <v>0</v>
      </c>
      <c r="AF216">
        <v>30</v>
      </c>
      <c r="AG216">
        <v>300</v>
      </c>
      <c r="AH216" s="6">
        <f t="shared" si="3"/>
        <v>24900000</v>
      </c>
    </row>
    <row r="217" spans="1:36" x14ac:dyDescent="0.2">
      <c r="A217" s="24">
        <v>54</v>
      </c>
      <c r="B217" s="8"/>
      <c r="C217" s="9" t="s">
        <v>50</v>
      </c>
      <c r="D217" s="8">
        <v>2490000</v>
      </c>
      <c r="E217" s="8" t="s">
        <v>51</v>
      </c>
      <c r="F217" s="8">
        <v>8.2230000000000008</v>
      </c>
      <c r="G217" s="8"/>
      <c r="H217" s="8"/>
      <c r="I217" s="8"/>
      <c r="J217" s="8"/>
      <c r="K217" s="8"/>
      <c r="L217" s="8"/>
      <c r="M217" s="8"/>
      <c r="N217" s="9"/>
      <c r="O217" s="8"/>
      <c r="P217" s="8"/>
      <c r="Q217" s="8"/>
      <c r="R217" s="8"/>
      <c r="S217" s="9"/>
      <c r="T217" s="9"/>
      <c r="U217" s="8"/>
      <c r="V217" s="8"/>
      <c r="W217" s="8"/>
      <c r="X217" s="8"/>
      <c r="Y217" s="8"/>
      <c r="Z217" s="8"/>
      <c r="AA217" s="8"/>
      <c r="AB217" s="8"/>
      <c r="AC217" s="9"/>
      <c r="AD217" s="9"/>
      <c r="AE217" s="9"/>
      <c r="AF217" s="8"/>
      <c r="AG217" s="8"/>
      <c r="AH217" s="7">
        <f t="shared" si="3"/>
        <v>24900000</v>
      </c>
      <c r="AJ217" s="10" t="e">
        <f>AN217*10/AO217</f>
        <v>#DIV/0!</v>
      </c>
    </row>
    <row r="218" spans="1:36" x14ac:dyDescent="0.2">
      <c r="A218" s="23">
        <v>55.1</v>
      </c>
      <c r="B218" t="s">
        <v>320</v>
      </c>
      <c r="C218" s="3">
        <v>2</v>
      </c>
      <c r="D218">
        <v>2560000</v>
      </c>
      <c r="E218">
        <v>203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 s="3">
        <v>1.35</v>
      </c>
      <c r="O218" t="s">
        <v>35</v>
      </c>
      <c r="P218" t="s">
        <v>321</v>
      </c>
      <c r="Q218" t="s">
        <v>37</v>
      </c>
      <c r="R218" t="s">
        <v>38</v>
      </c>
      <c r="S218" s="3">
        <v>0.25</v>
      </c>
      <c r="T218" s="3">
        <v>10</v>
      </c>
      <c r="U218" t="s">
        <v>39</v>
      </c>
      <c r="V218" t="s">
        <v>40</v>
      </c>
      <c r="W218" t="s">
        <v>287</v>
      </c>
      <c r="X218" t="s">
        <v>42</v>
      </c>
      <c r="Y218" t="s">
        <v>43</v>
      </c>
      <c r="Z218" t="s">
        <v>44</v>
      </c>
      <c r="AA218" t="s">
        <v>45</v>
      </c>
      <c r="AB218" t="s">
        <v>37</v>
      </c>
      <c r="AC218" s="3"/>
      <c r="AD218" s="3">
        <v>1</v>
      </c>
      <c r="AE218" s="3">
        <v>0</v>
      </c>
      <c r="AF218">
        <v>30</v>
      </c>
      <c r="AG218">
        <v>300</v>
      </c>
      <c r="AH218" s="6">
        <f t="shared" si="3"/>
        <v>25600000</v>
      </c>
    </row>
    <row r="219" spans="1:36" x14ac:dyDescent="0.2">
      <c r="A219" s="23">
        <v>55.2</v>
      </c>
      <c r="B219" t="s">
        <v>320</v>
      </c>
      <c r="C219" s="3">
        <v>2</v>
      </c>
      <c r="D219">
        <v>2650000</v>
      </c>
      <c r="E219">
        <v>210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 s="3">
        <v>1.45</v>
      </c>
      <c r="O219" t="s">
        <v>35</v>
      </c>
      <c r="P219" t="s">
        <v>322</v>
      </c>
      <c r="Q219" t="s">
        <v>37</v>
      </c>
      <c r="R219" t="s">
        <v>38</v>
      </c>
      <c r="S219" s="3">
        <v>0.25</v>
      </c>
      <c r="T219" s="3">
        <v>10</v>
      </c>
      <c r="U219" t="s">
        <v>39</v>
      </c>
      <c r="V219" t="s">
        <v>40</v>
      </c>
      <c r="W219" t="s">
        <v>187</v>
      </c>
      <c r="X219" t="s">
        <v>42</v>
      </c>
      <c r="Y219" t="s">
        <v>43</v>
      </c>
      <c r="Z219" t="s">
        <v>44</v>
      </c>
      <c r="AA219" t="s">
        <v>45</v>
      </c>
      <c r="AB219" t="s">
        <v>37</v>
      </c>
      <c r="AC219" s="3"/>
      <c r="AD219" s="3">
        <v>1</v>
      </c>
      <c r="AE219" s="3">
        <v>0</v>
      </c>
      <c r="AF219">
        <v>30</v>
      </c>
      <c r="AG219">
        <v>300</v>
      </c>
      <c r="AH219" s="6">
        <f t="shared" si="3"/>
        <v>26500000</v>
      </c>
    </row>
    <row r="220" spans="1:36" x14ac:dyDescent="0.2">
      <c r="A220" s="23">
        <v>55.3</v>
      </c>
      <c r="B220" t="s">
        <v>320</v>
      </c>
      <c r="C220" s="3">
        <v>2</v>
      </c>
      <c r="D220">
        <v>2940000</v>
      </c>
      <c r="E220">
        <v>224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 s="3">
        <v>1.47</v>
      </c>
      <c r="O220" t="s">
        <v>35</v>
      </c>
      <c r="P220" t="s">
        <v>323</v>
      </c>
      <c r="Q220" t="s">
        <v>37</v>
      </c>
      <c r="R220" t="s">
        <v>38</v>
      </c>
      <c r="S220" s="3">
        <v>0.25</v>
      </c>
      <c r="T220" s="3">
        <v>10</v>
      </c>
      <c r="U220" t="s">
        <v>39</v>
      </c>
      <c r="V220" t="s">
        <v>40</v>
      </c>
      <c r="W220" t="s">
        <v>151</v>
      </c>
      <c r="X220" t="s">
        <v>42</v>
      </c>
      <c r="Y220" t="s">
        <v>43</v>
      </c>
      <c r="Z220" t="s">
        <v>44</v>
      </c>
      <c r="AA220" t="s">
        <v>45</v>
      </c>
      <c r="AB220" t="s">
        <v>37</v>
      </c>
      <c r="AC220" s="3"/>
      <c r="AD220" s="3">
        <v>1</v>
      </c>
      <c r="AE220" s="3">
        <v>0</v>
      </c>
      <c r="AF220">
        <v>30</v>
      </c>
      <c r="AG220">
        <v>300</v>
      </c>
      <c r="AH220" s="6">
        <f t="shared" si="3"/>
        <v>29400000</v>
      </c>
    </row>
    <row r="221" spans="1:36" x14ac:dyDescent="0.2">
      <c r="A221" s="24">
        <v>55</v>
      </c>
      <c r="B221" s="8"/>
      <c r="C221" s="9" t="s">
        <v>50</v>
      </c>
      <c r="D221" s="8">
        <v>2720000</v>
      </c>
      <c r="E221" s="8" t="s">
        <v>51</v>
      </c>
      <c r="F221" s="8">
        <v>7.31</v>
      </c>
      <c r="G221" s="8"/>
      <c r="H221" s="8"/>
      <c r="I221" s="8"/>
      <c r="J221" s="8"/>
      <c r="K221" s="8"/>
      <c r="L221" s="8"/>
      <c r="M221" s="8"/>
      <c r="N221" s="9"/>
      <c r="O221" s="8"/>
      <c r="P221" s="8"/>
      <c r="Q221" s="8"/>
      <c r="R221" s="8"/>
      <c r="S221" s="9"/>
      <c r="T221" s="9"/>
      <c r="U221" s="8"/>
      <c r="V221" s="8"/>
      <c r="W221" s="8"/>
      <c r="X221" s="8"/>
      <c r="Y221" s="8"/>
      <c r="Z221" s="8"/>
      <c r="AA221" s="8"/>
      <c r="AB221" s="8"/>
      <c r="AC221" s="9"/>
      <c r="AD221" s="9"/>
      <c r="AE221" s="9"/>
      <c r="AF221" s="8"/>
      <c r="AG221" s="8"/>
      <c r="AH221" s="7">
        <f t="shared" si="3"/>
        <v>27200000</v>
      </c>
      <c r="AJ221" s="10" t="e">
        <f>AN221*10/AO221</f>
        <v>#DIV/0!</v>
      </c>
    </row>
    <row r="222" spans="1:36" x14ac:dyDescent="0.2">
      <c r="A222" s="23">
        <v>56.1</v>
      </c>
      <c r="B222" t="s">
        <v>324</v>
      </c>
      <c r="C222" s="3">
        <v>2</v>
      </c>
      <c r="D222">
        <v>2700000</v>
      </c>
      <c r="E222">
        <v>231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 s="3">
        <v>1.5</v>
      </c>
      <c r="O222" t="s">
        <v>35</v>
      </c>
      <c r="P222" t="s">
        <v>325</v>
      </c>
      <c r="Q222" t="s">
        <v>37</v>
      </c>
      <c r="R222" t="s">
        <v>38</v>
      </c>
      <c r="S222" s="3">
        <v>0.25</v>
      </c>
      <c r="T222" s="3">
        <v>10</v>
      </c>
      <c r="U222" t="s">
        <v>39</v>
      </c>
      <c r="V222" t="s">
        <v>40</v>
      </c>
      <c r="W222" t="s">
        <v>281</v>
      </c>
      <c r="X222" t="s">
        <v>42</v>
      </c>
      <c r="Y222" t="s">
        <v>43</v>
      </c>
      <c r="Z222" t="s">
        <v>44</v>
      </c>
      <c r="AA222" t="s">
        <v>45</v>
      </c>
      <c r="AB222" t="s">
        <v>37</v>
      </c>
      <c r="AC222" s="3"/>
      <c r="AD222" s="3">
        <v>1</v>
      </c>
      <c r="AE222" s="3">
        <v>0</v>
      </c>
      <c r="AF222">
        <v>30</v>
      </c>
      <c r="AG222">
        <v>300</v>
      </c>
      <c r="AH222" s="6">
        <f t="shared" si="3"/>
        <v>27000000</v>
      </c>
    </row>
    <row r="223" spans="1:36" x14ac:dyDescent="0.2">
      <c r="A223" s="23">
        <v>56.2</v>
      </c>
      <c r="B223" t="s">
        <v>324</v>
      </c>
      <c r="C223" s="3">
        <v>2</v>
      </c>
      <c r="D223">
        <v>2660000</v>
      </c>
      <c r="E223">
        <v>219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 s="3">
        <v>1.4</v>
      </c>
      <c r="O223" t="s">
        <v>35</v>
      </c>
      <c r="P223" t="s">
        <v>326</v>
      </c>
      <c r="Q223" t="s">
        <v>37</v>
      </c>
      <c r="R223" t="s">
        <v>38</v>
      </c>
      <c r="S223" s="3">
        <v>0.25</v>
      </c>
      <c r="T223" s="3">
        <v>10</v>
      </c>
      <c r="U223" t="s">
        <v>39</v>
      </c>
      <c r="V223" t="s">
        <v>40</v>
      </c>
      <c r="W223" t="s">
        <v>270</v>
      </c>
      <c r="X223" t="s">
        <v>42</v>
      </c>
      <c r="Y223" t="s">
        <v>43</v>
      </c>
      <c r="Z223" t="s">
        <v>44</v>
      </c>
      <c r="AA223" t="s">
        <v>45</v>
      </c>
      <c r="AB223" t="s">
        <v>37</v>
      </c>
      <c r="AC223" s="3"/>
      <c r="AD223" s="3">
        <v>1</v>
      </c>
      <c r="AE223" s="3">
        <v>0</v>
      </c>
      <c r="AF223">
        <v>30</v>
      </c>
      <c r="AG223">
        <v>300</v>
      </c>
      <c r="AH223" s="6">
        <f t="shared" si="3"/>
        <v>26600000</v>
      </c>
    </row>
    <row r="224" spans="1:36" x14ac:dyDescent="0.2">
      <c r="A224" s="23">
        <v>56.3</v>
      </c>
      <c r="B224" t="s">
        <v>324</v>
      </c>
      <c r="C224" s="3">
        <v>2</v>
      </c>
      <c r="D224">
        <v>2610000</v>
      </c>
      <c r="E224">
        <v>207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 s="3">
        <v>1.42</v>
      </c>
      <c r="O224" t="s">
        <v>35</v>
      </c>
      <c r="P224" t="s">
        <v>327</v>
      </c>
      <c r="Q224" t="s">
        <v>37</v>
      </c>
      <c r="R224" t="s">
        <v>38</v>
      </c>
      <c r="S224" s="3">
        <v>0.25</v>
      </c>
      <c r="T224" s="3">
        <v>10</v>
      </c>
      <c r="U224" t="s">
        <v>39</v>
      </c>
      <c r="V224" t="s">
        <v>40</v>
      </c>
      <c r="W224" t="s">
        <v>270</v>
      </c>
      <c r="X224" t="s">
        <v>42</v>
      </c>
      <c r="Y224" t="s">
        <v>43</v>
      </c>
      <c r="Z224" t="s">
        <v>44</v>
      </c>
      <c r="AA224" t="s">
        <v>45</v>
      </c>
      <c r="AB224" t="s">
        <v>37</v>
      </c>
      <c r="AC224" s="3"/>
      <c r="AD224" s="3">
        <v>1</v>
      </c>
      <c r="AE224" s="3">
        <v>0</v>
      </c>
      <c r="AF224">
        <v>30</v>
      </c>
      <c r="AG224">
        <v>300</v>
      </c>
      <c r="AH224" s="6">
        <f t="shared" si="3"/>
        <v>26100000</v>
      </c>
    </row>
    <row r="225" spans="1:36" x14ac:dyDescent="0.2">
      <c r="A225" s="24">
        <v>56</v>
      </c>
      <c r="B225" s="8"/>
      <c r="C225" s="9" t="s">
        <v>50</v>
      </c>
      <c r="D225" s="8">
        <v>2660000</v>
      </c>
      <c r="E225" s="8" t="s">
        <v>51</v>
      </c>
      <c r="F225" s="8">
        <v>1.6970000000000001</v>
      </c>
      <c r="G225" s="8"/>
      <c r="H225" s="8"/>
      <c r="I225" s="8"/>
      <c r="J225" s="8"/>
      <c r="K225" s="8"/>
      <c r="L225" s="8"/>
      <c r="M225" s="8"/>
      <c r="N225" s="9"/>
      <c r="O225" s="8"/>
      <c r="P225" s="8"/>
      <c r="Q225" s="8"/>
      <c r="R225" s="8"/>
      <c r="S225" s="9"/>
      <c r="T225" s="9"/>
      <c r="U225" s="8"/>
      <c r="V225" s="8"/>
      <c r="W225" s="8"/>
      <c r="X225" s="8"/>
      <c r="Y225" s="8"/>
      <c r="Z225" s="8"/>
      <c r="AA225" s="8"/>
      <c r="AB225" s="8"/>
      <c r="AC225" s="9"/>
      <c r="AD225" s="9"/>
      <c r="AE225" s="9"/>
      <c r="AF225" s="8"/>
      <c r="AG225" s="8"/>
      <c r="AH225" s="7">
        <f t="shared" si="3"/>
        <v>26600000</v>
      </c>
      <c r="AJ225" s="10" t="e">
        <f>AN225*10/AO225</f>
        <v>#DIV/0!</v>
      </c>
    </row>
    <row r="226" spans="1:36" x14ac:dyDescent="0.2">
      <c r="A226" s="23">
        <v>57.1</v>
      </c>
      <c r="B226" t="s">
        <v>328</v>
      </c>
      <c r="C226" s="3">
        <v>2</v>
      </c>
      <c r="D226">
        <v>3420000</v>
      </c>
      <c r="E226">
        <v>203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s="3">
        <v>1.51</v>
      </c>
      <c r="O226" t="s">
        <v>35</v>
      </c>
      <c r="P226" t="s">
        <v>329</v>
      </c>
      <c r="Q226" t="s">
        <v>37</v>
      </c>
      <c r="R226" t="s">
        <v>38</v>
      </c>
      <c r="S226" s="3">
        <v>0.25</v>
      </c>
      <c r="T226" s="3">
        <v>10</v>
      </c>
      <c r="U226" t="s">
        <v>39</v>
      </c>
      <c r="V226" t="s">
        <v>40</v>
      </c>
      <c r="W226" t="s">
        <v>330</v>
      </c>
      <c r="X226" t="s">
        <v>42</v>
      </c>
      <c r="Y226" t="s">
        <v>43</v>
      </c>
      <c r="Z226" t="s">
        <v>44</v>
      </c>
      <c r="AA226" t="s">
        <v>45</v>
      </c>
      <c r="AB226" t="s">
        <v>37</v>
      </c>
      <c r="AC226" s="3"/>
      <c r="AD226" s="3">
        <v>1</v>
      </c>
      <c r="AE226" s="3">
        <v>0</v>
      </c>
      <c r="AF226">
        <v>30</v>
      </c>
      <c r="AG226">
        <v>300</v>
      </c>
      <c r="AH226" s="6">
        <f t="shared" si="3"/>
        <v>34200000</v>
      </c>
    </row>
    <row r="227" spans="1:36" x14ac:dyDescent="0.2">
      <c r="A227" s="23">
        <v>57.2</v>
      </c>
      <c r="B227" t="s">
        <v>328</v>
      </c>
      <c r="C227" s="3">
        <v>2</v>
      </c>
      <c r="D227">
        <v>2710000</v>
      </c>
      <c r="E227">
        <v>223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3">
        <v>1.47</v>
      </c>
      <c r="O227" t="s">
        <v>35</v>
      </c>
      <c r="P227" t="s">
        <v>331</v>
      </c>
      <c r="Q227" t="s">
        <v>37</v>
      </c>
      <c r="R227" t="s">
        <v>38</v>
      </c>
      <c r="S227" s="3">
        <v>0.25</v>
      </c>
      <c r="T227" s="3">
        <v>10</v>
      </c>
      <c r="U227" t="s">
        <v>39</v>
      </c>
      <c r="V227" t="s">
        <v>40</v>
      </c>
      <c r="W227" t="s">
        <v>306</v>
      </c>
      <c r="X227" t="s">
        <v>42</v>
      </c>
      <c r="Y227" t="s">
        <v>43</v>
      </c>
      <c r="Z227" t="s">
        <v>44</v>
      </c>
      <c r="AA227" t="s">
        <v>45</v>
      </c>
      <c r="AB227" t="s">
        <v>37</v>
      </c>
      <c r="AC227" s="3"/>
      <c r="AD227" s="3">
        <v>1</v>
      </c>
      <c r="AE227" s="3">
        <v>0</v>
      </c>
      <c r="AF227">
        <v>30</v>
      </c>
      <c r="AG227">
        <v>300</v>
      </c>
      <c r="AH227" s="6">
        <f t="shared" si="3"/>
        <v>27100000</v>
      </c>
    </row>
    <row r="228" spans="1:36" x14ac:dyDescent="0.2">
      <c r="A228" s="23">
        <v>57.3</v>
      </c>
      <c r="B228" t="s">
        <v>328</v>
      </c>
      <c r="C228" s="3">
        <v>2</v>
      </c>
      <c r="D228">
        <v>2500000</v>
      </c>
      <c r="E228">
        <v>230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 s="3">
        <v>1.52</v>
      </c>
      <c r="O228" t="s">
        <v>35</v>
      </c>
      <c r="P228" t="s">
        <v>332</v>
      </c>
      <c r="Q228" t="s">
        <v>37</v>
      </c>
      <c r="R228" t="s">
        <v>38</v>
      </c>
      <c r="S228" s="3">
        <v>0.25</v>
      </c>
      <c r="T228" s="3">
        <v>10</v>
      </c>
      <c r="U228" t="s">
        <v>39</v>
      </c>
      <c r="V228" t="s">
        <v>40</v>
      </c>
      <c r="W228" t="s">
        <v>178</v>
      </c>
      <c r="X228" t="s">
        <v>42</v>
      </c>
      <c r="Y228" t="s">
        <v>43</v>
      </c>
      <c r="Z228" t="s">
        <v>44</v>
      </c>
      <c r="AA228" t="s">
        <v>45</v>
      </c>
      <c r="AB228" t="s">
        <v>37</v>
      </c>
      <c r="AC228" s="3"/>
      <c r="AD228" s="3">
        <v>1</v>
      </c>
      <c r="AE228" s="3">
        <v>0</v>
      </c>
      <c r="AF228">
        <v>30</v>
      </c>
      <c r="AG228">
        <v>300</v>
      </c>
      <c r="AH228" s="6">
        <f t="shared" si="3"/>
        <v>25000000</v>
      </c>
    </row>
    <row r="229" spans="1:36" x14ac:dyDescent="0.2">
      <c r="A229" s="24">
        <v>57</v>
      </c>
      <c r="B229" s="8"/>
      <c r="C229" s="9" t="s">
        <v>50</v>
      </c>
      <c r="D229" s="8">
        <v>2880000</v>
      </c>
      <c r="E229" s="8" t="s">
        <v>51</v>
      </c>
      <c r="F229" s="8">
        <v>16.759</v>
      </c>
      <c r="G229" s="8"/>
      <c r="H229" s="8"/>
      <c r="I229" s="8"/>
      <c r="J229" s="8"/>
      <c r="K229" s="8"/>
      <c r="L229" s="8"/>
      <c r="M229" s="8"/>
      <c r="N229" s="9"/>
      <c r="O229" s="8"/>
      <c r="P229" s="8"/>
      <c r="Q229" s="8"/>
      <c r="R229" s="8"/>
      <c r="S229" s="9"/>
      <c r="T229" s="9"/>
      <c r="U229" s="8"/>
      <c r="V229" s="8"/>
      <c r="W229" s="8"/>
      <c r="X229" s="8"/>
      <c r="Y229" s="8"/>
      <c r="Z229" s="8"/>
      <c r="AA229" s="8"/>
      <c r="AB229" s="8"/>
      <c r="AC229" s="9"/>
      <c r="AD229" s="9"/>
      <c r="AE229" s="9"/>
      <c r="AF229" s="8"/>
      <c r="AG229" s="8"/>
      <c r="AH229" s="7">
        <f t="shared" si="3"/>
        <v>28800000</v>
      </c>
      <c r="AJ229" s="10" t="e">
        <f>AN229*10/AO229</f>
        <v>#DIV/0!</v>
      </c>
    </row>
    <row r="230" spans="1:36" x14ac:dyDescent="0.2">
      <c r="A230" s="23">
        <v>58.1</v>
      </c>
      <c r="B230" t="s">
        <v>333</v>
      </c>
      <c r="C230" s="3">
        <v>2</v>
      </c>
      <c r="D230">
        <v>2190000</v>
      </c>
      <c r="E230">
        <v>202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 s="3">
        <v>1.44</v>
      </c>
      <c r="O230" t="s">
        <v>35</v>
      </c>
      <c r="P230" t="s">
        <v>334</v>
      </c>
      <c r="Q230" t="s">
        <v>37</v>
      </c>
      <c r="R230" t="s">
        <v>38</v>
      </c>
      <c r="S230" s="3">
        <v>0.25</v>
      </c>
      <c r="T230" s="3">
        <v>10</v>
      </c>
      <c r="U230" t="s">
        <v>39</v>
      </c>
      <c r="V230" t="s">
        <v>40</v>
      </c>
      <c r="W230" t="s">
        <v>219</v>
      </c>
      <c r="X230" t="s">
        <v>42</v>
      </c>
      <c r="Y230" t="s">
        <v>43</v>
      </c>
      <c r="Z230" t="s">
        <v>44</v>
      </c>
      <c r="AA230" t="s">
        <v>45</v>
      </c>
      <c r="AB230" t="s">
        <v>37</v>
      </c>
      <c r="AC230" s="3"/>
      <c r="AD230" s="3">
        <v>1</v>
      </c>
      <c r="AE230" s="3">
        <v>0</v>
      </c>
      <c r="AF230">
        <v>30</v>
      </c>
      <c r="AG230">
        <v>300</v>
      </c>
      <c r="AH230" s="6">
        <f t="shared" si="3"/>
        <v>21900000</v>
      </c>
    </row>
    <row r="231" spans="1:36" x14ac:dyDescent="0.2">
      <c r="A231" s="23">
        <v>58.2</v>
      </c>
      <c r="B231" t="s">
        <v>333</v>
      </c>
      <c r="C231" s="3">
        <v>2</v>
      </c>
      <c r="D231">
        <v>2140000</v>
      </c>
      <c r="E231">
        <v>227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s="3">
        <v>1.52</v>
      </c>
      <c r="O231" t="s">
        <v>35</v>
      </c>
      <c r="P231" t="s">
        <v>335</v>
      </c>
      <c r="Q231" t="s">
        <v>37</v>
      </c>
      <c r="R231" t="s">
        <v>38</v>
      </c>
      <c r="S231" s="3">
        <v>0.25</v>
      </c>
      <c r="T231" s="3">
        <v>10</v>
      </c>
      <c r="U231" t="s">
        <v>39</v>
      </c>
      <c r="V231" t="s">
        <v>40</v>
      </c>
      <c r="W231" t="s">
        <v>336</v>
      </c>
      <c r="X231" t="s">
        <v>42</v>
      </c>
      <c r="Y231" t="s">
        <v>43</v>
      </c>
      <c r="Z231" t="s">
        <v>44</v>
      </c>
      <c r="AA231" t="s">
        <v>45</v>
      </c>
      <c r="AB231" t="s">
        <v>37</v>
      </c>
      <c r="AC231" s="3"/>
      <c r="AD231" s="3">
        <v>1</v>
      </c>
      <c r="AE231" s="3">
        <v>0</v>
      </c>
      <c r="AF231">
        <v>30</v>
      </c>
      <c r="AG231">
        <v>300</v>
      </c>
      <c r="AH231" s="6">
        <f t="shared" si="3"/>
        <v>21400000</v>
      </c>
    </row>
    <row r="232" spans="1:36" x14ac:dyDescent="0.2">
      <c r="A232" s="23">
        <v>58.3</v>
      </c>
      <c r="B232" t="s">
        <v>333</v>
      </c>
      <c r="C232" s="3">
        <v>2</v>
      </c>
      <c r="D232">
        <v>1920000</v>
      </c>
      <c r="E232">
        <v>226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 s="3">
        <v>1.57</v>
      </c>
      <c r="O232" t="s">
        <v>35</v>
      </c>
      <c r="P232" t="s">
        <v>337</v>
      </c>
      <c r="Q232" t="s">
        <v>37</v>
      </c>
      <c r="R232" t="s">
        <v>38</v>
      </c>
      <c r="S232" s="3">
        <v>0.25</v>
      </c>
      <c r="T232" s="3">
        <v>10</v>
      </c>
      <c r="U232" t="s">
        <v>39</v>
      </c>
      <c r="V232" t="s">
        <v>40</v>
      </c>
      <c r="W232" t="s">
        <v>270</v>
      </c>
      <c r="X232" t="s">
        <v>42</v>
      </c>
      <c r="Y232" t="s">
        <v>43</v>
      </c>
      <c r="Z232" t="s">
        <v>44</v>
      </c>
      <c r="AA232" t="s">
        <v>45</v>
      </c>
      <c r="AB232" t="s">
        <v>37</v>
      </c>
      <c r="AC232" s="3"/>
      <c r="AD232" s="3">
        <v>1</v>
      </c>
      <c r="AE232" s="3">
        <v>0</v>
      </c>
      <c r="AF232">
        <v>30</v>
      </c>
      <c r="AG232">
        <v>300</v>
      </c>
      <c r="AH232" s="6">
        <f t="shared" si="3"/>
        <v>19200000</v>
      </c>
    </row>
    <row r="233" spans="1:36" x14ac:dyDescent="0.2">
      <c r="A233" s="24">
        <v>58</v>
      </c>
      <c r="B233" s="8"/>
      <c r="C233" s="9" t="s">
        <v>50</v>
      </c>
      <c r="D233" s="8">
        <v>2080000</v>
      </c>
      <c r="E233" s="8" t="s">
        <v>51</v>
      </c>
      <c r="F233" s="8">
        <v>6.8949999999999996</v>
      </c>
      <c r="G233" s="8"/>
      <c r="H233" s="8"/>
      <c r="I233" s="8"/>
      <c r="J233" s="8"/>
      <c r="K233" s="8"/>
      <c r="L233" s="8"/>
      <c r="M233" s="8"/>
      <c r="N233" s="9"/>
      <c r="O233" s="8"/>
      <c r="P233" s="8"/>
      <c r="Q233" s="8"/>
      <c r="R233" s="8"/>
      <c r="S233" s="9"/>
      <c r="T233" s="9"/>
      <c r="U233" s="8"/>
      <c r="V233" s="8"/>
      <c r="W233" s="8"/>
      <c r="X233" s="8"/>
      <c r="Y233" s="8"/>
      <c r="Z233" s="8"/>
      <c r="AA233" s="8"/>
      <c r="AB233" s="8"/>
      <c r="AC233" s="9"/>
      <c r="AD233" s="9"/>
      <c r="AE233" s="9"/>
      <c r="AF233" s="8"/>
      <c r="AG233" s="8"/>
      <c r="AH233" s="7">
        <f t="shared" si="3"/>
        <v>20800000</v>
      </c>
      <c r="AJ233" s="10" t="e">
        <f>AN233*10/AO233</f>
        <v>#DIV/0!</v>
      </c>
    </row>
    <row r="234" spans="1:36" x14ac:dyDescent="0.2">
      <c r="A234" s="23">
        <v>59.1</v>
      </c>
      <c r="B234" t="s">
        <v>338</v>
      </c>
      <c r="C234" s="3">
        <v>2</v>
      </c>
      <c r="D234">
        <v>3180000</v>
      </c>
      <c r="E234">
        <v>206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s="3">
        <v>1.48</v>
      </c>
      <c r="O234" t="s">
        <v>35</v>
      </c>
      <c r="P234" t="s">
        <v>339</v>
      </c>
      <c r="Q234" t="s">
        <v>37</v>
      </c>
      <c r="R234" t="s">
        <v>38</v>
      </c>
      <c r="S234" s="3">
        <v>0.25</v>
      </c>
      <c r="T234" s="3">
        <v>10</v>
      </c>
      <c r="U234" t="s">
        <v>39</v>
      </c>
      <c r="V234" t="s">
        <v>40</v>
      </c>
      <c r="W234" t="s">
        <v>340</v>
      </c>
      <c r="X234" t="s">
        <v>42</v>
      </c>
      <c r="Y234" t="s">
        <v>43</v>
      </c>
      <c r="Z234" t="s">
        <v>44</v>
      </c>
      <c r="AA234" t="s">
        <v>45</v>
      </c>
      <c r="AB234" t="s">
        <v>37</v>
      </c>
      <c r="AC234" s="3"/>
      <c r="AD234" s="3">
        <v>1</v>
      </c>
      <c r="AE234" s="3">
        <v>0</v>
      </c>
      <c r="AF234">
        <v>30</v>
      </c>
      <c r="AG234">
        <v>300</v>
      </c>
      <c r="AH234" s="6">
        <f t="shared" si="3"/>
        <v>31800000</v>
      </c>
    </row>
    <row r="235" spans="1:36" x14ac:dyDescent="0.2">
      <c r="A235" s="23">
        <v>59.2</v>
      </c>
      <c r="B235" t="s">
        <v>338</v>
      </c>
      <c r="C235" s="3">
        <v>2</v>
      </c>
      <c r="D235">
        <v>2880000</v>
      </c>
      <c r="E235">
        <v>211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 s="3">
        <v>1.52</v>
      </c>
      <c r="O235" t="s">
        <v>35</v>
      </c>
      <c r="P235" t="s">
        <v>341</v>
      </c>
      <c r="Q235" t="s">
        <v>37</v>
      </c>
      <c r="R235" t="s">
        <v>38</v>
      </c>
      <c r="S235" s="3">
        <v>0.25</v>
      </c>
      <c r="T235" s="3">
        <v>10</v>
      </c>
      <c r="U235" t="s">
        <v>39</v>
      </c>
      <c r="V235" t="s">
        <v>40</v>
      </c>
      <c r="W235" t="s">
        <v>226</v>
      </c>
      <c r="X235" t="s">
        <v>42</v>
      </c>
      <c r="Y235" t="s">
        <v>43</v>
      </c>
      <c r="Z235" t="s">
        <v>44</v>
      </c>
      <c r="AA235" t="s">
        <v>45</v>
      </c>
      <c r="AB235" t="s">
        <v>37</v>
      </c>
      <c r="AC235" s="3"/>
      <c r="AD235" s="3">
        <v>1</v>
      </c>
      <c r="AE235" s="3">
        <v>0</v>
      </c>
      <c r="AF235">
        <v>30</v>
      </c>
      <c r="AG235">
        <v>300</v>
      </c>
      <c r="AH235" s="6">
        <f t="shared" si="3"/>
        <v>28800000</v>
      </c>
    </row>
    <row r="236" spans="1:36" x14ac:dyDescent="0.2">
      <c r="A236" s="23">
        <v>59.3</v>
      </c>
      <c r="B236" t="s">
        <v>338</v>
      </c>
      <c r="C236" s="3">
        <v>2</v>
      </c>
      <c r="D236">
        <v>3110000</v>
      </c>
      <c r="E236">
        <v>201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3">
        <v>1.5</v>
      </c>
      <c r="O236" t="s">
        <v>35</v>
      </c>
      <c r="P236" t="s">
        <v>342</v>
      </c>
      <c r="Q236" t="s">
        <v>37</v>
      </c>
      <c r="R236" t="s">
        <v>38</v>
      </c>
      <c r="S236" s="3">
        <v>0.25</v>
      </c>
      <c r="T236" s="3">
        <v>10</v>
      </c>
      <c r="U236" t="s">
        <v>39</v>
      </c>
      <c r="V236" t="s">
        <v>40</v>
      </c>
      <c r="W236" t="s">
        <v>191</v>
      </c>
      <c r="X236" t="s">
        <v>42</v>
      </c>
      <c r="Y236" t="s">
        <v>43</v>
      </c>
      <c r="Z236" t="s">
        <v>44</v>
      </c>
      <c r="AA236" t="s">
        <v>45</v>
      </c>
      <c r="AB236" t="s">
        <v>37</v>
      </c>
      <c r="AC236" s="3"/>
      <c r="AD236" s="3">
        <v>1</v>
      </c>
      <c r="AE236" s="3">
        <v>0</v>
      </c>
      <c r="AF236">
        <v>30</v>
      </c>
      <c r="AG236">
        <v>300</v>
      </c>
      <c r="AH236" s="6">
        <f t="shared" si="3"/>
        <v>31100000</v>
      </c>
    </row>
    <row r="237" spans="1:36" x14ac:dyDescent="0.2">
      <c r="A237" s="24">
        <v>59</v>
      </c>
      <c r="B237" s="8"/>
      <c r="C237" s="9" t="s">
        <v>50</v>
      </c>
      <c r="D237" s="8">
        <v>3060000</v>
      </c>
      <c r="E237" s="8" t="s">
        <v>51</v>
      </c>
      <c r="F237" s="8">
        <v>5.1349999999999998</v>
      </c>
      <c r="G237" s="8"/>
      <c r="H237" s="8"/>
      <c r="I237" s="8"/>
      <c r="J237" s="8"/>
      <c r="K237" s="8"/>
      <c r="L237" s="8"/>
      <c r="M237" s="8"/>
      <c r="N237" s="9"/>
      <c r="O237" s="8"/>
      <c r="P237" s="8"/>
      <c r="Q237" s="8"/>
      <c r="R237" s="8"/>
      <c r="S237" s="9"/>
      <c r="T237" s="9"/>
      <c r="U237" s="8"/>
      <c r="V237" s="8"/>
      <c r="W237" s="8"/>
      <c r="X237" s="8"/>
      <c r="Y237" s="8"/>
      <c r="Z237" s="8"/>
      <c r="AA237" s="8"/>
      <c r="AB237" s="8"/>
      <c r="AC237" s="9"/>
      <c r="AD237" s="9"/>
      <c r="AE237" s="9"/>
      <c r="AF237" s="8"/>
      <c r="AG237" s="8"/>
      <c r="AH237" s="7">
        <f t="shared" si="3"/>
        <v>30600000</v>
      </c>
      <c r="AJ237" s="10" t="e">
        <f>AN237*10/AO237</f>
        <v>#DIV/0!</v>
      </c>
    </row>
    <row r="238" spans="1:36" x14ac:dyDescent="0.2">
      <c r="A238" s="23">
        <v>60.1</v>
      </c>
      <c r="B238" t="s">
        <v>343</v>
      </c>
      <c r="C238" s="3">
        <v>2</v>
      </c>
      <c r="D238">
        <v>2220000</v>
      </c>
      <c r="E238">
        <v>228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 s="3">
        <v>1.53</v>
      </c>
      <c r="O238" t="s">
        <v>35</v>
      </c>
      <c r="P238" t="s">
        <v>344</v>
      </c>
      <c r="Q238" t="s">
        <v>37</v>
      </c>
      <c r="R238" t="s">
        <v>38</v>
      </c>
      <c r="S238" s="3">
        <v>0.25</v>
      </c>
      <c r="T238" s="3">
        <v>10</v>
      </c>
      <c r="U238" t="s">
        <v>39</v>
      </c>
      <c r="V238" t="s">
        <v>40</v>
      </c>
      <c r="W238" t="s">
        <v>281</v>
      </c>
      <c r="X238" t="s">
        <v>42</v>
      </c>
      <c r="Y238" t="s">
        <v>43</v>
      </c>
      <c r="Z238" t="s">
        <v>44</v>
      </c>
      <c r="AA238" t="s">
        <v>45</v>
      </c>
      <c r="AB238" t="s">
        <v>37</v>
      </c>
      <c r="AC238" s="3"/>
      <c r="AD238" s="3">
        <v>1</v>
      </c>
      <c r="AE238" s="3">
        <v>0</v>
      </c>
      <c r="AF238">
        <v>30</v>
      </c>
      <c r="AG238">
        <v>300</v>
      </c>
      <c r="AH238" s="6">
        <f t="shared" si="3"/>
        <v>22200000</v>
      </c>
    </row>
    <row r="239" spans="1:36" x14ac:dyDescent="0.2">
      <c r="A239" s="23">
        <v>60.2</v>
      </c>
      <c r="B239" t="s">
        <v>343</v>
      </c>
      <c r="C239" s="3">
        <v>2</v>
      </c>
      <c r="D239">
        <v>2600000</v>
      </c>
      <c r="E239">
        <v>231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3">
        <v>1.46</v>
      </c>
      <c r="O239" t="s">
        <v>35</v>
      </c>
      <c r="P239" t="s">
        <v>345</v>
      </c>
      <c r="Q239" t="s">
        <v>37</v>
      </c>
      <c r="R239" t="s">
        <v>38</v>
      </c>
      <c r="S239" s="3">
        <v>0.25</v>
      </c>
      <c r="T239" s="3">
        <v>10</v>
      </c>
      <c r="U239" t="s">
        <v>39</v>
      </c>
      <c r="V239" t="s">
        <v>40</v>
      </c>
      <c r="W239" t="s">
        <v>182</v>
      </c>
      <c r="X239" t="s">
        <v>42</v>
      </c>
      <c r="Y239" t="s">
        <v>43</v>
      </c>
      <c r="Z239" t="s">
        <v>44</v>
      </c>
      <c r="AA239" t="s">
        <v>45</v>
      </c>
      <c r="AB239" t="s">
        <v>37</v>
      </c>
      <c r="AC239" s="3"/>
      <c r="AD239" s="3">
        <v>1</v>
      </c>
      <c r="AE239" s="3">
        <v>0</v>
      </c>
      <c r="AF239">
        <v>30</v>
      </c>
      <c r="AG239">
        <v>300</v>
      </c>
      <c r="AH239" s="6">
        <f t="shared" si="3"/>
        <v>26000000</v>
      </c>
    </row>
    <row r="240" spans="1:36" x14ac:dyDescent="0.2">
      <c r="A240" s="23">
        <v>60.3</v>
      </c>
      <c r="B240" t="s">
        <v>343</v>
      </c>
      <c r="C240" s="3">
        <v>2</v>
      </c>
      <c r="D240">
        <v>2900000</v>
      </c>
      <c r="E240">
        <v>204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 s="3">
        <v>1.57</v>
      </c>
      <c r="O240" t="s">
        <v>35</v>
      </c>
      <c r="P240" t="s">
        <v>346</v>
      </c>
      <c r="Q240" t="s">
        <v>37</v>
      </c>
      <c r="R240" t="s">
        <v>38</v>
      </c>
      <c r="S240" s="3">
        <v>0.25</v>
      </c>
      <c r="T240" s="3">
        <v>10</v>
      </c>
      <c r="U240" t="s">
        <v>39</v>
      </c>
      <c r="V240" t="s">
        <v>40</v>
      </c>
      <c r="W240" t="s">
        <v>219</v>
      </c>
      <c r="X240" t="s">
        <v>42</v>
      </c>
      <c r="Y240" t="s">
        <v>43</v>
      </c>
      <c r="Z240" t="s">
        <v>44</v>
      </c>
      <c r="AA240" t="s">
        <v>45</v>
      </c>
      <c r="AB240" t="s">
        <v>37</v>
      </c>
      <c r="AC240" s="3"/>
      <c r="AD240" s="3">
        <v>1</v>
      </c>
      <c r="AE240" s="3">
        <v>0</v>
      </c>
      <c r="AF240">
        <v>30</v>
      </c>
      <c r="AG240">
        <v>300</v>
      </c>
      <c r="AH240" s="6">
        <f t="shared" si="3"/>
        <v>29000000</v>
      </c>
    </row>
    <row r="241" spans="1:36" x14ac:dyDescent="0.2">
      <c r="A241" s="24">
        <v>60</v>
      </c>
      <c r="B241" s="8"/>
      <c r="C241" s="9" t="s">
        <v>50</v>
      </c>
      <c r="D241" s="8">
        <v>2570000</v>
      </c>
      <c r="E241" s="8" t="s">
        <v>51</v>
      </c>
      <c r="F241" s="8">
        <v>13.243</v>
      </c>
      <c r="G241" s="8"/>
      <c r="H241" s="8"/>
      <c r="I241" s="8"/>
      <c r="J241" s="8"/>
      <c r="K241" s="8"/>
      <c r="L241" s="8"/>
      <c r="M241" s="8"/>
      <c r="N241" s="9"/>
      <c r="O241" s="8"/>
      <c r="P241" s="8"/>
      <c r="Q241" s="8"/>
      <c r="R241" s="8"/>
      <c r="S241" s="9"/>
      <c r="T241" s="9"/>
      <c r="U241" s="8"/>
      <c r="V241" s="8"/>
      <c r="W241" s="8"/>
      <c r="X241" s="8"/>
      <c r="Y241" s="8"/>
      <c r="Z241" s="8"/>
      <c r="AA241" s="8"/>
      <c r="AB241" s="8"/>
      <c r="AC241" s="9"/>
      <c r="AD241" s="9"/>
      <c r="AE241" s="9"/>
      <c r="AF241" s="8"/>
      <c r="AG241" s="8"/>
      <c r="AH241" s="7">
        <f t="shared" si="3"/>
        <v>25700000</v>
      </c>
      <c r="AJ241" s="10" t="e">
        <f>AN241*10/AO241</f>
        <v>#DIV/0!</v>
      </c>
    </row>
    <row r="242" spans="1:36" x14ac:dyDescent="0.2">
      <c r="A242" s="23">
        <v>61.1</v>
      </c>
      <c r="B242" t="s">
        <v>347</v>
      </c>
      <c r="C242" s="3">
        <v>2</v>
      </c>
      <c r="D242">
        <v>2550000</v>
      </c>
      <c r="E242">
        <v>210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 s="3">
        <v>1.57</v>
      </c>
      <c r="O242" t="s">
        <v>35</v>
      </c>
      <c r="P242" t="s">
        <v>348</v>
      </c>
      <c r="Q242" t="s">
        <v>37</v>
      </c>
      <c r="R242" t="s">
        <v>38</v>
      </c>
      <c r="S242" s="3">
        <v>0.25</v>
      </c>
      <c r="T242" s="3">
        <v>10</v>
      </c>
      <c r="U242" t="s">
        <v>39</v>
      </c>
      <c r="V242" t="s">
        <v>40</v>
      </c>
      <c r="W242" t="s">
        <v>251</v>
      </c>
      <c r="X242" t="s">
        <v>42</v>
      </c>
      <c r="Y242" t="s">
        <v>43</v>
      </c>
      <c r="Z242" t="s">
        <v>44</v>
      </c>
      <c r="AA242" t="s">
        <v>45</v>
      </c>
      <c r="AB242" t="s">
        <v>37</v>
      </c>
      <c r="AC242" s="3"/>
      <c r="AD242" s="3">
        <v>1</v>
      </c>
      <c r="AE242" s="3">
        <v>0</v>
      </c>
      <c r="AF242">
        <v>30</v>
      </c>
      <c r="AG242">
        <v>300</v>
      </c>
      <c r="AH242" s="6">
        <f t="shared" si="3"/>
        <v>25500000</v>
      </c>
    </row>
    <row r="243" spans="1:36" x14ac:dyDescent="0.2">
      <c r="A243" s="23">
        <v>61.2</v>
      </c>
      <c r="B243" t="s">
        <v>347</v>
      </c>
      <c r="C243" s="3">
        <v>2</v>
      </c>
      <c r="D243">
        <v>2210000</v>
      </c>
      <c r="E243">
        <v>227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 s="3">
        <v>1.57</v>
      </c>
      <c r="O243" t="s">
        <v>35</v>
      </c>
      <c r="P243" t="s">
        <v>349</v>
      </c>
      <c r="Q243" t="s">
        <v>37</v>
      </c>
      <c r="R243" t="s">
        <v>38</v>
      </c>
      <c r="S243" s="3">
        <v>0.25</v>
      </c>
      <c r="T243" s="3">
        <v>10</v>
      </c>
      <c r="U243" t="s">
        <v>39</v>
      </c>
      <c r="V243" t="s">
        <v>40</v>
      </c>
      <c r="W243" t="s">
        <v>350</v>
      </c>
      <c r="X243" t="s">
        <v>42</v>
      </c>
      <c r="Y243" t="s">
        <v>43</v>
      </c>
      <c r="Z243" t="s">
        <v>44</v>
      </c>
      <c r="AA243" t="s">
        <v>45</v>
      </c>
      <c r="AB243" t="s">
        <v>37</v>
      </c>
      <c r="AC243" s="3"/>
      <c r="AD243" s="3">
        <v>1</v>
      </c>
      <c r="AE243" s="3">
        <v>0</v>
      </c>
      <c r="AF243">
        <v>30</v>
      </c>
      <c r="AG243">
        <v>300</v>
      </c>
      <c r="AH243" s="6">
        <f t="shared" si="3"/>
        <v>22100000</v>
      </c>
    </row>
    <row r="244" spans="1:36" x14ac:dyDescent="0.2">
      <c r="A244" s="23">
        <v>61.3</v>
      </c>
      <c r="B244" t="s">
        <v>347</v>
      </c>
      <c r="C244" s="3">
        <v>2</v>
      </c>
      <c r="D244">
        <v>2910000</v>
      </c>
      <c r="E244">
        <v>205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 s="3">
        <v>1.6</v>
      </c>
      <c r="O244" t="s">
        <v>35</v>
      </c>
      <c r="P244" t="s">
        <v>351</v>
      </c>
      <c r="Q244" t="s">
        <v>37</v>
      </c>
      <c r="R244" t="s">
        <v>38</v>
      </c>
      <c r="S244" s="3">
        <v>0.25</v>
      </c>
      <c r="T244" s="3">
        <v>10</v>
      </c>
      <c r="U244" t="s">
        <v>39</v>
      </c>
      <c r="V244" t="s">
        <v>40</v>
      </c>
      <c r="W244" t="s">
        <v>352</v>
      </c>
      <c r="X244" t="s">
        <v>42</v>
      </c>
      <c r="Y244" t="s">
        <v>43</v>
      </c>
      <c r="Z244" t="s">
        <v>44</v>
      </c>
      <c r="AA244" t="s">
        <v>45</v>
      </c>
      <c r="AB244" t="s">
        <v>37</v>
      </c>
      <c r="AC244" s="3"/>
      <c r="AD244" s="3">
        <v>1</v>
      </c>
      <c r="AE244" s="3">
        <v>0</v>
      </c>
      <c r="AF244">
        <v>30</v>
      </c>
      <c r="AG244">
        <v>300</v>
      </c>
      <c r="AH244" s="6">
        <f t="shared" si="3"/>
        <v>29100000</v>
      </c>
    </row>
    <row r="245" spans="1:36" x14ac:dyDescent="0.2">
      <c r="A245" s="24">
        <v>61</v>
      </c>
      <c r="B245" s="8"/>
      <c r="C245" s="9" t="s">
        <v>50</v>
      </c>
      <c r="D245" s="8">
        <v>2560000</v>
      </c>
      <c r="E245" s="8" t="s">
        <v>51</v>
      </c>
      <c r="F245" s="8">
        <v>13.692</v>
      </c>
      <c r="G245" s="8"/>
      <c r="H245" s="8"/>
      <c r="I245" s="8"/>
      <c r="J245" s="8"/>
      <c r="K245" s="8"/>
      <c r="L245" s="8"/>
      <c r="M245" s="8"/>
      <c r="N245" s="9"/>
      <c r="O245" s="8"/>
      <c r="P245" s="8"/>
      <c r="Q245" s="8"/>
      <c r="R245" s="8"/>
      <c r="S245" s="9"/>
      <c r="T245" s="9"/>
      <c r="U245" s="8"/>
      <c r="V245" s="8"/>
      <c r="W245" s="8"/>
      <c r="X245" s="8"/>
      <c r="Y245" s="8"/>
      <c r="Z245" s="8"/>
      <c r="AA245" s="8"/>
      <c r="AB245" s="8"/>
      <c r="AC245" s="9"/>
      <c r="AD245" s="9"/>
      <c r="AE245" s="9"/>
      <c r="AF245" s="8"/>
      <c r="AG245" s="8"/>
      <c r="AH245" s="7">
        <f t="shared" si="3"/>
        <v>25600000</v>
      </c>
      <c r="AJ245" s="10" t="e">
        <f>AN245*10/AO245</f>
        <v>#DIV/0!</v>
      </c>
    </row>
    <row r="246" spans="1:36" x14ac:dyDescent="0.2">
      <c r="A246" s="23">
        <v>62.1</v>
      </c>
      <c r="B246" t="s">
        <v>353</v>
      </c>
      <c r="C246" s="3">
        <v>2</v>
      </c>
      <c r="D246">
        <v>3240000</v>
      </c>
      <c r="E246">
        <v>228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 s="3">
        <v>1.58</v>
      </c>
      <c r="O246" t="s">
        <v>35</v>
      </c>
      <c r="P246" t="s">
        <v>354</v>
      </c>
      <c r="Q246" t="s">
        <v>37</v>
      </c>
      <c r="R246" t="s">
        <v>38</v>
      </c>
      <c r="S246" s="3">
        <v>0.25</v>
      </c>
      <c r="T246" s="3">
        <v>10</v>
      </c>
      <c r="U246" t="s">
        <v>39</v>
      </c>
      <c r="V246" t="s">
        <v>40</v>
      </c>
      <c r="W246" t="s">
        <v>309</v>
      </c>
      <c r="X246" t="s">
        <v>42</v>
      </c>
      <c r="Y246" t="s">
        <v>43</v>
      </c>
      <c r="Z246" t="s">
        <v>44</v>
      </c>
      <c r="AA246" t="s">
        <v>45</v>
      </c>
      <c r="AB246" t="s">
        <v>37</v>
      </c>
      <c r="AC246" s="3"/>
      <c r="AD246" s="3">
        <v>1</v>
      </c>
      <c r="AE246" s="3">
        <v>0</v>
      </c>
      <c r="AF246">
        <v>30</v>
      </c>
      <c r="AG246">
        <v>300</v>
      </c>
      <c r="AH246" s="6">
        <f t="shared" si="3"/>
        <v>32400000</v>
      </c>
    </row>
    <row r="247" spans="1:36" x14ac:dyDescent="0.2">
      <c r="A247" s="23">
        <v>62.2</v>
      </c>
      <c r="B247" t="s">
        <v>353</v>
      </c>
      <c r="C247" s="3">
        <v>2</v>
      </c>
      <c r="D247">
        <v>2420000</v>
      </c>
      <c r="E247">
        <v>231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s="3">
        <v>1.57</v>
      </c>
      <c r="O247" t="s">
        <v>35</v>
      </c>
      <c r="P247" t="s">
        <v>355</v>
      </c>
      <c r="Q247" t="s">
        <v>37</v>
      </c>
      <c r="R247" t="s">
        <v>38</v>
      </c>
      <c r="S247" s="3">
        <v>0.25</v>
      </c>
      <c r="T247" s="3">
        <v>10</v>
      </c>
      <c r="U247" t="s">
        <v>39</v>
      </c>
      <c r="V247" t="s">
        <v>40</v>
      </c>
      <c r="W247" t="s">
        <v>171</v>
      </c>
      <c r="X247" t="s">
        <v>42</v>
      </c>
      <c r="Y247" t="s">
        <v>43</v>
      </c>
      <c r="Z247" t="s">
        <v>44</v>
      </c>
      <c r="AA247" t="s">
        <v>45</v>
      </c>
      <c r="AB247" t="s">
        <v>37</v>
      </c>
      <c r="AC247" s="3"/>
      <c r="AD247" s="3">
        <v>1</v>
      </c>
      <c r="AE247" s="3">
        <v>0</v>
      </c>
      <c r="AF247">
        <v>30</v>
      </c>
      <c r="AG247">
        <v>300</v>
      </c>
      <c r="AH247" s="6">
        <f t="shared" si="3"/>
        <v>24200000</v>
      </c>
    </row>
    <row r="248" spans="1:36" x14ac:dyDescent="0.2">
      <c r="A248" s="23">
        <v>62.3</v>
      </c>
      <c r="B248" t="s">
        <v>353</v>
      </c>
      <c r="C248" s="3">
        <v>2</v>
      </c>
      <c r="D248">
        <v>2140000</v>
      </c>
      <c r="E248">
        <v>204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3">
        <v>1.56</v>
      </c>
      <c r="O248" t="s">
        <v>35</v>
      </c>
      <c r="P248" t="s">
        <v>356</v>
      </c>
      <c r="Q248" t="s">
        <v>37</v>
      </c>
      <c r="R248" t="s">
        <v>38</v>
      </c>
      <c r="S248" s="3">
        <v>0.25</v>
      </c>
      <c r="T248" s="3">
        <v>10</v>
      </c>
      <c r="U248" t="s">
        <v>39</v>
      </c>
      <c r="V248" t="s">
        <v>40</v>
      </c>
      <c r="W248" t="s">
        <v>298</v>
      </c>
      <c r="X248" t="s">
        <v>42</v>
      </c>
      <c r="Y248" t="s">
        <v>43</v>
      </c>
      <c r="Z248" t="s">
        <v>44</v>
      </c>
      <c r="AA248" t="s">
        <v>45</v>
      </c>
      <c r="AB248" t="s">
        <v>37</v>
      </c>
      <c r="AC248" s="3"/>
      <c r="AD248" s="3">
        <v>1</v>
      </c>
      <c r="AE248" s="3">
        <v>0</v>
      </c>
      <c r="AF248">
        <v>30</v>
      </c>
      <c r="AG248">
        <v>300</v>
      </c>
      <c r="AH248" s="6">
        <f t="shared" si="3"/>
        <v>21400000</v>
      </c>
    </row>
    <row r="249" spans="1:36" x14ac:dyDescent="0.2">
      <c r="A249" s="24">
        <v>62</v>
      </c>
      <c r="B249" s="8"/>
      <c r="C249" s="9" t="s">
        <v>50</v>
      </c>
      <c r="D249" s="8">
        <v>2600000</v>
      </c>
      <c r="E249" s="8" t="s">
        <v>51</v>
      </c>
      <c r="F249" s="8">
        <v>21.986999999999998</v>
      </c>
      <c r="G249" s="8"/>
      <c r="H249" s="8"/>
      <c r="I249" s="8"/>
      <c r="J249" s="8"/>
      <c r="K249" s="8"/>
      <c r="L249" s="8"/>
      <c r="M249" s="8"/>
      <c r="N249" s="9"/>
      <c r="O249" s="8"/>
      <c r="P249" s="8"/>
      <c r="Q249" s="8"/>
      <c r="R249" s="8"/>
      <c r="S249" s="9"/>
      <c r="T249" s="9"/>
      <c r="U249" s="8"/>
      <c r="V249" s="8"/>
      <c r="W249" s="8"/>
      <c r="X249" s="8"/>
      <c r="Y249" s="8"/>
      <c r="Z249" s="8"/>
      <c r="AA249" s="8"/>
      <c r="AB249" s="8"/>
      <c r="AC249" s="9"/>
      <c r="AD249" s="9"/>
      <c r="AE249" s="9"/>
      <c r="AF249" s="8"/>
      <c r="AG249" s="8"/>
      <c r="AH249" s="7">
        <f t="shared" si="3"/>
        <v>26000000</v>
      </c>
      <c r="AJ249" s="10" t="e">
        <f>AN249*10/AO249</f>
        <v>#DIV/0!</v>
      </c>
    </row>
    <row r="250" spans="1:36" x14ac:dyDescent="0.2">
      <c r="A250" s="23">
        <v>63.1</v>
      </c>
      <c r="B250" t="s">
        <v>357</v>
      </c>
      <c r="C250" s="3">
        <v>2</v>
      </c>
      <c r="D250">
        <v>1670000</v>
      </c>
      <c r="E250">
        <v>184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 s="3">
        <v>1.58</v>
      </c>
      <c r="O250" t="s">
        <v>35</v>
      </c>
      <c r="P250" t="s">
        <v>358</v>
      </c>
      <c r="Q250" t="s">
        <v>37</v>
      </c>
      <c r="R250" t="s">
        <v>38</v>
      </c>
      <c r="S250" s="3">
        <v>0.25</v>
      </c>
      <c r="T250" s="3">
        <v>10</v>
      </c>
      <c r="U250" t="s">
        <v>39</v>
      </c>
      <c r="V250" t="s">
        <v>40</v>
      </c>
      <c r="W250" t="s">
        <v>359</v>
      </c>
      <c r="X250" t="s">
        <v>42</v>
      </c>
      <c r="Y250" t="s">
        <v>43</v>
      </c>
      <c r="Z250" t="s">
        <v>44</v>
      </c>
      <c r="AA250" t="s">
        <v>45</v>
      </c>
      <c r="AB250" t="s">
        <v>37</v>
      </c>
      <c r="AC250" s="3"/>
      <c r="AD250" s="3">
        <v>1</v>
      </c>
      <c r="AE250" s="3">
        <v>0</v>
      </c>
      <c r="AF250">
        <v>30</v>
      </c>
      <c r="AG250">
        <v>300</v>
      </c>
      <c r="AH250" s="6">
        <f t="shared" si="3"/>
        <v>16700000</v>
      </c>
    </row>
    <row r="251" spans="1:36" x14ac:dyDescent="0.2">
      <c r="A251" s="23">
        <v>63.2</v>
      </c>
      <c r="B251" t="s">
        <v>357</v>
      </c>
      <c r="C251" s="3">
        <v>2</v>
      </c>
      <c r="D251">
        <v>1840000</v>
      </c>
      <c r="E251">
        <v>202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 s="3">
        <v>1.57</v>
      </c>
      <c r="O251" t="s">
        <v>35</v>
      </c>
      <c r="P251" t="s">
        <v>360</v>
      </c>
      <c r="Q251" t="s">
        <v>37</v>
      </c>
      <c r="R251" t="s">
        <v>38</v>
      </c>
      <c r="S251" s="3">
        <v>0.25</v>
      </c>
      <c r="T251" s="3">
        <v>10</v>
      </c>
      <c r="U251" t="s">
        <v>39</v>
      </c>
      <c r="V251" t="s">
        <v>40</v>
      </c>
      <c r="W251" t="s">
        <v>361</v>
      </c>
      <c r="X251" t="s">
        <v>42</v>
      </c>
      <c r="Y251" t="s">
        <v>43</v>
      </c>
      <c r="Z251" t="s">
        <v>44</v>
      </c>
      <c r="AA251" t="s">
        <v>45</v>
      </c>
      <c r="AB251" t="s">
        <v>37</v>
      </c>
      <c r="AC251" s="3"/>
      <c r="AD251" s="3">
        <v>1</v>
      </c>
      <c r="AE251" s="3">
        <v>0</v>
      </c>
      <c r="AF251">
        <v>30</v>
      </c>
      <c r="AG251">
        <v>300</v>
      </c>
      <c r="AH251" s="6">
        <f t="shared" si="3"/>
        <v>18400000</v>
      </c>
    </row>
    <row r="252" spans="1:36" x14ac:dyDescent="0.2">
      <c r="A252" s="23">
        <v>63.3</v>
      </c>
      <c r="B252" t="s">
        <v>357</v>
      </c>
      <c r="C252" s="3">
        <v>2</v>
      </c>
      <c r="D252">
        <v>1870000</v>
      </c>
      <c r="E252">
        <v>235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3">
        <v>1.59</v>
      </c>
      <c r="O252" t="s">
        <v>35</v>
      </c>
      <c r="P252" t="s">
        <v>362</v>
      </c>
      <c r="Q252" t="s">
        <v>37</v>
      </c>
      <c r="R252" t="s">
        <v>38</v>
      </c>
      <c r="S252" s="3">
        <v>0.25</v>
      </c>
      <c r="T252" s="3">
        <v>10</v>
      </c>
      <c r="U252" t="s">
        <v>39</v>
      </c>
      <c r="V252" t="s">
        <v>40</v>
      </c>
      <c r="W252" t="s">
        <v>363</v>
      </c>
      <c r="X252" t="s">
        <v>42</v>
      </c>
      <c r="Y252" t="s">
        <v>43</v>
      </c>
      <c r="Z252" t="s">
        <v>44</v>
      </c>
      <c r="AA252" t="s">
        <v>45</v>
      </c>
      <c r="AB252" t="s">
        <v>37</v>
      </c>
      <c r="AC252" s="3"/>
      <c r="AD252" s="3">
        <v>1</v>
      </c>
      <c r="AE252" s="3">
        <v>0</v>
      </c>
      <c r="AF252">
        <v>30</v>
      </c>
      <c r="AG252">
        <v>300</v>
      </c>
      <c r="AH252" s="6">
        <f t="shared" si="3"/>
        <v>18700000</v>
      </c>
    </row>
    <row r="253" spans="1:36" x14ac:dyDescent="0.2">
      <c r="A253" s="24">
        <v>63</v>
      </c>
      <c r="B253" s="8"/>
      <c r="C253" s="9" t="s">
        <v>50</v>
      </c>
      <c r="D253" s="8">
        <v>1790000</v>
      </c>
      <c r="E253" s="8" t="s">
        <v>51</v>
      </c>
      <c r="F253" s="8">
        <v>6.0140000000000002</v>
      </c>
      <c r="G253" s="8"/>
      <c r="H253" s="8"/>
      <c r="I253" s="8"/>
      <c r="J253" s="8"/>
      <c r="K253" s="8"/>
      <c r="L253" s="8"/>
      <c r="M253" s="8"/>
      <c r="N253" s="9"/>
      <c r="O253" s="8"/>
      <c r="P253" s="8"/>
      <c r="Q253" s="8"/>
      <c r="R253" s="8"/>
      <c r="S253" s="9"/>
      <c r="T253" s="9"/>
      <c r="U253" s="8"/>
      <c r="V253" s="8"/>
      <c r="W253" s="8"/>
      <c r="X253" s="8"/>
      <c r="Y253" s="8"/>
      <c r="Z253" s="8"/>
      <c r="AA253" s="8"/>
      <c r="AB253" s="8"/>
      <c r="AC253" s="9"/>
      <c r="AD253" s="9"/>
      <c r="AE253" s="9"/>
      <c r="AF253" s="8"/>
      <c r="AG253" s="8"/>
      <c r="AH253" s="7">
        <f t="shared" si="3"/>
        <v>17900000</v>
      </c>
      <c r="AJ253" s="10" t="e">
        <f>AN253*10/AO253</f>
        <v>#DIV/0!</v>
      </c>
    </row>
    <row r="254" spans="1:36" x14ac:dyDescent="0.2">
      <c r="A254" s="23">
        <v>64.099999999999994</v>
      </c>
      <c r="B254" t="s">
        <v>364</v>
      </c>
      <c r="C254" s="3">
        <v>2</v>
      </c>
      <c r="D254">
        <v>2320000</v>
      </c>
      <c r="E254">
        <v>230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s="3">
        <v>1.56</v>
      </c>
      <c r="O254" t="s">
        <v>35</v>
      </c>
      <c r="P254" t="s">
        <v>365</v>
      </c>
      <c r="Q254" t="s">
        <v>37</v>
      </c>
      <c r="R254" t="s">
        <v>38</v>
      </c>
      <c r="S254" s="3">
        <v>0.25</v>
      </c>
      <c r="T254" s="3">
        <v>10</v>
      </c>
      <c r="U254" t="s">
        <v>39</v>
      </c>
      <c r="V254" t="s">
        <v>40</v>
      </c>
      <c r="W254" t="s">
        <v>217</v>
      </c>
      <c r="X254" t="s">
        <v>42</v>
      </c>
      <c r="Y254" t="s">
        <v>43</v>
      </c>
      <c r="Z254" t="s">
        <v>44</v>
      </c>
      <c r="AA254" t="s">
        <v>45</v>
      </c>
      <c r="AB254" t="s">
        <v>37</v>
      </c>
      <c r="AC254" s="3"/>
      <c r="AD254" s="3">
        <v>1</v>
      </c>
      <c r="AE254" s="3">
        <v>0</v>
      </c>
      <c r="AF254">
        <v>30</v>
      </c>
      <c r="AG254">
        <v>300</v>
      </c>
      <c r="AH254" s="6">
        <f t="shared" si="3"/>
        <v>23200000</v>
      </c>
    </row>
    <row r="255" spans="1:36" x14ac:dyDescent="0.2">
      <c r="A255" s="23">
        <v>64.2</v>
      </c>
      <c r="B255" t="s">
        <v>364</v>
      </c>
      <c r="C255" s="3">
        <v>2</v>
      </c>
      <c r="D255">
        <v>2150000</v>
      </c>
      <c r="E255">
        <v>228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 s="3">
        <v>1.55</v>
      </c>
      <c r="O255" t="s">
        <v>35</v>
      </c>
      <c r="P255" t="s">
        <v>366</v>
      </c>
      <c r="Q255" t="s">
        <v>37</v>
      </c>
      <c r="R255" t="s">
        <v>38</v>
      </c>
      <c r="S255" s="3">
        <v>0.25</v>
      </c>
      <c r="T255" s="3">
        <v>10</v>
      </c>
      <c r="U255" t="s">
        <v>39</v>
      </c>
      <c r="V255" t="s">
        <v>40</v>
      </c>
      <c r="W255" t="s">
        <v>367</v>
      </c>
      <c r="X255" t="s">
        <v>42</v>
      </c>
      <c r="Y255" t="s">
        <v>43</v>
      </c>
      <c r="Z255" t="s">
        <v>44</v>
      </c>
      <c r="AA255" t="s">
        <v>45</v>
      </c>
      <c r="AB255" t="s">
        <v>37</v>
      </c>
      <c r="AC255" s="3"/>
      <c r="AD255" s="3">
        <v>1</v>
      </c>
      <c r="AE255" s="3">
        <v>0</v>
      </c>
      <c r="AF255">
        <v>30</v>
      </c>
      <c r="AG255">
        <v>300</v>
      </c>
      <c r="AH255" s="6">
        <f t="shared" si="3"/>
        <v>21500000</v>
      </c>
    </row>
    <row r="256" spans="1:36" x14ac:dyDescent="0.2">
      <c r="A256" s="23">
        <v>64.3</v>
      </c>
      <c r="B256" t="s">
        <v>364</v>
      </c>
      <c r="C256" s="3">
        <v>2</v>
      </c>
      <c r="D256">
        <v>2360000</v>
      </c>
      <c r="E256">
        <v>202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3">
        <v>1.5</v>
      </c>
      <c r="O256" t="s">
        <v>35</v>
      </c>
      <c r="P256" t="s">
        <v>368</v>
      </c>
      <c r="Q256" t="s">
        <v>37</v>
      </c>
      <c r="R256" t="s">
        <v>38</v>
      </c>
      <c r="S256" s="3">
        <v>0.25</v>
      </c>
      <c r="T256" s="3">
        <v>10</v>
      </c>
      <c r="U256" t="s">
        <v>39</v>
      </c>
      <c r="V256" t="s">
        <v>40</v>
      </c>
      <c r="W256" t="s">
        <v>369</v>
      </c>
      <c r="X256" t="s">
        <v>42</v>
      </c>
      <c r="Y256" t="s">
        <v>43</v>
      </c>
      <c r="Z256" t="s">
        <v>44</v>
      </c>
      <c r="AA256" t="s">
        <v>45</v>
      </c>
      <c r="AB256" t="s">
        <v>37</v>
      </c>
      <c r="AC256" s="3"/>
      <c r="AD256" s="3">
        <v>1</v>
      </c>
      <c r="AE256" s="3">
        <v>0</v>
      </c>
      <c r="AF256">
        <v>30</v>
      </c>
      <c r="AG256">
        <v>300</v>
      </c>
      <c r="AH256" s="6">
        <f t="shared" si="3"/>
        <v>23600000</v>
      </c>
    </row>
    <row r="257" spans="1:36" x14ac:dyDescent="0.2">
      <c r="A257" s="24">
        <v>64</v>
      </c>
      <c r="B257" s="8"/>
      <c r="C257" s="9" t="s">
        <v>50</v>
      </c>
      <c r="D257" s="8">
        <v>2280000</v>
      </c>
      <c r="E257" s="8" t="s">
        <v>51</v>
      </c>
      <c r="F257" s="8">
        <v>4.8979999999999997</v>
      </c>
      <c r="G257" s="8"/>
      <c r="H257" s="8"/>
      <c r="I257" s="8"/>
      <c r="J257" s="8"/>
      <c r="K257" s="8"/>
      <c r="L257" s="8"/>
      <c r="M257" s="8"/>
      <c r="N257" s="9"/>
      <c r="O257" s="8"/>
      <c r="P257" s="8"/>
      <c r="Q257" s="8"/>
      <c r="R257" s="8"/>
      <c r="S257" s="9"/>
      <c r="T257" s="9"/>
      <c r="U257" s="8"/>
      <c r="V257" s="8"/>
      <c r="W257" s="8"/>
      <c r="X257" s="8"/>
      <c r="Y257" s="8"/>
      <c r="Z257" s="8"/>
      <c r="AA257" s="8"/>
      <c r="AB257" s="8"/>
      <c r="AC257" s="9"/>
      <c r="AD257" s="9"/>
      <c r="AE257" s="9"/>
      <c r="AF257" s="8"/>
      <c r="AG257" s="8"/>
      <c r="AH257" s="7">
        <f t="shared" si="3"/>
        <v>22800000</v>
      </c>
      <c r="AJ257" s="10" t="e">
        <f>AN257*10/AO257</f>
        <v>#DIV/0!</v>
      </c>
    </row>
    <row r="258" spans="1:36" x14ac:dyDescent="0.2">
      <c r="A258" s="23">
        <v>65.099999999999994</v>
      </c>
      <c r="B258" t="s">
        <v>370</v>
      </c>
      <c r="C258" s="3">
        <v>2</v>
      </c>
      <c r="D258">
        <v>2930000</v>
      </c>
      <c r="E258">
        <v>206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3">
        <v>1.57</v>
      </c>
      <c r="O258" t="s">
        <v>35</v>
      </c>
      <c r="P258" t="s">
        <v>371</v>
      </c>
      <c r="Q258" t="s">
        <v>37</v>
      </c>
      <c r="R258" t="s">
        <v>38</v>
      </c>
      <c r="S258" s="3">
        <v>0.25</v>
      </c>
      <c r="T258" s="3">
        <v>10</v>
      </c>
      <c r="U258" t="s">
        <v>39</v>
      </c>
      <c r="V258" t="s">
        <v>40</v>
      </c>
      <c r="W258" t="s">
        <v>372</v>
      </c>
      <c r="X258" t="s">
        <v>42</v>
      </c>
      <c r="Y258" t="s">
        <v>43</v>
      </c>
      <c r="Z258" t="s">
        <v>44</v>
      </c>
      <c r="AA258" t="s">
        <v>45</v>
      </c>
      <c r="AB258" t="s">
        <v>37</v>
      </c>
      <c r="AC258" s="3"/>
      <c r="AD258" s="3">
        <v>1</v>
      </c>
      <c r="AE258" s="3">
        <v>0</v>
      </c>
      <c r="AF258">
        <v>30</v>
      </c>
      <c r="AG258">
        <v>300</v>
      </c>
      <c r="AH258" s="6">
        <f t="shared" si="3"/>
        <v>29300000</v>
      </c>
    </row>
    <row r="259" spans="1:36" x14ac:dyDescent="0.2">
      <c r="A259" s="23">
        <v>65.2</v>
      </c>
      <c r="B259" t="s">
        <v>370</v>
      </c>
      <c r="C259" s="3">
        <v>2</v>
      </c>
      <c r="D259">
        <v>2050000</v>
      </c>
      <c r="E259">
        <v>226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3">
        <v>1.55</v>
      </c>
      <c r="O259" t="s">
        <v>35</v>
      </c>
      <c r="P259" t="s">
        <v>373</v>
      </c>
      <c r="Q259" t="s">
        <v>37</v>
      </c>
      <c r="R259" t="s">
        <v>38</v>
      </c>
      <c r="S259" s="3">
        <v>0.25</v>
      </c>
      <c r="T259" s="3">
        <v>10</v>
      </c>
      <c r="U259" t="s">
        <v>39</v>
      </c>
      <c r="V259" t="s">
        <v>40</v>
      </c>
      <c r="W259" t="s">
        <v>374</v>
      </c>
      <c r="X259" t="s">
        <v>42</v>
      </c>
      <c r="Y259" t="s">
        <v>43</v>
      </c>
      <c r="Z259" t="s">
        <v>44</v>
      </c>
      <c r="AA259" t="s">
        <v>45</v>
      </c>
      <c r="AB259" t="s">
        <v>37</v>
      </c>
      <c r="AC259" s="3"/>
      <c r="AD259" s="3">
        <v>1</v>
      </c>
      <c r="AE259" s="3">
        <v>0</v>
      </c>
      <c r="AF259">
        <v>30</v>
      </c>
      <c r="AG259">
        <v>300</v>
      </c>
      <c r="AH259" s="6">
        <f t="shared" ref="AH259:AH322" si="4">D259*10</f>
        <v>20500000</v>
      </c>
    </row>
    <row r="260" spans="1:36" x14ac:dyDescent="0.2">
      <c r="A260" s="23">
        <v>65.3</v>
      </c>
      <c r="B260" t="s">
        <v>370</v>
      </c>
      <c r="C260" s="3">
        <v>2</v>
      </c>
      <c r="D260">
        <v>2280000</v>
      </c>
      <c r="E260">
        <v>226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3">
        <v>1.52</v>
      </c>
      <c r="O260" t="s">
        <v>35</v>
      </c>
      <c r="P260" t="s">
        <v>375</v>
      </c>
      <c r="Q260" t="s">
        <v>37</v>
      </c>
      <c r="R260" t="s">
        <v>38</v>
      </c>
      <c r="S260" s="3">
        <v>0.25</v>
      </c>
      <c r="T260" s="3">
        <v>10</v>
      </c>
      <c r="U260" t="s">
        <v>39</v>
      </c>
      <c r="V260" t="s">
        <v>40</v>
      </c>
      <c r="W260" t="s">
        <v>376</v>
      </c>
      <c r="X260" t="s">
        <v>42</v>
      </c>
      <c r="Y260" t="s">
        <v>43</v>
      </c>
      <c r="Z260" t="s">
        <v>44</v>
      </c>
      <c r="AA260" t="s">
        <v>45</v>
      </c>
      <c r="AB260" t="s">
        <v>37</v>
      </c>
      <c r="AC260" s="3"/>
      <c r="AD260" s="3">
        <v>1</v>
      </c>
      <c r="AE260" s="3">
        <v>0</v>
      </c>
      <c r="AF260">
        <v>30</v>
      </c>
      <c r="AG260">
        <v>300</v>
      </c>
      <c r="AH260" s="6">
        <f t="shared" si="4"/>
        <v>22800000</v>
      </c>
    </row>
    <row r="261" spans="1:36" x14ac:dyDescent="0.2">
      <c r="A261" s="24">
        <v>65</v>
      </c>
      <c r="B261" s="8"/>
      <c r="C261" s="9" t="s">
        <v>50</v>
      </c>
      <c r="D261" s="8">
        <v>2420000</v>
      </c>
      <c r="E261" s="8" t="s">
        <v>51</v>
      </c>
      <c r="F261" s="8">
        <v>18.859000000000002</v>
      </c>
      <c r="G261" s="8"/>
      <c r="H261" s="8"/>
      <c r="I261" s="8"/>
      <c r="J261" s="8"/>
      <c r="K261" s="8"/>
      <c r="L261" s="8"/>
      <c r="M261" s="8"/>
      <c r="N261" s="9"/>
      <c r="O261" s="8"/>
      <c r="P261" s="8"/>
      <c r="Q261" s="8"/>
      <c r="R261" s="8"/>
      <c r="S261" s="9"/>
      <c r="T261" s="9"/>
      <c r="U261" s="8"/>
      <c r="V261" s="8"/>
      <c r="W261" s="8"/>
      <c r="X261" s="8"/>
      <c r="Y261" s="8"/>
      <c r="Z261" s="8"/>
      <c r="AA261" s="8"/>
      <c r="AB261" s="8"/>
      <c r="AC261" s="9"/>
      <c r="AD261" s="9"/>
      <c r="AE261" s="9"/>
      <c r="AF261" s="8"/>
      <c r="AG261" s="8"/>
      <c r="AH261" s="7">
        <f t="shared" si="4"/>
        <v>24200000</v>
      </c>
      <c r="AJ261" s="10" t="e">
        <f>AN261*10/AO261</f>
        <v>#DIV/0!</v>
      </c>
    </row>
    <row r="262" spans="1:36" x14ac:dyDescent="0.2">
      <c r="A262" s="23">
        <v>66.099999999999994</v>
      </c>
      <c r="B262" t="s">
        <v>377</v>
      </c>
      <c r="C262" s="3">
        <v>2</v>
      </c>
      <c r="D262">
        <v>2310000</v>
      </c>
      <c r="E262">
        <v>205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 s="3">
        <v>1.66</v>
      </c>
      <c r="O262" t="s">
        <v>35</v>
      </c>
      <c r="P262" t="s">
        <v>378</v>
      </c>
      <c r="Q262" t="s">
        <v>37</v>
      </c>
      <c r="R262" t="s">
        <v>38</v>
      </c>
      <c r="S262" s="3">
        <v>0.25</v>
      </c>
      <c r="T262" s="3">
        <v>10</v>
      </c>
      <c r="U262" t="s">
        <v>39</v>
      </c>
      <c r="V262" t="s">
        <v>40</v>
      </c>
      <c r="W262" t="s">
        <v>191</v>
      </c>
      <c r="X262" t="s">
        <v>42</v>
      </c>
      <c r="Y262" t="s">
        <v>43</v>
      </c>
      <c r="Z262" t="s">
        <v>44</v>
      </c>
      <c r="AA262" t="s">
        <v>45</v>
      </c>
      <c r="AB262" t="s">
        <v>37</v>
      </c>
      <c r="AC262" s="3"/>
      <c r="AD262" s="3">
        <v>1</v>
      </c>
      <c r="AE262" s="3">
        <v>0</v>
      </c>
      <c r="AF262">
        <v>30</v>
      </c>
      <c r="AG262">
        <v>300</v>
      </c>
      <c r="AH262" s="6">
        <f t="shared" si="4"/>
        <v>23100000</v>
      </c>
    </row>
    <row r="263" spans="1:36" x14ac:dyDescent="0.2">
      <c r="A263" s="23">
        <v>66.2</v>
      </c>
      <c r="B263" t="s">
        <v>377</v>
      </c>
      <c r="C263" s="3">
        <v>2</v>
      </c>
      <c r="D263">
        <v>2220000</v>
      </c>
      <c r="E263">
        <v>228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s="3">
        <v>1.49</v>
      </c>
      <c r="O263" t="s">
        <v>35</v>
      </c>
      <c r="P263" t="s">
        <v>379</v>
      </c>
      <c r="Q263" t="s">
        <v>37</v>
      </c>
      <c r="R263" t="s">
        <v>38</v>
      </c>
      <c r="S263" s="3">
        <v>0.25</v>
      </c>
      <c r="T263" s="3">
        <v>10</v>
      </c>
      <c r="U263" t="s">
        <v>39</v>
      </c>
      <c r="V263" t="s">
        <v>40</v>
      </c>
      <c r="W263" t="s">
        <v>298</v>
      </c>
      <c r="X263" t="s">
        <v>42</v>
      </c>
      <c r="Y263" t="s">
        <v>43</v>
      </c>
      <c r="Z263" t="s">
        <v>44</v>
      </c>
      <c r="AA263" t="s">
        <v>45</v>
      </c>
      <c r="AB263" t="s">
        <v>37</v>
      </c>
      <c r="AC263" s="3"/>
      <c r="AD263" s="3">
        <v>1</v>
      </c>
      <c r="AE263" s="3">
        <v>0</v>
      </c>
      <c r="AF263">
        <v>30</v>
      </c>
      <c r="AG263">
        <v>300</v>
      </c>
      <c r="AH263" s="6">
        <f t="shared" si="4"/>
        <v>22200000</v>
      </c>
    </row>
    <row r="264" spans="1:36" x14ac:dyDescent="0.2">
      <c r="A264" s="23">
        <v>66.3</v>
      </c>
      <c r="B264" t="s">
        <v>377</v>
      </c>
      <c r="C264" s="3">
        <v>2</v>
      </c>
      <c r="D264">
        <v>2010000</v>
      </c>
      <c r="E264">
        <v>229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 s="3">
        <v>1.59</v>
      </c>
      <c r="O264" t="s">
        <v>35</v>
      </c>
      <c r="P264" t="s">
        <v>380</v>
      </c>
      <c r="Q264" t="s">
        <v>37</v>
      </c>
      <c r="R264" t="s">
        <v>38</v>
      </c>
      <c r="S264" s="3">
        <v>0.25</v>
      </c>
      <c r="T264" s="3">
        <v>10</v>
      </c>
      <c r="U264" t="s">
        <v>39</v>
      </c>
      <c r="V264" t="s">
        <v>40</v>
      </c>
      <c r="W264" t="s">
        <v>219</v>
      </c>
      <c r="X264" t="s">
        <v>42</v>
      </c>
      <c r="Y264" t="s">
        <v>43</v>
      </c>
      <c r="Z264" t="s">
        <v>44</v>
      </c>
      <c r="AA264" t="s">
        <v>45</v>
      </c>
      <c r="AB264" t="s">
        <v>37</v>
      </c>
      <c r="AC264" s="3"/>
      <c r="AD264" s="3">
        <v>1</v>
      </c>
      <c r="AE264" s="3">
        <v>0</v>
      </c>
      <c r="AF264">
        <v>30</v>
      </c>
      <c r="AG264">
        <v>300</v>
      </c>
      <c r="AH264" s="6">
        <f t="shared" si="4"/>
        <v>20100000</v>
      </c>
    </row>
    <row r="265" spans="1:36" x14ac:dyDescent="0.2">
      <c r="A265" s="24">
        <v>66</v>
      </c>
      <c r="B265" s="8"/>
      <c r="C265" s="9" t="s">
        <v>50</v>
      </c>
      <c r="D265" s="8">
        <v>2180000</v>
      </c>
      <c r="E265" s="8" t="s">
        <v>51</v>
      </c>
      <c r="F265" s="8">
        <v>7.0620000000000003</v>
      </c>
      <c r="G265" s="8"/>
      <c r="H265" s="8"/>
      <c r="I265" s="8"/>
      <c r="J265" s="8"/>
      <c r="K265" s="8"/>
      <c r="L265" s="8"/>
      <c r="M265" s="8"/>
      <c r="N265" s="9"/>
      <c r="O265" s="8"/>
      <c r="P265" s="8"/>
      <c r="Q265" s="8"/>
      <c r="R265" s="8"/>
      <c r="S265" s="9"/>
      <c r="T265" s="9"/>
      <c r="U265" s="8"/>
      <c r="V265" s="8"/>
      <c r="W265" s="8"/>
      <c r="X265" s="8"/>
      <c r="Y265" s="8"/>
      <c r="Z265" s="8"/>
      <c r="AA265" s="8"/>
      <c r="AB265" s="8"/>
      <c r="AC265" s="9"/>
      <c r="AD265" s="9"/>
      <c r="AE265" s="9"/>
      <c r="AF265" s="8"/>
      <c r="AG265" s="8"/>
      <c r="AH265" s="7">
        <f t="shared" si="4"/>
        <v>21800000</v>
      </c>
      <c r="AJ265" s="10" t="e">
        <f>AN265*10/AO265</f>
        <v>#DIV/0!</v>
      </c>
    </row>
    <row r="266" spans="1:36" x14ac:dyDescent="0.2">
      <c r="A266" s="23">
        <v>67.099999999999994</v>
      </c>
      <c r="B266" t="s">
        <v>381</v>
      </c>
      <c r="C266" s="3">
        <v>2</v>
      </c>
      <c r="D266">
        <v>2770000</v>
      </c>
      <c r="E266">
        <v>228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 s="3">
        <v>1.53</v>
      </c>
      <c r="O266" t="s">
        <v>35</v>
      </c>
      <c r="P266" t="s">
        <v>382</v>
      </c>
      <c r="Q266" t="s">
        <v>37</v>
      </c>
      <c r="R266" t="s">
        <v>38</v>
      </c>
      <c r="S266" s="3">
        <v>0.25</v>
      </c>
      <c r="T266" s="3">
        <v>10</v>
      </c>
      <c r="U266" t="s">
        <v>39</v>
      </c>
      <c r="V266" t="s">
        <v>40</v>
      </c>
      <c r="W266" t="s">
        <v>330</v>
      </c>
      <c r="X266" t="s">
        <v>42</v>
      </c>
      <c r="Y266" t="s">
        <v>43</v>
      </c>
      <c r="Z266" t="s">
        <v>44</v>
      </c>
      <c r="AA266" t="s">
        <v>45</v>
      </c>
      <c r="AB266" t="s">
        <v>37</v>
      </c>
      <c r="AC266" s="3"/>
      <c r="AD266" s="3">
        <v>1</v>
      </c>
      <c r="AE266" s="3">
        <v>0</v>
      </c>
      <c r="AF266">
        <v>30</v>
      </c>
      <c r="AG266">
        <v>300</v>
      </c>
      <c r="AH266" s="6">
        <f t="shared" si="4"/>
        <v>27700000</v>
      </c>
    </row>
    <row r="267" spans="1:36" x14ac:dyDescent="0.2">
      <c r="A267" s="23">
        <v>67.2</v>
      </c>
      <c r="B267" t="s">
        <v>381</v>
      </c>
      <c r="C267" s="3">
        <v>2</v>
      </c>
      <c r="D267">
        <v>2730000</v>
      </c>
      <c r="E267">
        <v>208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 s="3">
        <v>1.55</v>
      </c>
      <c r="O267" t="s">
        <v>35</v>
      </c>
      <c r="P267" t="s">
        <v>383</v>
      </c>
      <c r="Q267" t="s">
        <v>37</v>
      </c>
      <c r="R267" t="s">
        <v>38</v>
      </c>
      <c r="S267" s="3">
        <v>0.25</v>
      </c>
      <c r="T267" s="3">
        <v>10</v>
      </c>
      <c r="U267" t="s">
        <v>39</v>
      </c>
      <c r="V267" t="s">
        <v>40</v>
      </c>
      <c r="W267" t="s">
        <v>287</v>
      </c>
      <c r="X267" t="s">
        <v>42</v>
      </c>
      <c r="Y267" t="s">
        <v>43</v>
      </c>
      <c r="Z267" t="s">
        <v>44</v>
      </c>
      <c r="AA267" t="s">
        <v>45</v>
      </c>
      <c r="AB267" t="s">
        <v>37</v>
      </c>
      <c r="AC267" s="3"/>
      <c r="AD267" s="3">
        <v>1</v>
      </c>
      <c r="AE267" s="3">
        <v>0</v>
      </c>
      <c r="AF267">
        <v>30</v>
      </c>
      <c r="AG267">
        <v>300</v>
      </c>
      <c r="AH267" s="6">
        <f t="shared" si="4"/>
        <v>27300000</v>
      </c>
    </row>
    <row r="268" spans="1:36" x14ac:dyDescent="0.2">
      <c r="A268" s="23">
        <v>67.3</v>
      </c>
      <c r="B268" t="s">
        <v>381</v>
      </c>
      <c r="C268" s="3">
        <v>2</v>
      </c>
      <c r="D268">
        <v>2590000</v>
      </c>
      <c r="E268">
        <v>230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 s="3">
        <v>1.53</v>
      </c>
      <c r="O268" t="s">
        <v>35</v>
      </c>
      <c r="P268" t="s">
        <v>384</v>
      </c>
      <c r="Q268" t="s">
        <v>37</v>
      </c>
      <c r="R268" t="s">
        <v>38</v>
      </c>
      <c r="S268" s="3">
        <v>0.25</v>
      </c>
      <c r="T268" s="3">
        <v>10</v>
      </c>
      <c r="U268" t="s">
        <v>39</v>
      </c>
      <c r="V268" t="s">
        <v>40</v>
      </c>
      <c r="W268" t="s">
        <v>270</v>
      </c>
      <c r="X268" t="s">
        <v>42</v>
      </c>
      <c r="Y268" t="s">
        <v>43</v>
      </c>
      <c r="Z268" t="s">
        <v>44</v>
      </c>
      <c r="AA268" t="s">
        <v>45</v>
      </c>
      <c r="AB268" t="s">
        <v>37</v>
      </c>
      <c r="AC268" s="3"/>
      <c r="AD268" s="3">
        <v>1</v>
      </c>
      <c r="AE268" s="3">
        <v>0</v>
      </c>
      <c r="AF268">
        <v>30</v>
      </c>
      <c r="AG268">
        <v>300</v>
      </c>
      <c r="AH268" s="6">
        <f t="shared" si="4"/>
        <v>25900000</v>
      </c>
    </row>
    <row r="269" spans="1:36" x14ac:dyDescent="0.2">
      <c r="A269" s="24">
        <v>67</v>
      </c>
      <c r="B269" s="8"/>
      <c r="C269" s="9" t="s">
        <v>50</v>
      </c>
      <c r="D269" s="8">
        <v>2700000</v>
      </c>
      <c r="E269" s="8" t="s">
        <v>51</v>
      </c>
      <c r="F269" s="8">
        <v>3.5049999999999999</v>
      </c>
      <c r="G269" s="8"/>
      <c r="H269" s="8"/>
      <c r="I269" s="8"/>
      <c r="J269" s="8"/>
      <c r="K269" s="8"/>
      <c r="L269" s="8"/>
      <c r="M269" s="8"/>
      <c r="N269" s="9"/>
      <c r="O269" s="8"/>
      <c r="P269" s="8"/>
      <c r="Q269" s="8"/>
      <c r="R269" s="8"/>
      <c r="S269" s="9"/>
      <c r="T269" s="9"/>
      <c r="U269" s="8"/>
      <c r="V269" s="8"/>
      <c r="W269" s="8"/>
      <c r="X269" s="8"/>
      <c r="Y269" s="8"/>
      <c r="Z269" s="8"/>
      <c r="AA269" s="8"/>
      <c r="AB269" s="8"/>
      <c r="AC269" s="9"/>
      <c r="AD269" s="9"/>
      <c r="AE269" s="9"/>
      <c r="AF269" s="8"/>
      <c r="AG269" s="8"/>
      <c r="AH269" s="7">
        <f t="shared" si="4"/>
        <v>27000000</v>
      </c>
      <c r="AJ269" s="10" t="e">
        <f>AN269*10/AO269</f>
        <v>#DIV/0!</v>
      </c>
    </row>
    <row r="270" spans="1:36" x14ac:dyDescent="0.2">
      <c r="A270" s="23">
        <v>68.099999999999994</v>
      </c>
      <c r="B270" t="s">
        <v>385</v>
      </c>
      <c r="C270" s="3">
        <v>2</v>
      </c>
      <c r="D270">
        <v>2930000</v>
      </c>
      <c r="E270">
        <v>206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s="3">
        <v>1.54</v>
      </c>
      <c r="O270" t="s">
        <v>35</v>
      </c>
      <c r="P270" t="s">
        <v>386</v>
      </c>
      <c r="Q270" t="s">
        <v>37</v>
      </c>
      <c r="R270" t="s">
        <v>38</v>
      </c>
      <c r="S270" s="3">
        <v>0.25</v>
      </c>
      <c r="T270" s="3">
        <v>10</v>
      </c>
      <c r="U270" t="s">
        <v>39</v>
      </c>
      <c r="V270" t="s">
        <v>40</v>
      </c>
      <c r="W270" t="s">
        <v>387</v>
      </c>
      <c r="X270" t="s">
        <v>42</v>
      </c>
      <c r="Y270" t="s">
        <v>43</v>
      </c>
      <c r="Z270" t="s">
        <v>44</v>
      </c>
      <c r="AA270" t="s">
        <v>45</v>
      </c>
      <c r="AB270" t="s">
        <v>37</v>
      </c>
      <c r="AC270" s="3"/>
      <c r="AD270" s="3">
        <v>1</v>
      </c>
      <c r="AE270" s="3">
        <v>0</v>
      </c>
      <c r="AF270">
        <v>30</v>
      </c>
      <c r="AG270">
        <v>300</v>
      </c>
      <c r="AH270" s="6">
        <f t="shared" si="4"/>
        <v>29300000</v>
      </c>
    </row>
    <row r="271" spans="1:36" x14ac:dyDescent="0.2">
      <c r="A271" s="23">
        <v>68.2</v>
      </c>
      <c r="B271" t="s">
        <v>385</v>
      </c>
      <c r="C271" s="3">
        <v>2</v>
      </c>
      <c r="D271">
        <v>2650000</v>
      </c>
      <c r="E271">
        <v>202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 s="3">
        <v>1.56</v>
      </c>
      <c r="O271" t="s">
        <v>35</v>
      </c>
      <c r="P271" t="s">
        <v>388</v>
      </c>
      <c r="Q271" t="s">
        <v>37</v>
      </c>
      <c r="R271" t="s">
        <v>38</v>
      </c>
      <c r="S271" s="3">
        <v>0.25</v>
      </c>
      <c r="T271" s="3">
        <v>10</v>
      </c>
      <c r="U271" t="s">
        <v>39</v>
      </c>
      <c r="V271" t="s">
        <v>40</v>
      </c>
      <c r="W271" t="s">
        <v>389</v>
      </c>
      <c r="X271" t="s">
        <v>42</v>
      </c>
      <c r="Y271" t="s">
        <v>43</v>
      </c>
      <c r="Z271" t="s">
        <v>44</v>
      </c>
      <c r="AA271" t="s">
        <v>45</v>
      </c>
      <c r="AB271" t="s">
        <v>37</v>
      </c>
      <c r="AC271" s="3"/>
      <c r="AD271" s="3">
        <v>1</v>
      </c>
      <c r="AE271" s="3">
        <v>0</v>
      </c>
      <c r="AF271">
        <v>30</v>
      </c>
      <c r="AG271">
        <v>300</v>
      </c>
      <c r="AH271" s="6">
        <f t="shared" si="4"/>
        <v>26500000</v>
      </c>
    </row>
    <row r="272" spans="1:36" x14ac:dyDescent="0.2">
      <c r="A272" s="23">
        <v>68.3</v>
      </c>
      <c r="B272" t="s">
        <v>385</v>
      </c>
      <c r="C272" s="3">
        <v>2</v>
      </c>
      <c r="D272">
        <v>2590000</v>
      </c>
      <c r="E272">
        <v>230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3">
        <v>1.53</v>
      </c>
      <c r="O272" t="s">
        <v>35</v>
      </c>
      <c r="P272" t="s">
        <v>390</v>
      </c>
      <c r="Q272" t="s">
        <v>37</v>
      </c>
      <c r="R272" t="s">
        <v>38</v>
      </c>
      <c r="S272" s="3">
        <v>0.25</v>
      </c>
      <c r="T272" s="3">
        <v>10</v>
      </c>
      <c r="U272" t="s">
        <v>39</v>
      </c>
      <c r="V272" t="s">
        <v>40</v>
      </c>
      <c r="W272" t="s">
        <v>330</v>
      </c>
      <c r="X272" t="s">
        <v>42</v>
      </c>
      <c r="Y272" t="s">
        <v>43</v>
      </c>
      <c r="Z272" t="s">
        <v>44</v>
      </c>
      <c r="AA272" t="s">
        <v>45</v>
      </c>
      <c r="AB272" t="s">
        <v>37</v>
      </c>
      <c r="AC272" s="3"/>
      <c r="AD272" s="3">
        <v>1</v>
      </c>
      <c r="AE272" s="3">
        <v>0</v>
      </c>
      <c r="AF272">
        <v>30</v>
      </c>
      <c r="AG272">
        <v>300</v>
      </c>
      <c r="AH272" s="6">
        <f t="shared" si="4"/>
        <v>25900000</v>
      </c>
    </row>
    <row r="273" spans="1:36" x14ac:dyDescent="0.2">
      <c r="A273" s="24">
        <v>68</v>
      </c>
      <c r="B273" s="8"/>
      <c r="C273" s="9" t="s">
        <v>50</v>
      </c>
      <c r="D273" s="8">
        <v>2720000</v>
      </c>
      <c r="E273" s="8" t="s">
        <v>51</v>
      </c>
      <c r="F273" s="8">
        <v>6.6639999999999997</v>
      </c>
      <c r="G273" s="8"/>
      <c r="H273" s="8"/>
      <c r="I273" s="8"/>
      <c r="J273" s="8"/>
      <c r="K273" s="8"/>
      <c r="L273" s="8"/>
      <c r="M273" s="8"/>
      <c r="N273" s="9"/>
      <c r="O273" s="8"/>
      <c r="P273" s="8"/>
      <c r="Q273" s="8"/>
      <c r="R273" s="8"/>
      <c r="S273" s="9"/>
      <c r="T273" s="9"/>
      <c r="U273" s="8"/>
      <c r="V273" s="8"/>
      <c r="W273" s="8"/>
      <c r="X273" s="8"/>
      <c r="Y273" s="8"/>
      <c r="Z273" s="8"/>
      <c r="AA273" s="8"/>
      <c r="AB273" s="8"/>
      <c r="AC273" s="9"/>
      <c r="AD273" s="9"/>
      <c r="AE273" s="9"/>
      <c r="AF273" s="8"/>
      <c r="AG273" s="8"/>
      <c r="AH273" s="7">
        <f t="shared" si="4"/>
        <v>27200000</v>
      </c>
      <c r="AJ273" s="10" t="e">
        <f>AN273*10/AO273</f>
        <v>#DIV/0!</v>
      </c>
    </row>
    <row r="274" spans="1:36" x14ac:dyDescent="0.2">
      <c r="A274" s="23">
        <v>69.099999999999994</v>
      </c>
      <c r="B274" t="s">
        <v>391</v>
      </c>
      <c r="C274" s="3">
        <v>2</v>
      </c>
      <c r="D274">
        <v>1910000</v>
      </c>
      <c r="E274">
        <v>210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 s="3">
        <v>1.5</v>
      </c>
      <c r="O274" t="s">
        <v>35</v>
      </c>
      <c r="P274" t="s">
        <v>392</v>
      </c>
      <c r="Q274" t="s">
        <v>37</v>
      </c>
      <c r="R274" t="s">
        <v>38</v>
      </c>
      <c r="S274" s="3">
        <v>0.25</v>
      </c>
      <c r="T274" s="3">
        <v>10</v>
      </c>
      <c r="U274" t="s">
        <v>39</v>
      </c>
      <c r="V274" t="s">
        <v>40</v>
      </c>
      <c r="W274" t="s">
        <v>393</v>
      </c>
      <c r="X274" t="s">
        <v>42</v>
      </c>
      <c r="Y274" t="s">
        <v>43</v>
      </c>
      <c r="Z274" t="s">
        <v>44</v>
      </c>
      <c r="AA274" t="s">
        <v>45</v>
      </c>
      <c r="AB274" t="s">
        <v>37</v>
      </c>
      <c r="AC274" s="3"/>
      <c r="AD274" s="3">
        <v>1</v>
      </c>
      <c r="AE274" s="3">
        <v>0</v>
      </c>
      <c r="AF274">
        <v>30</v>
      </c>
      <c r="AG274">
        <v>300</v>
      </c>
      <c r="AH274" s="6">
        <f t="shared" si="4"/>
        <v>19100000</v>
      </c>
    </row>
    <row r="275" spans="1:36" x14ac:dyDescent="0.2">
      <c r="A275" s="23">
        <v>69.2</v>
      </c>
      <c r="B275" t="s">
        <v>391</v>
      </c>
      <c r="C275" s="3">
        <v>2</v>
      </c>
      <c r="D275">
        <v>2240000</v>
      </c>
      <c r="E275">
        <v>230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3">
        <v>1.57</v>
      </c>
      <c r="O275" t="s">
        <v>35</v>
      </c>
      <c r="P275" t="s">
        <v>394</v>
      </c>
      <c r="Q275" t="s">
        <v>37</v>
      </c>
      <c r="R275" t="s">
        <v>38</v>
      </c>
      <c r="S275" s="3">
        <v>0.25</v>
      </c>
      <c r="T275" s="3">
        <v>10</v>
      </c>
      <c r="U275" t="s">
        <v>39</v>
      </c>
      <c r="V275" t="s">
        <v>40</v>
      </c>
      <c r="W275" t="s">
        <v>306</v>
      </c>
      <c r="X275" t="s">
        <v>42</v>
      </c>
      <c r="Y275" t="s">
        <v>43</v>
      </c>
      <c r="Z275" t="s">
        <v>44</v>
      </c>
      <c r="AA275" t="s">
        <v>45</v>
      </c>
      <c r="AB275" t="s">
        <v>37</v>
      </c>
      <c r="AC275" s="3"/>
      <c r="AD275" s="3">
        <v>1</v>
      </c>
      <c r="AE275" s="3">
        <v>0</v>
      </c>
      <c r="AF275">
        <v>30</v>
      </c>
      <c r="AG275">
        <v>300</v>
      </c>
      <c r="AH275" s="6">
        <f t="shared" si="4"/>
        <v>22400000</v>
      </c>
    </row>
    <row r="276" spans="1:36" x14ac:dyDescent="0.2">
      <c r="A276" s="23">
        <v>69.3</v>
      </c>
      <c r="B276" t="s">
        <v>391</v>
      </c>
      <c r="C276" s="3">
        <v>2</v>
      </c>
      <c r="D276">
        <v>3840000</v>
      </c>
      <c r="E276">
        <v>208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3">
        <v>1.6</v>
      </c>
      <c r="O276" t="s">
        <v>35</v>
      </c>
      <c r="P276" t="s">
        <v>395</v>
      </c>
      <c r="Q276" t="s">
        <v>37</v>
      </c>
      <c r="R276" t="s">
        <v>38</v>
      </c>
      <c r="S276" s="3">
        <v>0.25</v>
      </c>
      <c r="T276" s="3">
        <v>10</v>
      </c>
      <c r="U276" t="s">
        <v>39</v>
      </c>
      <c r="V276" t="s">
        <v>40</v>
      </c>
      <c r="W276" t="s">
        <v>330</v>
      </c>
      <c r="X276" t="s">
        <v>42</v>
      </c>
      <c r="Y276" t="s">
        <v>43</v>
      </c>
      <c r="Z276" t="s">
        <v>44</v>
      </c>
      <c r="AA276" t="s">
        <v>45</v>
      </c>
      <c r="AB276" t="s">
        <v>37</v>
      </c>
      <c r="AC276" s="3"/>
      <c r="AD276" s="3">
        <v>1</v>
      </c>
      <c r="AE276" s="3">
        <v>0</v>
      </c>
      <c r="AF276">
        <v>30</v>
      </c>
      <c r="AG276">
        <v>300</v>
      </c>
      <c r="AH276" s="6">
        <f t="shared" si="4"/>
        <v>38400000</v>
      </c>
    </row>
    <row r="277" spans="1:36" x14ac:dyDescent="0.2">
      <c r="A277" s="24">
        <v>69</v>
      </c>
      <c r="B277" s="8"/>
      <c r="C277" s="9" t="s">
        <v>50</v>
      </c>
      <c r="D277" s="8">
        <v>2660000</v>
      </c>
      <c r="E277" s="8" t="s">
        <v>51</v>
      </c>
      <c r="F277" s="8">
        <v>38.76</v>
      </c>
      <c r="G277" s="8"/>
      <c r="H277" s="8"/>
      <c r="I277" s="8"/>
      <c r="J277" s="8"/>
      <c r="K277" s="8"/>
      <c r="L277" s="8"/>
      <c r="M277" s="8"/>
      <c r="N277" s="9"/>
      <c r="O277" s="8"/>
      <c r="P277" s="8"/>
      <c r="Q277" s="8"/>
      <c r="R277" s="8"/>
      <c r="S277" s="9"/>
      <c r="T277" s="9"/>
      <c r="U277" s="8"/>
      <c r="V277" s="8"/>
      <c r="W277" s="8"/>
      <c r="X277" s="8"/>
      <c r="Y277" s="8"/>
      <c r="Z277" s="8"/>
      <c r="AA277" s="8"/>
      <c r="AB277" s="8"/>
      <c r="AC277" s="9"/>
      <c r="AD277" s="9"/>
      <c r="AE277" s="9"/>
      <c r="AF277" s="8"/>
      <c r="AG277" s="8"/>
      <c r="AH277" s="7">
        <f t="shared" si="4"/>
        <v>26600000</v>
      </c>
      <c r="AJ277" s="10" t="e">
        <f>AN277*10/AO277</f>
        <v>#DIV/0!</v>
      </c>
    </row>
    <row r="278" spans="1:36" x14ac:dyDescent="0.2">
      <c r="A278" s="23">
        <v>70.099999999999994</v>
      </c>
      <c r="B278" t="s">
        <v>396</v>
      </c>
      <c r="C278" s="3">
        <v>2</v>
      </c>
      <c r="D278">
        <v>2580000</v>
      </c>
      <c r="E278">
        <v>229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s="3">
        <v>1.58</v>
      </c>
      <c r="O278" t="s">
        <v>35</v>
      </c>
      <c r="P278" t="s">
        <v>397</v>
      </c>
      <c r="Q278" t="s">
        <v>37</v>
      </c>
      <c r="R278" t="s">
        <v>38</v>
      </c>
      <c r="S278" s="3">
        <v>0.25</v>
      </c>
      <c r="T278" s="3">
        <v>10</v>
      </c>
      <c r="U278" t="s">
        <v>39</v>
      </c>
      <c r="V278" t="s">
        <v>40</v>
      </c>
      <c r="W278" t="s">
        <v>398</v>
      </c>
      <c r="X278" t="s">
        <v>42</v>
      </c>
      <c r="Y278" t="s">
        <v>43</v>
      </c>
      <c r="Z278" t="s">
        <v>44</v>
      </c>
      <c r="AA278" t="s">
        <v>45</v>
      </c>
      <c r="AB278" t="s">
        <v>37</v>
      </c>
      <c r="AC278" s="3"/>
      <c r="AD278" s="3">
        <v>1</v>
      </c>
      <c r="AE278" s="3">
        <v>0</v>
      </c>
      <c r="AF278">
        <v>30</v>
      </c>
      <c r="AG278">
        <v>300</v>
      </c>
      <c r="AH278" s="6">
        <f t="shared" si="4"/>
        <v>25800000</v>
      </c>
    </row>
    <row r="279" spans="1:36" x14ac:dyDescent="0.2">
      <c r="A279" s="23">
        <v>70.2</v>
      </c>
      <c r="B279" t="s">
        <v>396</v>
      </c>
      <c r="C279" s="3">
        <v>2</v>
      </c>
      <c r="D279">
        <v>2570000</v>
      </c>
      <c r="E279">
        <v>220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 s="3">
        <v>1.6</v>
      </c>
      <c r="O279" t="s">
        <v>35</v>
      </c>
      <c r="P279" t="s">
        <v>399</v>
      </c>
      <c r="Q279" t="s">
        <v>37</v>
      </c>
      <c r="R279" t="s">
        <v>38</v>
      </c>
      <c r="S279" s="3">
        <v>0.25</v>
      </c>
      <c r="T279" s="3">
        <v>10</v>
      </c>
      <c r="U279" t="s">
        <v>39</v>
      </c>
      <c r="V279" t="s">
        <v>40</v>
      </c>
      <c r="W279" t="s">
        <v>309</v>
      </c>
      <c r="X279" t="s">
        <v>42</v>
      </c>
      <c r="Y279" t="s">
        <v>43</v>
      </c>
      <c r="Z279" t="s">
        <v>44</v>
      </c>
      <c r="AA279" t="s">
        <v>45</v>
      </c>
      <c r="AB279" t="s">
        <v>37</v>
      </c>
      <c r="AC279" s="3"/>
      <c r="AD279" s="3">
        <v>1</v>
      </c>
      <c r="AE279" s="3">
        <v>0</v>
      </c>
      <c r="AF279">
        <v>30</v>
      </c>
      <c r="AG279">
        <v>300</v>
      </c>
      <c r="AH279" s="6">
        <f t="shared" si="4"/>
        <v>25700000</v>
      </c>
    </row>
    <row r="280" spans="1:36" x14ac:dyDescent="0.2">
      <c r="A280" s="23">
        <v>70.3</v>
      </c>
      <c r="B280" t="s">
        <v>396</v>
      </c>
      <c r="C280" s="3">
        <v>2</v>
      </c>
      <c r="D280">
        <v>3490000</v>
      </c>
      <c r="E280">
        <v>207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s="3">
        <v>1.48</v>
      </c>
      <c r="O280" t="s">
        <v>35</v>
      </c>
      <c r="P280" t="s">
        <v>400</v>
      </c>
      <c r="Q280" t="s">
        <v>37</v>
      </c>
      <c r="R280" t="s">
        <v>38</v>
      </c>
      <c r="S280" s="3">
        <v>0.25</v>
      </c>
      <c r="T280" s="3">
        <v>10</v>
      </c>
      <c r="U280" t="s">
        <v>39</v>
      </c>
      <c r="V280" t="s">
        <v>40</v>
      </c>
      <c r="W280" t="s">
        <v>374</v>
      </c>
      <c r="X280" t="s">
        <v>42</v>
      </c>
      <c r="Y280" t="s">
        <v>43</v>
      </c>
      <c r="Z280" t="s">
        <v>44</v>
      </c>
      <c r="AA280" t="s">
        <v>45</v>
      </c>
      <c r="AB280" t="s">
        <v>37</v>
      </c>
      <c r="AC280" s="3"/>
      <c r="AD280" s="3">
        <v>1</v>
      </c>
      <c r="AE280" s="3">
        <v>0</v>
      </c>
      <c r="AF280">
        <v>30</v>
      </c>
      <c r="AG280">
        <v>300</v>
      </c>
      <c r="AH280" s="6">
        <f t="shared" si="4"/>
        <v>34900000</v>
      </c>
    </row>
    <row r="281" spans="1:36" x14ac:dyDescent="0.2">
      <c r="A281" s="24">
        <v>70</v>
      </c>
      <c r="B281" s="8"/>
      <c r="C281" s="9" t="s">
        <v>50</v>
      </c>
      <c r="D281" s="8">
        <v>2880000</v>
      </c>
      <c r="E281" s="8" t="s">
        <v>51</v>
      </c>
      <c r="F281" s="8">
        <v>18.344000000000001</v>
      </c>
      <c r="G281" s="8"/>
      <c r="H281" s="8"/>
      <c r="I281" s="8"/>
      <c r="J281" s="8"/>
      <c r="K281" s="8"/>
      <c r="L281" s="8"/>
      <c r="M281" s="8"/>
      <c r="N281" s="9"/>
      <c r="O281" s="8"/>
      <c r="P281" s="8"/>
      <c r="Q281" s="8"/>
      <c r="R281" s="8"/>
      <c r="S281" s="9"/>
      <c r="T281" s="9"/>
      <c r="U281" s="8"/>
      <c r="V281" s="8"/>
      <c r="W281" s="8"/>
      <c r="X281" s="8"/>
      <c r="Y281" s="8"/>
      <c r="Z281" s="8"/>
      <c r="AA281" s="8"/>
      <c r="AB281" s="8"/>
      <c r="AC281" s="9"/>
      <c r="AD281" s="9"/>
      <c r="AE281" s="9"/>
      <c r="AF281" s="8"/>
      <c r="AG281" s="8"/>
      <c r="AH281" s="7">
        <f t="shared" si="4"/>
        <v>28800000</v>
      </c>
      <c r="AJ281" s="10" t="e">
        <f>AN281*10/AO281</f>
        <v>#DIV/0!</v>
      </c>
    </row>
    <row r="282" spans="1:36" x14ac:dyDescent="0.2">
      <c r="A282" s="23">
        <v>71.099999999999994</v>
      </c>
      <c r="B282" t="s">
        <v>401</v>
      </c>
      <c r="C282" s="3">
        <v>2</v>
      </c>
      <c r="D282">
        <v>634000</v>
      </c>
      <c r="E282">
        <v>219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 s="3">
        <v>1.57</v>
      </c>
      <c r="O282" t="s">
        <v>35</v>
      </c>
      <c r="P282" t="s">
        <v>402</v>
      </c>
      <c r="Q282" t="s">
        <v>37</v>
      </c>
      <c r="R282" t="s">
        <v>38</v>
      </c>
      <c r="S282" s="3">
        <v>0.25</v>
      </c>
      <c r="T282" s="3">
        <v>10</v>
      </c>
      <c r="U282" t="s">
        <v>39</v>
      </c>
      <c r="V282" t="s">
        <v>40</v>
      </c>
      <c r="W282" t="s">
        <v>403</v>
      </c>
      <c r="X282" t="s">
        <v>42</v>
      </c>
      <c r="Y282" t="s">
        <v>43</v>
      </c>
      <c r="Z282" t="s">
        <v>44</v>
      </c>
      <c r="AA282" t="s">
        <v>45</v>
      </c>
      <c r="AB282" t="s">
        <v>37</v>
      </c>
      <c r="AC282" s="3"/>
      <c r="AD282" s="3">
        <v>1</v>
      </c>
      <c r="AE282" s="3">
        <v>0</v>
      </c>
      <c r="AF282">
        <v>30</v>
      </c>
      <c r="AG282">
        <v>300</v>
      </c>
      <c r="AH282" s="6">
        <f t="shared" si="4"/>
        <v>6340000</v>
      </c>
    </row>
    <row r="283" spans="1:36" x14ac:dyDescent="0.2">
      <c r="A283" s="23">
        <v>71.2</v>
      </c>
      <c r="B283" t="s">
        <v>401</v>
      </c>
      <c r="C283" s="3">
        <v>2</v>
      </c>
      <c r="D283">
        <v>469000</v>
      </c>
      <c r="E283">
        <v>221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3">
        <v>1.71</v>
      </c>
      <c r="O283" t="s">
        <v>35</v>
      </c>
      <c r="P283" t="s">
        <v>404</v>
      </c>
      <c r="Q283" t="s">
        <v>37</v>
      </c>
      <c r="R283" t="s">
        <v>38</v>
      </c>
      <c r="S283" s="3">
        <v>0.25</v>
      </c>
      <c r="T283" s="3">
        <v>10</v>
      </c>
      <c r="U283" t="s">
        <v>39</v>
      </c>
      <c r="V283" t="s">
        <v>40</v>
      </c>
      <c r="W283" t="s">
        <v>405</v>
      </c>
      <c r="X283" t="s">
        <v>42</v>
      </c>
      <c r="Y283" t="s">
        <v>43</v>
      </c>
      <c r="Z283" t="s">
        <v>44</v>
      </c>
      <c r="AA283" t="s">
        <v>45</v>
      </c>
      <c r="AB283" t="s">
        <v>37</v>
      </c>
      <c r="AC283" s="3"/>
      <c r="AD283" s="3">
        <v>1</v>
      </c>
      <c r="AE283" s="3">
        <v>0</v>
      </c>
      <c r="AF283">
        <v>30</v>
      </c>
      <c r="AG283">
        <v>300</v>
      </c>
      <c r="AH283" s="6">
        <f t="shared" si="4"/>
        <v>4690000</v>
      </c>
    </row>
    <row r="284" spans="1:36" x14ac:dyDescent="0.2">
      <c r="A284" s="23">
        <v>71.3</v>
      </c>
      <c r="B284" t="s">
        <v>401</v>
      </c>
      <c r="C284" s="3">
        <v>2</v>
      </c>
      <c r="D284">
        <v>474000</v>
      </c>
      <c r="E284">
        <v>223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3">
        <v>1.64</v>
      </c>
      <c r="O284" t="s">
        <v>35</v>
      </c>
      <c r="P284" t="s">
        <v>406</v>
      </c>
      <c r="Q284" t="s">
        <v>37</v>
      </c>
      <c r="R284" t="s">
        <v>38</v>
      </c>
      <c r="S284" s="3">
        <v>0.25</v>
      </c>
      <c r="T284" s="3">
        <v>10</v>
      </c>
      <c r="U284" t="s">
        <v>39</v>
      </c>
      <c r="V284" t="s">
        <v>40</v>
      </c>
      <c r="W284" t="s">
        <v>200</v>
      </c>
      <c r="X284" t="s">
        <v>42</v>
      </c>
      <c r="Y284" t="s">
        <v>43</v>
      </c>
      <c r="Z284" t="s">
        <v>44</v>
      </c>
      <c r="AA284" t="s">
        <v>45</v>
      </c>
      <c r="AB284" t="s">
        <v>37</v>
      </c>
      <c r="AC284" s="3"/>
      <c r="AD284" s="3">
        <v>1</v>
      </c>
      <c r="AE284" s="3">
        <v>0</v>
      </c>
      <c r="AF284">
        <v>30</v>
      </c>
      <c r="AG284">
        <v>300</v>
      </c>
      <c r="AH284" s="6">
        <f t="shared" si="4"/>
        <v>4740000</v>
      </c>
    </row>
    <row r="285" spans="1:36" x14ac:dyDescent="0.2">
      <c r="A285" s="24">
        <v>71</v>
      </c>
      <c r="B285" s="8"/>
      <c r="C285" s="9" t="s">
        <v>50</v>
      </c>
      <c r="D285" s="8">
        <v>526000</v>
      </c>
      <c r="E285" s="8" t="s">
        <v>51</v>
      </c>
      <c r="F285" s="8">
        <v>17.853999999999999</v>
      </c>
      <c r="G285" s="8"/>
      <c r="H285" s="8"/>
      <c r="I285" s="8"/>
      <c r="J285" s="8"/>
      <c r="K285" s="8"/>
      <c r="L285" s="8"/>
      <c r="M285" s="8"/>
      <c r="N285" s="9"/>
      <c r="O285" s="8"/>
      <c r="P285" s="8"/>
      <c r="Q285" s="8"/>
      <c r="R285" s="8"/>
      <c r="S285" s="9"/>
      <c r="T285" s="9"/>
      <c r="U285" s="8"/>
      <c r="V285" s="8"/>
      <c r="W285" s="8"/>
      <c r="X285" s="8"/>
      <c r="Y285" s="8"/>
      <c r="Z285" s="8"/>
      <c r="AA285" s="8"/>
      <c r="AB285" s="8"/>
      <c r="AC285" s="9"/>
      <c r="AD285" s="9"/>
      <c r="AE285" s="9"/>
      <c r="AF285" s="8"/>
      <c r="AG285" s="8"/>
      <c r="AH285" s="7">
        <f t="shared" si="4"/>
        <v>5260000</v>
      </c>
      <c r="AJ285" s="10" t="e">
        <f>AN285*10/AO285</f>
        <v>#DIV/0!</v>
      </c>
    </row>
    <row r="286" spans="1:36" x14ac:dyDescent="0.2">
      <c r="A286" s="23">
        <v>72.099999999999994</v>
      </c>
      <c r="B286" t="s">
        <v>407</v>
      </c>
      <c r="C286" s="3">
        <v>2</v>
      </c>
      <c r="D286">
        <v>268000</v>
      </c>
      <c r="E286">
        <v>134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s="3">
        <v>1.79</v>
      </c>
      <c r="O286" t="s">
        <v>35</v>
      </c>
      <c r="P286" t="s">
        <v>408</v>
      </c>
      <c r="Q286" t="s">
        <v>37</v>
      </c>
      <c r="R286" t="s">
        <v>38</v>
      </c>
      <c r="S286" s="3">
        <v>0.25</v>
      </c>
      <c r="T286" s="3">
        <v>10</v>
      </c>
      <c r="U286" t="s">
        <v>39</v>
      </c>
      <c r="V286" t="s">
        <v>40</v>
      </c>
      <c r="W286" t="s">
        <v>277</v>
      </c>
      <c r="X286" t="s">
        <v>42</v>
      </c>
      <c r="Y286" t="s">
        <v>43</v>
      </c>
      <c r="Z286" t="s">
        <v>44</v>
      </c>
      <c r="AA286" t="s">
        <v>45</v>
      </c>
      <c r="AB286" t="s">
        <v>37</v>
      </c>
      <c r="AC286" s="3"/>
      <c r="AD286" s="3">
        <v>1</v>
      </c>
      <c r="AE286" s="3">
        <v>0</v>
      </c>
      <c r="AF286">
        <v>30</v>
      </c>
      <c r="AG286">
        <v>300</v>
      </c>
      <c r="AH286" s="6">
        <f t="shared" si="4"/>
        <v>2680000</v>
      </c>
    </row>
    <row r="287" spans="1:36" x14ac:dyDescent="0.2">
      <c r="A287" s="23">
        <v>72.2</v>
      </c>
      <c r="B287" t="s">
        <v>407</v>
      </c>
      <c r="C287" s="3">
        <v>2</v>
      </c>
      <c r="D287">
        <v>304000</v>
      </c>
      <c r="E287">
        <v>152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3">
        <v>1.72</v>
      </c>
      <c r="O287" t="s">
        <v>35</v>
      </c>
      <c r="P287" t="s">
        <v>409</v>
      </c>
      <c r="Q287" t="s">
        <v>37</v>
      </c>
      <c r="R287" t="s">
        <v>38</v>
      </c>
      <c r="S287" s="3">
        <v>0.25</v>
      </c>
      <c r="T287" s="3">
        <v>10</v>
      </c>
      <c r="U287" t="s">
        <v>39</v>
      </c>
      <c r="V287" t="s">
        <v>40</v>
      </c>
      <c r="W287" t="s">
        <v>410</v>
      </c>
      <c r="X287" t="s">
        <v>42</v>
      </c>
      <c r="Y287" t="s">
        <v>43</v>
      </c>
      <c r="Z287" t="s">
        <v>44</v>
      </c>
      <c r="AA287" t="s">
        <v>45</v>
      </c>
      <c r="AB287" t="s">
        <v>37</v>
      </c>
      <c r="AC287" s="3"/>
      <c r="AD287" s="3">
        <v>1</v>
      </c>
      <c r="AE287" s="3">
        <v>0</v>
      </c>
      <c r="AF287">
        <v>30</v>
      </c>
      <c r="AG287">
        <v>300</v>
      </c>
      <c r="AH287" s="6">
        <f t="shared" si="4"/>
        <v>3040000</v>
      </c>
    </row>
    <row r="288" spans="1:36" x14ac:dyDescent="0.2">
      <c r="A288" s="23">
        <v>72.3</v>
      </c>
      <c r="B288" t="s">
        <v>407</v>
      </c>
      <c r="C288" s="3">
        <v>2</v>
      </c>
      <c r="D288">
        <v>312000</v>
      </c>
      <c r="E288">
        <v>156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 s="3">
        <v>1.73</v>
      </c>
      <c r="O288" t="s">
        <v>35</v>
      </c>
      <c r="P288" t="s">
        <v>411</v>
      </c>
      <c r="Q288" t="s">
        <v>37</v>
      </c>
      <c r="R288" t="s">
        <v>38</v>
      </c>
      <c r="S288" s="3">
        <v>0.25</v>
      </c>
      <c r="T288" s="3">
        <v>10</v>
      </c>
      <c r="U288" t="s">
        <v>39</v>
      </c>
      <c r="V288" t="s">
        <v>40</v>
      </c>
      <c r="W288" t="s">
        <v>193</v>
      </c>
      <c r="X288" t="s">
        <v>42</v>
      </c>
      <c r="Y288" t="s">
        <v>43</v>
      </c>
      <c r="Z288" t="s">
        <v>44</v>
      </c>
      <c r="AA288" t="s">
        <v>45</v>
      </c>
      <c r="AB288" t="s">
        <v>37</v>
      </c>
      <c r="AC288" s="3"/>
      <c r="AD288" s="3">
        <v>1</v>
      </c>
      <c r="AE288" s="3">
        <v>0</v>
      </c>
      <c r="AF288">
        <v>30</v>
      </c>
      <c r="AG288">
        <v>300</v>
      </c>
      <c r="AH288" s="6">
        <f t="shared" si="4"/>
        <v>3120000</v>
      </c>
    </row>
    <row r="289" spans="1:36" x14ac:dyDescent="0.2">
      <c r="A289" s="24">
        <v>72</v>
      </c>
      <c r="B289" s="8"/>
      <c r="C289" s="9" t="s">
        <v>50</v>
      </c>
      <c r="D289" s="8">
        <v>295000</v>
      </c>
      <c r="E289" s="8" t="s">
        <v>51</v>
      </c>
      <c r="F289" s="8">
        <v>7.9539999999999997</v>
      </c>
      <c r="G289" s="8"/>
      <c r="H289" s="8"/>
      <c r="I289" s="8"/>
      <c r="J289" s="8"/>
      <c r="K289" s="8"/>
      <c r="L289" s="8"/>
      <c r="M289" s="8"/>
      <c r="N289" s="9"/>
      <c r="O289" s="8"/>
      <c r="P289" s="8"/>
      <c r="Q289" s="8"/>
      <c r="R289" s="8"/>
      <c r="S289" s="9"/>
      <c r="T289" s="9"/>
      <c r="U289" s="8"/>
      <c r="V289" s="8"/>
      <c r="W289" s="8"/>
      <c r="X289" s="8"/>
      <c r="Y289" s="8"/>
      <c r="Z289" s="8"/>
      <c r="AA289" s="8"/>
      <c r="AB289" s="8"/>
      <c r="AC289" s="9"/>
      <c r="AD289" s="9"/>
      <c r="AE289" s="9"/>
      <c r="AF289" s="8"/>
      <c r="AG289" s="8"/>
      <c r="AH289" s="7">
        <f t="shared" si="4"/>
        <v>2950000</v>
      </c>
      <c r="AJ289" s="10" t="e">
        <f>AN289*10/AO289</f>
        <v>#DIV/0!</v>
      </c>
    </row>
    <row r="290" spans="1:36" x14ac:dyDescent="0.2">
      <c r="A290" s="23">
        <v>73.099999999999994</v>
      </c>
      <c r="B290" t="s">
        <v>412</v>
      </c>
      <c r="C290" s="3">
        <v>2</v>
      </c>
      <c r="D290">
        <v>637000</v>
      </c>
      <c r="E290">
        <v>220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s="3">
        <v>1.63</v>
      </c>
      <c r="O290" t="s">
        <v>35</v>
      </c>
      <c r="P290" t="s">
        <v>413</v>
      </c>
      <c r="Q290" t="s">
        <v>37</v>
      </c>
      <c r="R290" t="s">
        <v>38</v>
      </c>
      <c r="S290" s="3">
        <v>0.25</v>
      </c>
      <c r="T290" s="3">
        <v>10</v>
      </c>
      <c r="U290" t="s">
        <v>39</v>
      </c>
      <c r="V290" t="s">
        <v>40</v>
      </c>
      <c r="W290" t="s">
        <v>249</v>
      </c>
      <c r="X290" t="s">
        <v>42</v>
      </c>
      <c r="Y290" t="s">
        <v>43</v>
      </c>
      <c r="Z290" t="s">
        <v>44</v>
      </c>
      <c r="AA290" t="s">
        <v>45</v>
      </c>
      <c r="AB290" t="s">
        <v>37</v>
      </c>
      <c r="AC290" s="3"/>
      <c r="AD290" s="3">
        <v>1</v>
      </c>
      <c r="AE290" s="3">
        <v>0</v>
      </c>
      <c r="AF290">
        <v>30</v>
      </c>
      <c r="AG290">
        <v>300</v>
      </c>
      <c r="AH290" s="6">
        <f t="shared" si="4"/>
        <v>6370000</v>
      </c>
    </row>
    <row r="291" spans="1:36" x14ac:dyDescent="0.2">
      <c r="A291" s="23">
        <v>73.2</v>
      </c>
      <c r="B291" t="s">
        <v>412</v>
      </c>
      <c r="C291" s="3">
        <v>2</v>
      </c>
      <c r="D291">
        <v>522000</v>
      </c>
      <c r="E291">
        <v>221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 s="3">
        <v>1.64</v>
      </c>
      <c r="O291" t="s">
        <v>35</v>
      </c>
      <c r="P291" t="s">
        <v>414</v>
      </c>
      <c r="Q291" t="s">
        <v>37</v>
      </c>
      <c r="R291" t="s">
        <v>38</v>
      </c>
      <c r="S291" s="3">
        <v>0.25</v>
      </c>
      <c r="T291" s="3">
        <v>10</v>
      </c>
      <c r="U291" t="s">
        <v>39</v>
      </c>
      <c r="V291" t="s">
        <v>40</v>
      </c>
      <c r="W291" t="s">
        <v>374</v>
      </c>
      <c r="X291" t="s">
        <v>42</v>
      </c>
      <c r="Y291" t="s">
        <v>43</v>
      </c>
      <c r="Z291" t="s">
        <v>44</v>
      </c>
      <c r="AA291" t="s">
        <v>45</v>
      </c>
      <c r="AB291" t="s">
        <v>37</v>
      </c>
      <c r="AC291" s="3"/>
      <c r="AD291" s="3">
        <v>1</v>
      </c>
      <c r="AE291" s="3">
        <v>0</v>
      </c>
      <c r="AF291">
        <v>30</v>
      </c>
      <c r="AG291">
        <v>300</v>
      </c>
      <c r="AH291" s="6">
        <f t="shared" si="4"/>
        <v>5220000</v>
      </c>
    </row>
    <row r="292" spans="1:36" x14ac:dyDescent="0.2">
      <c r="A292" s="23">
        <v>73.3</v>
      </c>
      <c r="B292" t="s">
        <v>412</v>
      </c>
      <c r="C292" s="3">
        <v>2</v>
      </c>
      <c r="D292">
        <v>424000</v>
      </c>
      <c r="E292">
        <v>212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s="3">
        <v>1.7</v>
      </c>
      <c r="O292" t="s">
        <v>35</v>
      </c>
      <c r="P292" t="s">
        <v>415</v>
      </c>
      <c r="Q292" t="s">
        <v>37</v>
      </c>
      <c r="R292" t="s">
        <v>38</v>
      </c>
      <c r="S292" s="3">
        <v>0.25</v>
      </c>
      <c r="T292" s="3">
        <v>10</v>
      </c>
      <c r="U292" t="s">
        <v>39</v>
      </c>
      <c r="V292" t="s">
        <v>40</v>
      </c>
      <c r="W292" t="s">
        <v>287</v>
      </c>
      <c r="X292" t="s">
        <v>42</v>
      </c>
      <c r="Y292" t="s">
        <v>43</v>
      </c>
      <c r="Z292" t="s">
        <v>44</v>
      </c>
      <c r="AA292" t="s">
        <v>45</v>
      </c>
      <c r="AB292" t="s">
        <v>37</v>
      </c>
      <c r="AC292" s="3"/>
      <c r="AD292" s="3">
        <v>1</v>
      </c>
      <c r="AE292" s="3">
        <v>0</v>
      </c>
      <c r="AF292">
        <v>30</v>
      </c>
      <c r="AG292">
        <v>300</v>
      </c>
      <c r="AH292" s="6">
        <f t="shared" si="4"/>
        <v>4240000</v>
      </c>
    </row>
    <row r="293" spans="1:36" x14ac:dyDescent="0.2">
      <c r="A293" s="24">
        <v>73</v>
      </c>
      <c r="B293" s="8"/>
      <c r="C293" s="9" t="s">
        <v>50</v>
      </c>
      <c r="D293" s="8">
        <v>528000</v>
      </c>
      <c r="E293" s="8" t="s">
        <v>51</v>
      </c>
      <c r="F293" s="8">
        <v>20.204999999999998</v>
      </c>
      <c r="G293" s="8"/>
      <c r="H293" s="8"/>
      <c r="I293" s="8"/>
      <c r="J293" s="8"/>
      <c r="K293" s="8"/>
      <c r="L293" s="8"/>
      <c r="M293" s="8"/>
      <c r="N293" s="9"/>
      <c r="O293" s="8"/>
      <c r="P293" s="8"/>
      <c r="Q293" s="8"/>
      <c r="R293" s="8"/>
      <c r="S293" s="9"/>
      <c r="T293" s="9"/>
      <c r="U293" s="8"/>
      <c r="V293" s="8"/>
      <c r="W293" s="8"/>
      <c r="X293" s="8"/>
      <c r="Y293" s="8"/>
      <c r="Z293" s="8"/>
      <c r="AA293" s="8"/>
      <c r="AB293" s="8"/>
      <c r="AC293" s="9"/>
      <c r="AD293" s="9"/>
      <c r="AE293" s="9"/>
      <c r="AF293" s="8"/>
      <c r="AG293" s="8"/>
      <c r="AH293" s="7">
        <f t="shared" si="4"/>
        <v>5280000</v>
      </c>
      <c r="AJ293" s="10" t="e">
        <f>AN293*10/AO293</f>
        <v>#DIV/0!</v>
      </c>
    </row>
    <row r="294" spans="1:36" x14ac:dyDescent="0.2">
      <c r="A294" s="23">
        <v>74.099999999999994</v>
      </c>
      <c r="B294" t="s">
        <v>416</v>
      </c>
      <c r="C294" s="3">
        <v>2</v>
      </c>
      <c r="D294">
        <v>650000</v>
      </c>
      <c r="E294">
        <v>219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3">
        <v>1.55</v>
      </c>
      <c r="O294" t="s">
        <v>35</v>
      </c>
      <c r="P294" t="s">
        <v>417</v>
      </c>
      <c r="Q294" t="s">
        <v>37</v>
      </c>
      <c r="R294" t="s">
        <v>38</v>
      </c>
      <c r="S294" s="3">
        <v>0.25</v>
      </c>
      <c r="T294" s="3">
        <v>10</v>
      </c>
      <c r="U294" t="s">
        <v>39</v>
      </c>
      <c r="V294" t="s">
        <v>40</v>
      </c>
      <c r="W294" t="s">
        <v>418</v>
      </c>
      <c r="X294" t="s">
        <v>42</v>
      </c>
      <c r="Y294" t="s">
        <v>43</v>
      </c>
      <c r="Z294" t="s">
        <v>44</v>
      </c>
      <c r="AA294" t="s">
        <v>45</v>
      </c>
      <c r="AB294" t="s">
        <v>37</v>
      </c>
      <c r="AC294" s="3"/>
      <c r="AD294" s="3">
        <v>1</v>
      </c>
      <c r="AE294" s="3">
        <v>0</v>
      </c>
      <c r="AF294">
        <v>30</v>
      </c>
      <c r="AG294">
        <v>300</v>
      </c>
      <c r="AH294" s="6">
        <f t="shared" si="4"/>
        <v>6500000</v>
      </c>
    </row>
    <row r="295" spans="1:36" x14ac:dyDescent="0.2">
      <c r="A295" s="23">
        <v>74.2</v>
      </c>
      <c r="B295" t="s">
        <v>416</v>
      </c>
      <c r="C295" s="3">
        <v>2</v>
      </c>
      <c r="D295">
        <v>511000</v>
      </c>
      <c r="E295">
        <v>221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3">
        <v>1.59</v>
      </c>
      <c r="O295" t="s">
        <v>35</v>
      </c>
      <c r="P295" t="s">
        <v>419</v>
      </c>
      <c r="Q295" t="s">
        <v>37</v>
      </c>
      <c r="R295" t="s">
        <v>38</v>
      </c>
      <c r="S295" s="3">
        <v>0.25</v>
      </c>
      <c r="T295" s="3">
        <v>10</v>
      </c>
      <c r="U295" t="s">
        <v>39</v>
      </c>
      <c r="V295" t="s">
        <v>40</v>
      </c>
      <c r="W295" t="s">
        <v>420</v>
      </c>
      <c r="X295" t="s">
        <v>42</v>
      </c>
      <c r="Y295" t="s">
        <v>43</v>
      </c>
      <c r="Z295" t="s">
        <v>44</v>
      </c>
      <c r="AA295" t="s">
        <v>45</v>
      </c>
      <c r="AB295" t="s">
        <v>37</v>
      </c>
      <c r="AC295" s="3"/>
      <c r="AD295" s="3">
        <v>1</v>
      </c>
      <c r="AE295" s="3">
        <v>0</v>
      </c>
      <c r="AF295">
        <v>30</v>
      </c>
      <c r="AG295">
        <v>300</v>
      </c>
      <c r="AH295" s="6">
        <f t="shared" si="4"/>
        <v>5110000</v>
      </c>
    </row>
    <row r="296" spans="1:36" x14ac:dyDescent="0.2">
      <c r="A296" s="23">
        <v>74.3</v>
      </c>
      <c r="B296" t="s">
        <v>416</v>
      </c>
      <c r="C296" s="3">
        <v>2</v>
      </c>
      <c r="D296">
        <v>543000</v>
      </c>
      <c r="E296">
        <v>225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3">
        <v>1.66</v>
      </c>
      <c r="O296" t="s">
        <v>35</v>
      </c>
      <c r="P296" t="s">
        <v>421</v>
      </c>
      <c r="Q296" t="s">
        <v>37</v>
      </c>
      <c r="R296" t="s">
        <v>38</v>
      </c>
      <c r="S296" s="3">
        <v>0.25</v>
      </c>
      <c r="T296" s="3">
        <v>10</v>
      </c>
      <c r="U296" t="s">
        <v>39</v>
      </c>
      <c r="V296" t="s">
        <v>40</v>
      </c>
      <c r="W296" t="s">
        <v>422</v>
      </c>
      <c r="X296" t="s">
        <v>42</v>
      </c>
      <c r="Y296" t="s">
        <v>43</v>
      </c>
      <c r="Z296" t="s">
        <v>44</v>
      </c>
      <c r="AA296" t="s">
        <v>45</v>
      </c>
      <c r="AB296" t="s">
        <v>37</v>
      </c>
      <c r="AC296" s="3"/>
      <c r="AD296" s="3">
        <v>1</v>
      </c>
      <c r="AE296" s="3">
        <v>0</v>
      </c>
      <c r="AF296">
        <v>30</v>
      </c>
      <c r="AG296">
        <v>300</v>
      </c>
      <c r="AH296" s="6">
        <f t="shared" si="4"/>
        <v>5430000</v>
      </c>
    </row>
    <row r="297" spans="1:36" x14ac:dyDescent="0.2">
      <c r="A297" s="24">
        <v>74</v>
      </c>
      <c r="B297" s="8"/>
      <c r="C297" s="9" t="s">
        <v>50</v>
      </c>
      <c r="D297" s="8">
        <v>568000</v>
      </c>
      <c r="E297" s="8" t="s">
        <v>51</v>
      </c>
      <c r="F297" s="8">
        <v>12.816000000000001</v>
      </c>
      <c r="G297" s="8"/>
      <c r="H297" s="8"/>
      <c r="I297" s="8"/>
      <c r="J297" s="8"/>
      <c r="K297" s="8"/>
      <c r="L297" s="8"/>
      <c r="M297" s="8"/>
      <c r="N297" s="9"/>
      <c r="O297" s="8"/>
      <c r="P297" s="8"/>
      <c r="Q297" s="8"/>
      <c r="R297" s="8"/>
      <c r="S297" s="9"/>
      <c r="T297" s="9"/>
      <c r="U297" s="8"/>
      <c r="V297" s="8"/>
      <c r="W297" s="8"/>
      <c r="X297" s="8"/>
      <c r="Y297" s="8"/>
      <c r="Z297" s="8"/>
      <c r="AA297" s="8"/>
      <c r="AB297" s="8"/>
      <c r="AC297" s="9"/>
      <c r="AD297" s="9"/>
      <c r="AE297" s="9"/>
      <c r="AF297" s="8"/>
      <c r="AG297" s="8"/>
      <c r="AH297" s="7">
        <f t="shared" si="4"/>
        <v>5680000</v>
      </c>
      <c r="AJ297" s="10" t="e">
        <f>AN297*10/AO297</f>
        <v>#DIV/0!</v>
      </c>
    </row>
    <row r="298" spans="1:36" x14ac:dyDescent="0.2">
      <c r="A298" s="23">
        <v>75.099999999999994</v>
      </c>
      <c r="B298" t="s">
        <v>423</v>
      </c>
      <c r="C298" s="3">
        <v>2</v>
      </c>
      <c r="D298">
        <v>344000</v>
      </c>
      <c r="E298">
        <v>172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 s="3">
        <v>1.68</v>
      </c>
      <c r="O298" t="s">
        <v>35</v>
      </c>
      <c r="P298" t="s">
        <v>424</v>
      </c>
      <c r="Q298" t="s">
        <v>37</v>
      </c>
      <c r="R298" t="s">
        <v>38</v>
      </c>
      <c r="S298" s="3">
        <v>0.25</v>
      </c>
      <c r="T298" s="3">
        <v>10</v>
      </c>
      <c r="U298" t="s">
        <v>39</v>
      </c>
      <c r="V298" t="s">
        <v>40</v>
      </c>
      <c r="W298" t="s">
        <v>425</v>
      </c>
      <c r="X298" t="s">
        <v>42</v>
      </c>
      <c r="Y298" t="s">
        <v>43</v>
      </c>
      <c r="Z298" t="s">
        <v>44</v>
      </c>
      <c r="AA298" t="s">
        <v>45</v>
      </c>
      <c r="AB298" t="s">
        <v>37</v>
      </c>
      <c r="AC298" s="3"/>
      <c r="AD298" s="3">
        <v>1</v>
      </c>
      <c r="AE298" s="3">
        <v>0</v>
      </c>
      <c r="AF298">
        <v>30</v>
      </c>
      <c r="AG298">
        <v>300</v>
      </c>
      <c r="AH298" s="6">
        <f t="shared" si="4"/>
        <v>3440000</v>
      </c>
    </row>
    <row r="299" spans="1:36" x14ac:dyDescent="0.2">
      <c r="A299" s="23">
        <v>75.2</v>
      </c>
      <c r="B299" t="s">
        <v>423</v>
      </c>
      <c r="C299" s="3">
        <v>2</v>
      </c>
      <c r="D299">
        <v>376000</v>
      </c>
      <c r="E299">
        <v>188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3">
        <v>1.63</v>
      </c>
      <c r="O299" t="s">
        <v>35</v>
      </c>
      <c r="P299" t="s">
        <v>426</v>
      </c>
      <c r="Q299" t="s">
        <v>37</v>
      </c>
      <c r="R299" t="s">
        <v>38</v>
      </c>
      <c r="S299" s="3">
        <v>0.25</v>
      </c>
      <c r="T299" s="3">
        <v>10</v>
      </c>
      <c r="U299" t="s">
        <v>39</v>
      </c>
      <c r="V299" t="s">
        <v>40</v>
      </c>
      <c r="W299" t="s">
        <v>427</v>
      </c>
      <c r="X299" t="s">
        <v>42</v>
      </c>
      <c r="Y299" t="s">
        <v>43</v>
      </c>
      <c r="Z299" t="s">
        <v>44</v>
      </c>
      <c r="AA299" t="s">
        <v>45</v>
      </c>
      <c r="AB299" t="s">
        <v>37</v>
      </c>
      <c r="AC299" s="3"/>
      <c r="AD299" s="3">
        <v>1</v>
      </c>
      <c r="AE299" s="3">
        <v>0</v>
      </c>
      <c r="AF299">
        <v>30</v>
      </c>
      <c r="AG299">
        <v>300</v>
      </c>
      <c r="AH299" s="6">
        <f t="shared" si="4"/>
        <v>3760000</v>
      </c>
    </row>
    <row r="300" spans="1:36" x14ac:dyDescent="0.2">
      <c r="A300" s="23">
        <v>75.3</v>
      </c>
      <c r="B300" t="s">
        <v>423</v>
      </c>
      <c r="C300" s="3">
        <v>2</v>
      </c>
      <c r="D300">
        <v>392000</v>
      </c>
      <c r="E300">
        <v>196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3">
        <v>1.67</v>
      </c>
      <c r="O300" t="s">
        <v>35</v>
      </c>
      <c r="P300" t="s">
        <v>428</v>
      </c>
      <c r="Q300" t="s">
        <v>37</v>
      </c>
      <c r="R300" t="s">
        <v>38</v>
      </c>
      <c r="S300" s="3">
        <v>0.25</v>
      </c>
      <c r="T300" s="3">
        <v>10</v>
      </c>
      <c r="U300" t="s">
        <v>39</v>
      </c>
      <c r="V300" t="s">
        <v>40</v>
      </c>
      <c r="W300" t="s">
        <v>191</v>
      </c>
      <c r="X300" t="s">
        <v>42</v>
      </c>
      <c r="Y300" t="s">
        <v>43</v>
      </c>
      <c r="Z300" t="s">
        <v>44</v>
      </c>
      <c r="AA300" t="s">
        <v>45</v>
      </c>
      <c r="AB300" t="s">
        <v>37</v>
      </c>
      <c r="AC300" s="3"/>
      <c r="AD300" s="3">
        <v>1</v>
      </c>
      <c r="AE300" s="3">
        <v>0</v>
      </c>
      <c r="AF300">
        <v>30</v>
      </c>
      <c r="AG300">
        <v>300</v>
      </c>
      <c r="AH300" s="6">
        <f t="shared" si="4"/>
        <v>3920000</v>
      </c>
    </row>
    <row r="301" spans="1:36" x14ac:dyDescent="0.2">
      <c r="A301" s="24">
        <v>75</v>
      </c>
      <c r="B301" s="8"/>
      <c r="C301" s="9" t="s">
        <v>50</v>
      </c>
      <c r="D301" s="8">
        <v>371000</v>
      </c>
      <c r="E301" s="8" t="s">
        <v>51</v>
      </c>
      <c r="F301" s="8">
        <v>6.5940000000000003</v>
      </c>
      <c r="G301" s="8"/>
      <c r="H301" s="8"/>
      <c r="I301" s="8"/>
      <c r="J301" s="8"/>
      <c r="K301" s="8"/>
      <c r="L301" s="8"/>
      <c r="M301" s="8"/>
      <c r="N301" s="9"/>
      <c r="O301" s="8"/>
      <c r="P301" s="8"/>
      <c r="Q301" s="8"/>
      <c r="R301" s="8"/>
      <c r="S301" s="9"/>
      <c r="T301" s="9"/>
      <c r="U301" s="8"/>
      <c r="V301" s="8"/>
      <c r="W301" s="8"/>
      <c r="X301" s="8"/>
      <c r="Y301" s="8"/>
      <c r="Z301" s="8"/>
      <c r="AA301" s="8"/>
      <c r="AB301" s="8"/>
      <c r="AC301" s="9"/>
      <c r="AD301" s="9"/>
      <c r="AE301" s="9"/>
      <c r="AF301" s="8"/>
      <c r="AG301" s="8"/>
      <c r="AH301" s="7">
        <f t="shared" si="4"/>
        <v>3710000</v>
      </c>
      <c r="AJ301" s="10" t="e">
        <f>AN301*10/AO301</f>
        <v>#DIV/0!</v>
      </c>
    </row>
    <row r="302" spans="1:36" x14ac:dyDescent="0.2">
      <c r="A302" s="23">
        <v>76.099999999999994</v>
      </c>
      <c r="B302" t="s">
        <v>429</v>
      </c>
      <c r="C302" s="3">
        <v>2</v>
      </c>
      <c r="D302">
        <v>887000</v>
      </c>
      <c r="E302">
        <v>224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 s="3">
        <v>1.66</v>
      </c>
      <c r="O302" t="s">
        <v>35</v>
      </c>
      <c r="P302" t="s">
        <v>430</v>
      </c>
      <c r="Q302" t="s">
        <v>37</v>
      </c>
      <c r="R302" t="s">
        <v>38</v>
      </c>
      <c r="S302" s="3">
        <v>0.25</v>
      </c>
      <c r="T302" s="3">
        <v>10</v>
      </c>
      <c r="U302" t="s">
        <v>39</v>
      </c>
      <c r="V302" t="s">
        <v>40</v>
      </c>
      <c r="W302" t="s">
        <v>175</v>
      </c>
      <c r="X302" t="s">
        <v>42</v>
      </c>
      <c r="Y302" t="s">
        <v>43</v>
      </c>
      <c r="Z302" t="s">
        <v>44</v>
      </c>
      <c r="AA302" t="s">
        <v>45</v>
      </c>
      <c r="AB302" t="s">
        <v>37</v>
      </c>
      <c r="AC302" s="3"/>
      <c r="AD302" s="3">
        <v>1</v>
      </c>
      <c r="AE302" s="3">
        <v>0</v>
      </c>
      <c r="AF302">
        <v>30</v>
      </c>
      <c r="AG302">
        <v>300</v>
      </c>
      <c r="AH302" s="6">
        <f t="shared" si="4"/>
        <v>8870000</v>
      </c>
    </row>
    <row r="303" spans="1:36" x14ac:dyDescent="0.2">
      <c r="A303" s="23">
        <v>76.2</v>
      </c>
      <c r="B303" t="s">
        <v>429</v>
      </c>
      <c r="C303" s="3">
        <v>2</v>
      </c>
      <c r="D303">
        <v>640000</v>
      </c>
      <c r="E303">
        <v>221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3">
        <v>1.61</v>
      </c>
      <c r="O303" t="s">
        <v>35</v>
      </c>
      <c r="P303" t="s">
        <v>431</v>
      </c>
      <c r="Q303" t="s">
        <v>37</v>
      </c>
      <c r="R303" t="s">
        <v>38</v>
      </c>
      <c r="S303" s="3">
        <v>0.25</v>
      </c>
      <c r="T303" s="3">
        <v>10</v>
      </c>
      <c r="U303" t="s">
        <v>39</v>
      </c>
      <c r="V303" t="s">
        <v>40</v>
      </c>
      <c r="W303" t="s">
        <v>432</v>
      </c>
      <c r="X303" t="s">
        <v>42</v>
      </c>
      <c r="Y303" t="s">
        <v>43</v>
      </c>
      <c r="Z303" t="s">
        <v>44</v>
      </c>
      <c r="AA303" t="s">
        <v>45</v>
      </c>
      <c r="AB303" t="s">
        <v>37</v>
      </c>
      <c r="AC303" s="3"/>
      <c r="AD303" s="3">
        <v>1</v>
      </c>
      <c r="AE303" s="3">
        <v>0</v>
      </c>
      <c r="AF303">
        <v>30</v>
      </c>
      <c r="AG303">
        <v>300</v>
      </c>
      <c r="AH303" s="6">
        <f t="shared" si="4"/>
        <v>6400000</v>
      </c>
    </row>
    <row r="304" spans="1:36" x14ac:dyDescent="0.2">
      <c r="A304" s="23">
        <v>76.3</v>
      </c>
      <c r="B304" t="s">
        <v>429</v>
      </c>
      <c r="C304" s="3">
        <v>2</v>
      </c>
      <c r="D304">
        <v>742000</v>
      </c>
      <c r="E304">
        <v>215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3">
        <v>1.69</v>
      </c>
      <c r="O304" t="s">
        <v>35</v>
      </c>
      <c r="P304" t="s">
        <v>433</v>
      </c>
      <c r="Q304" t="s">
        <v>37</v>
      </c>
      <c r="R304" t="s">
        <v>38</v>
      </c>
      <c r="S304" s="3">
        <v>0.25</v>
      </c>
      <c r="T304" s="3">
        <v>10</v>
      </c>
      <c r="U304" t="s">
        <v>39</v>
      </c>
      <c r="V304" t="s">
        <v>40</v>
      </c>
      <c r="W304" t="s">
        <v>306</v>
      </c>
      <c r="X304" t="s">
        <v>42</v>
      </c>
      <c r="Y304" t="s">
        <v>43</v>
      </c>
      <c r="Z304" t="s">
        <v>44</v>
      </c>
      <c r="AA304" t="s">
        <v>45</v>
      </c>
      <c r="AB304" t="s">
        <v>37</v>
      </c>
      <c r="AC304" s="3"/>
      <c r="AD304" s="3">
        <v>1</v>
      </c>
      <c r="AE304" s="3">
        <v>0</v>
      </c>
      <c r="AF304">
        <v>30</v>
      </c>
      <c r="AG304">
        <v>300</v>
      </c>
      <c r="AH304" s="6">
        <f t="shared" si="4"/>
        <v>7420000</v>
      </c>
    </row>
    <row r="305" spans="1:36" x14ac:dyDescent="0.2">
      <c r="A305" s="24">
        <v>76</v>
      </c>
      <c r="B305" s="8"/>
      <c r="C305" s="9" t="s">
        <v>50</v>
      </c>
      <c r="D305" s="8">
        <v>756000</v>
      </c>
      <c r="E305" s="8" t="s">
        <v>51</v>
      </c>
      <c r="F305" s="8">
        <v>16.411000000000001</v>
      </c>
      <c r="G305" s="8"/>
      <c r="H305" s="8"/>
      <c r="I305" s="8"/>
      <c r="J305" s="8"/>
      <c r="K305" s="8"/>
      <c r="L305" s="8"/>
      <c r="M305" s="8"/>
      <c r="N305" s="9"/>
      <c r="O305" s="8"/>
      <c r="P305" s="8"/>
      <c r="Q305" s="8"/>
      <c r="R305" s="8"/>
      <c r="S305" s="9"/>
      <c r="T305" s="9"/>
      <c r="U305" s="8"/>
      <c r="V305" s="8"/>
      <c r="W305" s="8"/>
      <c r="X305" s="8"/>
      <c r="Y305" s="8"/>
      <c r="Z305" s="8"/>
      <c r="AA305" s="8"/>
      <c r="AB305" s="8"/>
      <c r="AC305" s="9"/>
      <c r="AD305" s="9"/>
      <c r="AE305" s="9"/>
      <c r="AF305" s="8"/>
      <c r="AG305" s="8"/>
      <c r="AH305" s="7">
        <f t="shared" si="4"/>
        <v>7560000</v>
      </c>
      <c r="AJ305" s="10" t="e">
        <f>AN305*10/AO305</f>
        <v>#DIV/0!</v>
      </c>
    </row>
    <row r="306" spans="1:36" x14ac:dyDescent="0.2">
      <c r="A306" s="23">
        <v>77.099999999999994</v>
      </c>
      <c r="B306" t="s">
        <v>434</v>
      </c>
      <c r="C306" s="3">
        <v>2</v>
      </c>
      <c r="D306">
        <v>621000</v>
      </c>
      <c r="E306">
        <v>225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3">
        <v>1.61</v>
      </c>
      <c r="O306" t="s">
        <v>35</v>
      </c>
      <c r="P306" t="s">
        <v>435</v>
      </c>
      <c r="Q306" t="s">
        <v>37</v>
      </c>
      <c r="R306" t="s">
        <v>38</v>
      </c>
      <c r="S306" s="3">
        <v>0.25</v>
      </c>
      <c r="T306" s="3">
        <v>10</v>
      </c>
      <c r="U306" t="s">
        <v>39</v>
      </c>
      <c r="V306" t="s">
        <v>40</v>
      </c>
      <c r="W306" t="s">
        <v>374</v>
      </c>
      <c r="X306" t="s">
        <v>42</v>
      </c>
      <c r="Y306" t="s">
        <v>43</v>
      </c>
      <c r="Z306" t="s">
        <v>44</v>
      </c>
      <c r="AA306" t="s">
        <v>45</v>
      </c>
      <c r="AB306" t="s">
        <v>37</v>
      </c>
      <c r="AC306" s="3"/>
      <c r="AD306" s="3">
        <v>1</v>
      </c>
      <c r="AE306" s="3">
        <v>0</v>
      </c>
      <c r="AF306">
        <v>30</v>
      </c>
      <c r="AG306">
        <v>300</v>
      </c>
      <c r="AH306" s="6">
        <f t="shared" si="4"/>
        <v>6210000</v>
      </c>
    </row>
    <row r="307" spans="1:36" x14ac:dyDescent="0.2">
      <c r="A307" s="23">
        <v>77.2</v>
      </c>
      <c r="B307" t="s">
        <v>434</v>
      </c>
      <c r="C307" s="3">
        <v>2</v>
      </c>
      <c r="D307">
        <v>653000</v>
      </c>
      <c r="E307">
        <v>220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3">
        <v>1.61</v>
      </c>
      <c r="O307" t="s">
        <v>35</v>
      </c>
      <c r="P307" t="s">
        <v>436</v>
      </c>
      <c r="Q307" t="s">
        <v>37</v>
      </c>
      <c r="R307" t="s">
        <v>38</v>
      </c>
      <c r="S307" s="3">
        <v>0.25</v>
      </c>
      <c r="T307" s="3">
        <v>10</v>
      </c>
      <c r="U307" t="s">
        <v>39</v>
      </c>
      <c r="V307" t="s">
        <v>40</v>
      </c>
      <c r="W307" t="s">
        <v>437</v>
      </c>
      <c r="X307" t="s">
        <v>42</v>
      </c>
      <c r="Y307" t="s">
        <v>43</v>
      </c>
      <c r="Z307" t="s">
        <v>44</v>
      </c>
      <c r="AA307" t="s">
        <v>45</v>
      </c>
      <c r="AB307" t="s">
        <v>37</v>
      </c>
      <c r="AC307" s="3"/>
      <c r="AD307" s="3">
        <v>1</v>
      </c>
      <c r="AE307" s="3">
        <v>0</v>
      </c>
      <c r="AF307">
        <v>30</v>
      </c>
      <c r="AG307">
        <v>300</v>
      </c>
      <c r="AH307" s="6">
        <f t="shared" si="4"/>
        <v>6530000</v>
      </c>
    </row>
    <row r="308" spans="1:36" x14ac:dyDescent="0.2">
      <c r="A308" s="23">
        <v>77.3</v>
      </c>
      <c r="B308" t="s">
        <v>434</v>
      </c>
      <c r="C308" s="3">
        <v>2</v>
      </c>
      <c r="D308">
        <v>497000</v>
      </c>
      <c r="E308">
        <v>215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3">
        <v>1.63</v>
      </c>
      <c r="O308" t="s">
        <v>35</v>
      </c>
      <c r="P308" t="s">
        <v>438</v>
      </c>
      <c r="Q308" t="s">
        <v>37</v>
      </c>
      <c r="R308" t="s">
        <v>38</v>
      </c>
      <c r="S308" s="3">
        <v>0.25</v>
      </c>
      <c r="T308" s="3">
        <v>10</v>
      </c>
      <c r="U308" t="s">
        <v>39</v>
      </c>
      <c r="V308" t="s">
        <v>40</v>
      </c>
      <c r="W308" t="s">
        <v>309</v>
      </c>
      <c r="X308" t="s">
        <v>42</v>
      </c>
      <c r="Y308" t="s">
        <v>43</v>
      </c>
      <c r="Z308" t="s">
        <v>44</v>
      </c>
      <c r="AA308" t="s">
        <v>45</v>
      </c>
      <c r="AB308" t="s">
        <v>37</v>
      </c>
      <c r="AC308" s="3"/>
      <c r="AD308" s="3">
        <v>1</v>
      </c>
      <c r="AE308" s="3">
        <v>0</v>
      </c>
      <c r="AF308">
        <v>30</v>
      </c>
      <c r="AG308">
        <v>300</v>
      </c>
      <c r="AH308" s="6">
        <f t="shared" si="4"/>
        <v>4970000</v>
      </c>
    </row>
    <row r="309" spans="1:36" x14ac:dyDescent="0.2">
      <c r="A309" s="24">
        <v>77</v>
      </c>
      <c r="B309" s="8"/>
      <c r="C309" s="9" t="s">
        <v>50</v>
      </c>
      <c r="D309" s="8">
        <v>590000</v>
      </c>
      <c r="E309" s="8" t="s">
        <v>51</v>
      </c>
      <c r="F309" s="8">
        <v>13.958</v>
      </c>
      <c r="G309" s="8"/>
      <c r="H309" s="8"/>
      <c r="I309" s="8"/>
      <c r="J309" s="8"/>
      <c r="K309" s="8"/>
      <c r="L309" s="8"/>
      <c r="M309" s="8"/>
      <c r="N309" s="9"/>
      <c r="O309" s="8"/>
      <c r="P309" s="8"/>
      <c r="Q309" s="8"/>
      <c r="R309" s="8"/>
      <c r="S309" s="9"/>
      <c r="T309" s="9"/>
      <c r="U309" s="8"/>
      <c r="V309" s="8"/>
      <c r="W309" s="8"/>
      <c r="X309" s="8"/>
      <c r="Y309" s="8"/>
      <c r="Z309" s="8"/>
      <c r="AA309" s="8"/>
      <c r="AB309" s="8"/>
      <c r="AC309" s="9"/>
      <c r="AD309" s="9"/>
      <c r="AE309" s="9"/>
      <c r="AF309" s="8"/>
      <c r="AG309" s="8"/>
      <c r="AH309" s="7">
        <f t="shared" si="4"/>
        <v>5900000</v>
      </c>
      <c r="AJ309" s="10" t="e">
        <f>AN309*10/AO309</f>
        <v>#DIV/0!</v>
      </c>
    </row>
    <row r="310" spans="1:36" x14ac:dyDescent="0.2">
      <c r="A310" s="23">
        <v>78.099999999999994</v>
      </c>
      <c r="B310" t="s">
        <v>439</v>
      </c>
      <c r="C310" s="3">
        <v>2</v>
      </c>
      <c r="D310">
        <v>410000</v>
      </c>
      <c r="E310">
        <v>205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 s="3">
        <v>1.75</v>
      </c>
      <c r="O310" t="s">
        <v>35</v>
      </c>
      <c r="P310" t="s">
        <v>440</v>
      </c>
      <c r="Q310" t="s">
        <v>37</v>
      </c>
      <c r="R310" t="s">
        <v>38</v>
      </c>
      <c r="S310" s="3">
        <v>0.25</v>
      </c>
      <c r="T310" s="3">
        <v>10</v>
      </c>
      <c r="U310" t="s">
        <v>39</v>
      </c>
      <c r="V310" t="s">
        <v>40</v>
      </c>
      <c r="W310" t="s">
        <v>178</v>
      </c>
      <c r="X310" t="s">
        <v>42</v>
      </c>
      <c r="Y310" t="s">
        <v>43</v>
      </c>
      <c r="Z310" t="s">
        <v>44</v>
      </c>
      <c r="AA310" t="s">
        <v>45</v>
      </c>
      <c r="AB310" t="s">
        <v>37</v>
      </c>
      <c r="AC310" s="3"/>
      <c r="AD310" s="3">
        <v>1</v>
      </c>
      <c r="AE310" s="3">
        <v>0</v>
      </c>
      <c r="AF310">
        <v>30</v>
      </c>
      <c r="AG310">
        <v>300</v>
      </c>
      <c r="AH310" s="6">
        <f t="shared" si="4"/>
        <v>4100000</v>
      </c>
    </row>
    <row r="311" spans="1:36" x14ac:dyDescent="0.2">
      <c r="A311" s="23">
        <v>78.2</v>
      </c>
      <c r="B311" t="s">
        <v>439</v>
      </c>
      <c r="C311" s="3">
        <v>2</v>
      </c>
      <c r="D311">
        <v>440000</v>
      </c>
      <c r="E311">
        <v>220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 s="3">
        <v>1.69</v>
      </c>
      <c r="O311" t="s">
        <v>35</v>
      </c>
      <c r="P311" t="s">
        <v>441</v>
      </c>
      <c r="Q311" t="s">
        <v>37</v>
      </c>
      <c r="R311" t="s">
        <v>38</v>
      </c>
      <c r="S311" s="3">
        <v>0.25</v>
      </c>
      <c r="T311" s="3">
        <v>10</v>
      </c>
      <c r="U311" t="s">
        <v>39</v>
      </c>
      <c r="V311" t="s">
        <v>40</v>
      </c>
      <c r="W311" t="s">
        <v>442</v>
      </c>
      <c r="X311" t="s">
        <v>42</v>
      </c>
      <c r="Y311" t="s">
        <v>43</v>
      </c>
      <c r="Z311" t="s">
        <v>44</v>
      </c>
      <c r="AA311" t="s">
        <v>45</v>
      </c>
      <c r="AB311" t="s">
        <v>37</v>
      </c>
      <c r="AC311" s="3"/>
      <c r="AD311" s="3">
        <v>1</v>
      </c>
      <c r="AE311" s="3">
        <v>0</v>
      </c>
      <c r="AF311">
        <v>30</v>
      </c>
      <c r="AG311">
        <v>300</v>
      </c>
      <c r="AH311" s="6">
        <f t="shared" si="4"/>
        <v>4400000</v>
      </c>
    </row>
    <row r="312" spans="1:36" x14ac:dyDescent="0.2">
      <c r="A312" s="23">
        <v>78.3</v>
      </c>
      <c r="B312" t="s">
        <v>439</v>
      </c>
      <c r="C312" s="3">
        <v>2</v>
      </c>
      <c r="D312">
        <v>471000</v>
      </c>
      <c r="E312">
        <v>217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 s="3">
        <v>1.58</v>
      </c>
      <c r="O312" t="s">
        <v>35</v>
      </c>
      <c r="P312" t="s">
        <v>443</v>
      </c>
      <c r="Q312" t="s">
        <v>37</v>
      </c>
      <c r="R312" t="s">
        <v>38</v>
      </c>
      <c r="S312" s="3">
        <v>0.25</v>
      </c>
      <c r="T312" s="3">
        <v>10</v>
      </c>
      <c r="U312" t="s">
        <v>39</v>
      </c>
      <c r="V312" t="s">
        <v>40</v>
      </c>
      <c r="W312" t="s">
        <v>221</v>
      </c>
      <c r="X312" t="s">
        <v>42</v>
      </c>
      <c r="Y312" t="s">
        <v>43</v>
      </c>
      <c r="Z312" t="s">
        <v>44</v>
      </c>
      <c r="AA312" t="s">
        <v>45</v>
      </c>
      <c r="AB312" t="s">
        <v>37</v>
      </c>
      <c r="AC312" s="3"/>
      <c r="AD312" s="3">
        <v>1</v>
      </c>
      <c r="AE312" s="3">
        <v>0</v>
      </c>
      <c r="AF312">
        <v>30</v>
      </c>
      <c r="AG312">
        <v>300</v>
      </c>
      <c r="AH312" s="6">
        <f t="shared" si="4"/>
        <v>4710000</v>
      </c>
    </row>
    <row r="313" spans="1:36" x14ac:dyDescent="0.2">
      <c r="A313" s="24">
        <v>78</v>
      </c>
      <c r="B313" s="8"/>
      <c r="C313" s="9" t="s">
        <v>50</v>
      </c>
      <c r="D313" s="8">
        <v>440000</v>
      </c>
      <c r="E313" s="8" t="s">
        <v>51</v>
      </c>
      <c r="F313" s="8">
        <v>6.9269999999999996</v>
      </c>
      <c r="G313" s="8"/>
      <c r="H313" s="8"/>
      <c r="I313" s="8"/>
      <c r="J313" s="8"/>
      <c r="K313" s="8"/>
      <c r="L313" s="8"/>
      <c r="M313" s="8"/>
      <c r="N313" s="9"/>
      <c r="O313" s="8"/>
      <c r="P313" s="8"/>
      <c r="Q313" s="8"/>
      <c r="R313" s="8"/>
      <c r="S313" s="9"/>
      <c r="T313" s="9"/>
      <c r="U313" s="8"/>
      <c r="V313" s="8"/>
      <c r="W313" s="8"/>
      <c r="X313" s="8"/>
      <c r="Y313" s="8"/>
      <c r="Z313" s="8"/>
      <c r="AA313" s="8"/>
      <c r="AB313" s="8"/>
      <c r="AC313" s="9"/>
      <c r="AD313" s="9"/>
      <c r="AE313" s="9"/>
      <c r="AF313" s="8"/>
      <c r="AG313" s="8"/>
      <c r="AH313" s="7">
        <f t="shared" si="4"/>
        <v>4400000</v>
      </c>
      <c r="AJ313" s="10" t="e">
        <f>AN313*10/AO313</f>
        <v>#DIV/0!</v>
      </c>
    </row>
    <row r="314" spans="1:36" x14ac:dyDescent="0.2">
      <c r="A314" s="23">
        <v>79.099999999999994</v>
      </c>
      <c r="B314" t="s">
        <v>444</v>
      </c>
      <c r="C314" s="3">
        <v>2</v>
      </c>
      <c r="D314">
        <v>449000</v>
      </c>
      <c r="E314">
        <v>220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s="3">
        <v>1.64</v>
      </c>
      <c r="O314" t="s">
        <v>35</v>
      </c>
      <c r="P314" t="s">
        <v>445</v>
      </c>
      <c r="Q314" t="s">
        <v>37</v>
      </c>
      <c r="R314" t="s">
        <v>38</v>
      </c>
      <c r="S314" s="3">
        <v>0.25</v>
      </c>
      <c r="T314" s="3">
        <v>10</v>
      </c>
      <c r="U314" t="s">
        <v>39</v>
      </c>
      <c r="V314" t="s">
        <v>40</v>
      </c>
      <c r="W314" t="s">
        <v>446</v>
      </c>
      <c r="X314" t="s">
        <v>42</v>
      </c>
      <c r="Y314" t="s">
        <v>43</v>
      </c>
      <c r="Z314" t="s">
        <v>44</v>
      </c>
      <c r="AA314" t="s">
        <v>45</v>
      </c>
      <c r="AB314" t="s">
        <v>37</v>
      </c>
      <c r="AC314" s="3"/>
      <c r="AD314" s="3">
        <v>1</v>
      </c>
      <c r="AE314" s="3">
        <v>0</v>
      </c>
      <c r="AF314">
        <v>30</v>
      </c>
      <c r="AG314">
        <v>300</v>
      </c>
      <c r="AH314" s="6">
        <f t="shared" si="4"/>
        <v>4490000</v>
      </c>
    </row>
    <row r="315" spans="1:36" x14ac:dyDescent="0.2">
      <c r="A315" s="23">
        <v>79.2</v>
      </c>
      <c r="B315" t="s">
        <v>444</v>
      </c>
      <c r="C315" s="3">
        <v>2</v>
      </c>
      <c r="D315">
        <v>388000</v>
      </c>
      <c r="E315">
        <v>194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 s="3">
        <v>1.61</v>
      </c>
      <c r="O315" t="s">
        <v>35</v>
      </c>
      <c r="P315" t="s">
        <v>447</v>
      </c>
      <c r="Q315" t="s">
        <v>37</v>
      </c>
      <c r="R315" t="s">
        <v>38</v>
      </c>
      <c r="S315" s="3">
        <v>0.25</v>
      </c>
      <c r="T315" s="3">
        <v>10</v>
      </c>
      <c r="U315" t="s">
        <v>39</v>
      </c>
      <c r="V315" t="s">
        <v>40</v>
      </c>
      <c r="W315" t="s">
        <v>448</v>
      </c>
      <c r="X315" t="s">
        <v>42</v>
      </c>
      <c r="Y315" t="s">
        <v>43</v>
      </c>
      <c r="Z315" t="s">
        <v>44</v>
      </c>
      <c r="AA315" t="s">
        <v>45</v>
      </c>
      <c r="AB315" t="s">
        <v>37</v>
      </c>
      <c r="AC315" s="3"/>
      <c r="AD315" s="3">
        <v>1</v>
      </c>
      <c r="AE315" s="3">
        <v>0</v>
      </c>
      <c r="AF315">
        <v>30</v>
      </c>
      <c r="AG315">
        <v>300</v>
      </c>
      <c r="AH315" s="6">
        <f t="shared" si="4"/>
        <v>3880000</v>
      </c>
    </row>
    <row r="316" spans="1:36" x14ac:dyDescent="0.2">
      <c r="A316" s="23">
        <v>79.3</v>
      </c>
      <c r="B316" t="s">
        <v>444</v>
      </c>
      <c r="C316" s="3">
        <v>2</v>
      </c>
      <c r="D316">
        <v>400000</v>
      </c>
      <c r="E316">
        <v>200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 s="3">
        <v>1.6</v>
      </c>
      <c r="O316" t="s">
        <v>35</v>
      </c>
      <c r="P316" t="s">
        <v>449</v>
      </c>
      <c r="Q316" t="s">
        <v>37</v>
      </c>
      <c r="R316" t="s">
        <v>38</v>
      </c>
      <c r="S316" s="3">
        <v>0.25</v>
      </c>
      <c r="T316" s="3">
        <v>10</v>
      </c>
      <c r="U316" t="s">
        <v>39</v>
      </c>
      <c r="V316" t="s">
        <v>40</v>
      </c>
      <c r="W316" t="s">
        <v>233</v>
      </c>
      <c r="X316" t="s">
        <v>42</v>
      </c>
      <c r="Y316" t="s">
        <v>43</v>
      </c>
      <c r="Z316" t="s">
        <v>44</v>
      </c>
      <c r="AA316" t="s">
        <v>45</v>
      </c>
      <c r="AB316" t="s">
        <v>37</v>
      </c>
      <c r="AC316" s="3"/>
      <c r="AD316" s="3">
        <v>1</v>
      </c>
      <c r="AE316" s="3">
        <v>0</v>
      </c>
      <c r="AF316">
        <v>30</v>
      </c>
      <c r="AG316">
        <v>300</v>
      </c>
      <c r="AH316" s="6">
        <f t="shared" si="4"/>
        <v>4000000</v>
      </c>
    </row>
    <row r="317" spans="1:36" x14ac:dyDescent="0.2">
      <c r="A317" s="24">
        <v>79</v>
      </c>
      <c r="B317" s="8"/>
      <c r="C317" s="9" t="s">
        <v>50</v>
      </c>
      <c r="D317" s="8">
        <v>412000</v>
      </c>
      <c r="E317" s="8" t="s">
        <v>51</v>
      </c>
      <c r="F317" s="8">
        <v>7.8369999999999997</v>
      </c>
      <c r="G317" s="8"/>
      <c r="H317" s="8"/>
      <c r="I317" s="8"/>
      <c r="J317" s="8"/>
      <c r="K317" s="8"/>
      <c r="L317" s="8"/>
      <c r="M317" s="8"/>
      <c r="N317" s="9"/>
      <c r="O317" s="8"/>
      <c r="P317" s="8"/>
      <c r="Q317" s="8"/>
      <c r="R317" s="8"/>
      <c r="S317" s="9"/>
      <c r="T317" s="9"/>
      <c r="U317" s="8"/>
      <c r="V317" s="8"/>
      <c r="W317" s="8"/>
      <c r="X317" s="8"/>
      <c r="Y317" s="8"/>
      <c r="Z317" s="8"/>
      <c r="AA317" s="8"/>
      <c r="AB317" s="8"/>
      <c r="AC317" s="9"/>
      <c r="AD317" s="9"/>
      <c r="AE317" s="9"/>
      <c r="AF317" s="8"/>
      <c r="AG317" s="8"/>
      <c r="AH317" s="7">
        <f t="shared" si="4"/>
        <v>4120000</v>
      </c>
      <c r="AJ317" s="10" t="e">
        <f>AN317*10/AO317</f>
        <v>#DIV/0!</v>
      </c>
    </row>
    <row r="318" spans="1:36" x14ac:dyDescent="0.2">
      <c r="A318" s="23">
        <v>80.099999999999994</v>
      </c>
      <c r="B318" t="s">
        <v>450</v>
      </c>
      <c r="C318" s="3">
        <v>2</v>
      </c>
      <c r="D318">
        <v>706000</v>
      </c>
      <c r="E318">
        <v>221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 s="3">
        <v>1.54</v>
      </c>
      <c r="O318" t="s">
        <v>35</v>
      </c>
      <c r="P318" t="s">
        <v>451</v>
      </c>
      <c r="Q318" t="s">
        <v>37</v>
      </c>
      <c r="R318" t="s">
        <v>38</v>
      </c>
      <c r="S318" s="3">
        <v>0.25</v>
      </c>
      <c r="T318" s="3">
        <v>10</v>
      </c>
      <c r="U318" t="s">
        <v>39</v>
      </c>
      <c r="V318" t="s">
        <v>40</v>
      </c>
      <c r="W318" t="s">
        <v>374</v>
      </c>
      <c r="X318" t="s">
        <v>42</v>
      </c>
      <c r="Y318" t="s">
        <v>43</v>
      </c>
      <c r="Z318" t="s">
        <v>44</v>
      </c>
      <c r="AA318" t="s">
        <v>45</v>
      </c>
      <c r="AB318" t="s">
        <v>37</v>
      </c>
      <c r="AC318" s="3"/>
      <c r="AD318" s="3">
        <v>1</v>
      </c>
      <c r="AE318" s="3">
        <v>0</v>
      </c>
      <c r="AF318">
        <v>30</v>
      </c>
      <c r="AG318">
        <v>300</v>
      </c>
      <c r="AH318" s="6">
        <f t="shared" si="4"/>
        <v>7060000</v>
      </c>
    </row>
    <row r="319" spans="1:36" x14ac:dyDescent="0.2">
      <c r="A319" s="23">
        <v>80.2</v>
      </c>
      <c r="B319" t="s">
        <v>450</v>
      </c>
      <c r="C319" s="3">
        <v>2</v>
      </c>
      <c r="D319">
        <v>637000</v>
      </c>
      <c r="E319">
        <v>220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 s="3">
        <v>1.63</v>
      </c>
      <c r="O319" t="s">
        <v>35</v>
      </c>
      <c r="P319" t="s">
        <v>452</v>
      </c>
      <c r="Q319" t="s">
        <v>37</v>
      </c>
      <c r="R319" t="s">
        <v>38</v>
      </c>
      <c r="S319" s="3">
        <v>0.25</v>
      </c>
      <c r="T319" s="3">
        <v>10</v>
      </c>
      <c r="U319" t="s">
        <v>39</v>
      </c>
      <c r="V319" t="s">
        <v>40</v>
      </c>
      <c r="W319" t="s">
        <v>309</v>
      </c>
      <c r="X319" t="s">
        <v>42</v>
      </c>
      <c r="Y319" t="s">
        <v>43</v>
      </c>
      <c r="Z319" t="s">
        <v>44</v>
      </c>
      <c r="AA319" t="s">
        <v>45</v>
      </c>
      <c r="AB319" t="s">
        <v>37</v>
      </c>
      <c r="AC319" s="3"/>
      <c r="AD319" s="3">
        <v>1</v>
      </c>
      <c r="AE319" s="3">
        <v>0</v>
      </c>
      <c r="AF319">
        <v>30</v>
      </c>
      <c r="AG319">
        <v>300</v>
      </c>
      <c r="AH319" s="6">
        <f t="shared" si="4"/>
        <v>6370000</v>
      </c>
    </row>
    <row r="320" spans="1:36" x14ac:dyDescent="0.2">
      <c r="A320" s="23">
        <v>80.3</v>
      </c>
      <c r="B320" t="s">
        <v>450</v>
      </c>
      <c r="C320" s="3">
        <v>2</v>
      </c>
      <c r="D320">
        <v>650000</v>
      </c>
      <c r="E320">
        <v>230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s="3">
        <v>1.59</v>
      </c>
      <c r="O320" t="s">
        <v>35</v>
      </c>
      <c r="P320" t="s">
        <v>453</v>
      </c>
      <c r="Q320" t="s">
        <v>37</v>
      </c>
      <c r="R320" t="s">
        <v>38</v>
      </c>
      <c r="S320" s="3">
        <v>0.25</v>
      </c>
      <c r="T320" s="3">
        <v>10</v>
      </c>
      <c r="U320" t="s">
        <v>39</v>
      </c>
      <c r="V320" t="s">
        <v>40</v>
      </c>
      <c r="W320" t="s">
        <v>454</v>
      </c>
      <c r="X320" t="s">
        <v>42</v>
      </c>
      <c r="Y320" t="s">
        <v>43</v>
      </c>
      <c r="Z320" t="s">
        <v>44</v>
      </c>
      <c r="AA320" t="s">
        <v>45</v>
      </c>
      <c r="AB320" t="s">
        <v>37</v>
      </c>
      <c r="AC320" s="3"/>
      <c r="AD320" s="3">
        <v>1</v>
      </c>
      <c r="AE320" s="3">
        <v>0</v>
      </c>
      <c r="AF320">
        <v>30</v>
      </c>
      <c r="AG320">
        <v>300</v>
      </c>
      <c r="AH320" s="6">
        <f t="shared" si="4"/>
        <v>6500000</v>
      </c>
    </row>
    <row r="321" spans="1:36" x14ac:dyDescent="0.2">
      <c r="A321" s="24">
        <v>80</v>
      </c>
      <c r="B321" s="8"/>
      <c r="C321" s="9" t="s">
        <v>50</v>
      </c>
      <c r="D321" s="8">
        <v>664000</v>
      </c>
      <c r="E321" s="8" t="s">
        <v>51</v>
      </c>
      <c r="F321" s="8">
        <v>5.5190000000000001</v>
      </c>
      <c r="G321" s="8"/>
      <c r="H321" s="8"/>
      <c r="I321" s="8"/>
      <c r="J321" s="8"/>
      <c r="K321" s="8"/>
      <c r="L321" s="8"/>
      <c r="M321" s="8"/>
      <c r="N321" s="9"/>
      <c r="O321" s="8"/>
      <c r="P321" s="8"/>
      <c r="Q321" s="8"/>
      <c r="R321" s="8"/>
      <c r="S321" s="9"/>
      <c r="T321" s="9"/>
      <c r="U321" s="8"/>
      <c r="V321" s="8"/>
      <c r="W321" s="8"/>
      <c r="X321" s="8"/>
      <c r="Y321" s="8"/>
      <c r="Z321" s="8"/>
      <c r="AA321" s="8"/>
      <c r="AB321" s="8"/>
      <c r="AC321" s="9"/>
      <c r="AD321" s="9"/>
      <c r="AE321" s="9"/>
      <c r="AF321" s="8"/>
      <c r="AG321" s="8"/>
      <c r="AH321" s="7">
        <f t="shared" si="4"/>
        <v>6640000</v>
      </c>
      <c r="AJ321" s="10" t="e">
        <f>AN321*10/AO321</f>
        <v>#DIV/0!</v>
      </c>
    </row>
    <row r="322" spans="1:36" x14ac:dyDescent="0.2">
      <c r="A322" s="23">
        <v>81.099999999999994</v>
      </c>
      <c r="B322" t="s">
        <v>455</v>
      </c>
      <c r="C322" s="3">
        <v>2</v>
      </c>
      <c r="D322">
        <v>596000</v>
      </c>
      <c r="E322">
        <v>226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 s="3">
        <v>1.57</v>
      </c>
      <c r="O322" t="s">
        <v>35</v>
      </c>
      <c r="P322" t="s">
        <v>456</v>
      </c>
      <c r="Q322" t="s">
        <v>37</v>
      </c>
      <c r="R322" t="s">
        <v>38</v>
      </c>
      <c r="S322" s="3">
        <v>0.25</v>
      </c>
      <c r="T322" s="3">
        <v>10</v>
      </c>
      <c r="U322" t="s">
        <v>39</v>
      </c>
      <c r="V322" t="s">
        <v>40</v>
      </c>
      <c r="W322" t="s">
        <v>340</v>
      </c>
      <c r="X322" t="s">
        <v>42</v>
      </c>
      <c r="Y322" t="s">
        <v>43</v>
      </c>
      <c r="Z322" t="s">
        <v>44</v>
      </c>
      <c r="AA322" t="s">
        <v>45</v>
      </c>
      <c r="AB322" t="s">
        <v>37</v>
      </c>
      <c r="AC322" s="3"/>
      <c r="AD322" s="3">
        <v>1</v>
      </c>
      <c r="AE322" s="3">
        <v>0</v>
      </c>
      <c r="AF322">
        <v>30</v>
      </c>
      <c r="AG322">
        <v>300</v>
      </c>
      <c r="AH322" s="6">
        <f t="shared" si="4"/>
        <v>5960000</v>
      </c>
    </row>
    <row r="323" spans="1:36" x14ac:dyDescent="0.2">
      <c r="A323" s="23">
        <v>81.2</v>
      </c>
      <c r="B323" t="s">
        <v>455</v>
      </c>
      <c r="C323" s="3">
        <v>2</v>
      </c>
      <c r="D323">
        <v>512000</v>
      </c>
      <c r="E323">
        <v>217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s="3">
        <v>1.52</v>
      </c>
      <c r="O323" t="s">
        <v>35</v>
      </c>
      <c r="P323" t="s">
        <v>457</v>
      </c>
      <c r="Q323" t="s">
        <v>37</v>
      </c>
      <c r="R323" t="s">
        <v>38</v>
      </c>
      <c r="S323" s="3">
        <v>0.25</v>
      </c>
      <c r="T323" s="3">
        <v>10</v>
      </c>
      <c r="U323" t="s">
        <v>39</v>
      </c>
      <c r="V323" t="s">
        <v>40</v>
      </c>
      <c r="W323" t="s">
        <v>363</v>
      </c>
      <c r="X323" t="s">
        <v>42</v>
      </c>
      <c r="Y323" t="s">
        <v>43</v>
      </c>
      <c r="Z323" t="s">
        <v>44</v>
      </c>
      <c r="AA323" t="s">
        <v>45</v>
      </c>
      <c r="AB323" t="s">
        <v>37</v>
      </c>
      <c r="AC323" s="3"/>
      <c r="AD323" s="3">
        <v>1</v>
      </c>
      <c r="AE323" s="3">
        <v>0</v>
      </c>
      <c r="AF323">
        <v>30</v>
      </c>
      <c r="AG323">
        <v>300</v>
      </c>
      <c r="AH323" s="6">
        <f t="shared" ref="AH323:AH386" si="5">D323*10</f>
        <v>5120000</v>
      </c>
    </row>
    <row r="324" spans="1:36" x14ac:dyDescent="0.2">
      <c r="A324" s="23">
        <v>81.3</v>
      </c>
      <c r="B324" t="s">
        <v>455</v>
      </c>
      <c r="C324" s="3">
        <v>2</v>
      </c>
      <c r="D324">
        <v>476000</v>
      </c>
      <c r="E324">
        <v>215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 s="3">
        <v>1.6</v>
      </c>
      <c r="O324" t="s">
        <v>35</v>
      </c>
      <c r="P324" t="s">
        <v>458</v>
      </c>
      <c r="Q324" t="s">
        <v>37</v>
      </c>
      <c r="R324" t="s">
        <v>38</v>
      </c>
      <c r="S324" s="3">
        <v>0.25</v>
      </c>
      <c r="T324" s="3">
        <v>10</v>
      </c>
      <c r="U324" t="s">
        <v>39</v>
      </c>
      <c r="V324" t="s">
        <v>40</v>
      </c>
      <c r="W324" t="s">
        <v>247</v>
      </c>
      <c r="X324" t="s">
        <v>42</v>
      </c>
      <c r="Y324" t="s">
        <v>43</v>
      </c>
      <c r="Z324" t="s">
        <v>44</v>
      </c>
      <c r="AA324" t="s">
        <v>45</v>
      </c>
      <c r="AB324" t="s">
        <v>37</v>
      </c>
      <c r="AC324" s="3"/>
      <c r="AD324" s="3">
        <v>1</v>
      </c>
      <c r="AE324" s="3">
        <v>0</v>
      </c>
      <c r="AF324">
        <v>30</v>
      </c>
      <c r="AG324">
        <v>300</v>
      </c>
      <c r="AH324" s="6">
        <f t="shared" si="5"/>
        <v>4760000</v>
      </c>
    </row>
    <row r="325" spans="1:36" x14ac:dyDescent="0.2">
      <c r="A325" s="24">
        <v>81</v>
      </c>
      <c r="B325" s="8"/>
      <c r="C325" s="9" t="s">
        <v>50</v>
      </c>
      <c r="D325" s="8">
        <v>528000</v>
      </c>
      <c r="E325" s="8" t="s">
        <v>51</v>
      </c>
      <c r="F325" s="8">
        <v>11.663</v>
      </c>
      <c r="G325" s="8"/>
      <c r="H325" s="8"/>
      <c r="I325" s="8"/>
      <c r="J325" s="8"/>
      <c r="K325" s="8"/>
      <c r="L325" s="8"/>
      <c r="M325" s="8"/>
      <c r="N325" s="9"/>
      <c r="O325" s="8"/>
      <c r="P325" s="8"/>
      <c r="Q325" s="8"/>
      <c r="R325" s="8"/>
      <c r="S325" s="9"/>
      <c r="T325" s="9"/>
      <c r="U325" s="8"/>
      <c r="V325" s="8"/>
      <c r="W325" s="8"/>
      <c r="X325" s="8"/>
      <c r="Y325" s="8"/>
      <c r="Z325" s="8"/>
      <c r="AA325" s="8"/>
      <c r="AB325" s="8"/>
      <c r="AC325" s="9"/>
      <c r="AD325" s="9"/>
      <c r="AE325" s="9"/>
      <c r="AF325" s="8"/>
      <c r="AG325" s="8"/>
      <c r="AH325" s="7">
        <f t="shared" si="5"/>
        <v>5280000</v>
      </c>
      <c r="AJ325" s="10" t="e">
        <f>AN325*10/AO325</f>
        <v>#DIV/0!</v>
      </c>
    </row>
    <row r="326" spans="1:36" x14ac:dyDescent="0.2">
      <c r="A326" s="23">
        <v>82.1</v>
      </c>
      <c r="B326" t="s">
        <v>459</v>
      </c>
      <c r="C326" s="3">
        <v>2</v>
      </c>
      <c r="D326">
        <v>318000</v>
      </c>
      <c r="E326">
        <v>159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 s="3">
        <v>1.6</v>
      </c>
      <c r="O326" t="s">
        <v>35</v>
      </c>
      <c r="P326" t="s">
        <v>460</v>
      </c>
      <c r="Q326" t="s">
        <v>37</v>
      </c>
      <c r="R326" t="s">
        <v>38</v>
      </c>
      <c r="S326" s="3">
        <v>0.25</v>
      </c>
      <c r="T326" s="3">
        <v>10</v>
      </c>
      <c r="U326" t="s">
        <v>39</v>
      </c>
      <c r="V326" t="s">
        <v>40</v>
      </c>
      <c r="W326" t="s">
        <v>461</v>
      </c>
      <c r="X326" t="s">
        <v>42</v>
      </c>
      <c r="Y326" t="s">
        <v>43</v>
      </c>
      <c r="Z326" t="s">
        <v>44</v>
      </c>
      <c r="AA326" t="s">
        <v>45</v>
      </c>
      <c r="AB326" t="s">
        <v>37</v>
      </c>
      <c r="AC326" s="3"/>
      <c r="AD326" s="3">
        <v>1</v>
      </c>
      <c r="AE326" s="3">
        <v>0</v>
      </c>
      <c r="AF326">
        <v>30</v>
      </c>
      <c r="AG326">
        <v>300</v>
      </c>
      <c r="AH326" s="6">
        <f t="shared" si="5"/>
        <v>3180000</v>
      </c>
    </row>
    <row r="327" spans="1:36" x14ac:dyDescent="0.2">
      <c r="A327" s="23">
        <v>82.2</v>
      </c>
      <c r="B327" t="s">
        <v>459</v>
      </c>
      <c r="C327" s="3">
        <v>2</v>
      </c>
      <c r="D327">
        <v>316000</v>
      </c>
      <c r="E327">
        <v>158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 s="3">
        <v>1.67</v>
      </c>
      <c r="O327" t="s">
        <v>35</v>
      </c>
      <c r="P327" t="s">
        <v>462</v>
      </c>
      <c r="Q327" t="s">
        <v>37</v>
      </c>
      <c r="R327" t="s">
        <v>38</v>
      </c>
      <c r="S327" s="3">
        <v>0.25</v>
      </c>
      <c r="T327" s="3">
        <v>10</v>
      </c>
      <c r="U327" t="s">
        <v>39</v>
      </c>
      <c r="V327" t="s">
        <v>40</v>
      </c>
      <c r="W327" t="s">
        <v>376</v>
      </c>
      <c r="X327" t="s">
        <v>42</v>
      </c>
      <c r="Y327" t="s">
        <v>43</v>
      </c>
      <c r="Z327" t="s">
        <v>44</v>
      </c>
      <c r="AA327" t="s">
        <v>45</v>
      </c>
      <c r="AB327" t="s">
        <v>37</v>
      </c>
      <c r="AC327" s="3"/>
      <c r="AD327" s="3">
        <v>1</v>
      </c>
      <c r="AE327" s="3">
        <v>0</v>
      </c>
      <c r="AF327">
        <v>30</v>
      </c>
      <c r="AG327">
        <v>300</v>
      </c>
      <c r="AH327" s="6">
        <f t="shared" si="5"/>
        <v>3160000</v>
      </c>
    </row>
    <row r="328" spans="1:36" x14ac:dyDescent="0.2">
      <c r="A328" s="23">
        <v>82.3</v>
      </c>
      <c r="B328" t="s">
        <v>459</v>
      </c>
      <c r="C328" s="3">
        <v>2</v>
      </c>
      <c r="D328">
        <v>290000</v>
      </c>
      <c r="E328">
        <v>145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 s="3">
        <v>1.62</v>
      </c>
      <c r="O328" t="s">
        <v>35</v>
      </c>
      <c r="P328" t="s">
        <v>463</v>
      </c>
      <c r="Q328" t="s">
        <v>37</v>
      </c>
      <c r="R328" t="s">
        <v>38</v>
      </c>
      <c r="S328" s="3">
        <v>0.25</v>
      </c>
      <c r="T328" s="3">
        <v>10</v>
      </c>
      <c r="U328" t="s">
        <v>39</v>
      </c>
      <c r="V328" t="s">
        <v>40</v>
      </c>
      <c r="W328" t="s">
        <v>237</v>
      </c>
      <c r="X328" t="s">
        <v>42</v>
      </c>
      <c r="Y328" t="s">
        <v>43</v>
      </c>
      <c r="Z328" t="s">
        <v>44</v>
      </c>
      <c r="AA328" t="s">
        <v>45</v>
      </c>
      <c r="AB328" t="s">
        <v>37</v>
      </c>
      <c r="AC328" s="3"/>
      <c r="AD328" s="3">
        <v>1</v>
      </c>
      <c r="AE328" s="3">
        <v>0</v>
      </c>
      <c r="AF328">
        <v>30</v>
      </c>
      <c r="AG328">
        <v>300</v>
      </c>
      <c r="AH328" s="6">
        <f t="shared" si="5"/>
        <v>2900000</v>
      </c>
    </row>
    <row r="329" spans="1:36" x14ac:dyDescent="0.2">
      <c r="A329" s="24">
        <v>82</v>
      </c>
      <c r="B329" s="8"/>
      <c r="C329" s="9" t="s">
        <v>50</v>
      </c>
      <c r="D329" s="8">
        <v>308000</v>
      </c>
      <c r="E329" s="8" t="s">
        <v>51</v>
      </c>
      <c r="F329" s="8">
        <v>5.0720000000000001</v>
      </c>
      <c r="G329" s="8"/>
      <c r="H329" s="8"/>
      <c r="I329" s="8"/>
      <c r="J329" s="8"/>
      <c r="K329" s="8"/>
      <c r="L329" s="8"/>
      <c r="M329" s="8"/>
      <c r="N329" s="9"/>
      <c r="O329" s="8"/>
      <c r="P329" s="8"/>
      <c r="Q329" s="8"/>
      <c r="R329" s="8"/>
      <c r="S329" s="9"/>
      <c r="T329" s="9"/>
      <c r="U329" s="8"/>
      <c r="V329" s="8"/>
      <c r="W329" s="8"/>
      <c r="X329" s="8"/>
      <c r="Y329" s="8"/>
      <c r="Z329" s="8"/>
      <c r="AA329" s="8"/>
      <c r="AB329" s="8"/>
      <c r="AC329" s="9"/>
      <c r="AD329" s="9"/>
      <c r="AE329" s="9"/>
      <c r="AF329" s="8"/>
      <c r="AG329" s="8"/>
      <c r="AH329" s="7">
        <f t="shared" si="5"/>
        <v>3080000</v>
      </c>
      <c r="AJ329" s="10" t="e">
        <f>AN329*10/AO329</f>
        <v>#DIV/0!</v>
      </c>
    </row>
    <row r="330" spans="1:36" x14ac:dyDescent="0.2">
      <c r="A330" s="23">
        <v>83.1</v>
      </c>
      <c r="B330" t="s">
        <v>464</v>
      </c>
      <c r="C330" s="3">
        <v>2</v>
      </c>
      <c r="D330">
        <v>701000</v>
      </c>
      <c r="E330">
        <v>225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 s="3">
        <v>1.64</v>
      </c>
      <c r="O330" t="s">
        <v>35</v>
      </c>
      <c r="P330" t="s">
        <v>465</v>
      </c>
      <c r="Q330" t="s">
        <v>37</v>
      </c>
      <c r="R330" t="s">
        <v>38</v>
      </c>
      <c r="S330" s="3">
        <v>0.25</v>
      </c>
      <c r="T330" s="3">
        <v>10</v>
      </c>
      <c r="U330" t="s">
        <v>39</v>
      </c>
      <c r="V330" t="s">
        <v>40</v>
      </c>
      <c r="W330" t="s">
        <v>352</v>
      </c>
      <c r="X330" t="s">
        <v>42</v>
      </c>
      <c r="Y330" t="s">
        <v>43</v>
      </c>
      <c r="Z330" t="s">
        <v>44</v>
      </c>
      <c r="AA330" t="s">
        <v>45</v>
      </c>
      <c r="AB330" t="s">
        <v>37</v>
      </c>
      <c r="AC330" s="3"/>
      <c r="AD330" s="3">
        <v>1</v>
      </c>
      <c r="AE330" s="3">
        <v>0</v>
      </c>
      <c r="AF330">
        <v>30</v>
      </c>
      <c r="AG330">
        <v>300</v>
      </c>
      <c r="AH330" s="6">
        <f t="shared" si="5"/>
        <v>7010000</v>
      </c>
    </row>
    <row r="331" spans="1:36" x14ac:dyDescent="0.2">
      <c r="A331" s="23">
        <v>83.2</v>
      </c>
      <c r="B331" t="s">
        <v>464</v>
      </c>
      <c r="C331" s="3">
        <v>2</v>
      </c>
      <c r="D331">
        <v>554000</v>
      </c>
      <c r="E331">
        <v>215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3">
        <v>1.69</v>
      </c>
      <c r="O331" t="s">
        <v>35</v>
      </c>
      <c r="P331" t="s">
        <v>466</v>
      </c>
      <c r="Q331" t="s">
        <v>37</v>
      </c>
      <c r="R331" t="s">
        <v>38</v>
      </c>
      <c r="S331" s="3">
        <v>0.25</v>
      </c>
      <c r="T331" s="3">
        <v>10</v>
      </c>
      <c r="U331" t="s">
        <v>39</v>
      </c>
      <c r="V331" t="s">
        <v>40</v>
      </c>
      <c r="W331" t="s">
        <v>330</v>
      </c>
      <c r="X331" t="s">
        <v>42</v>
      </c>
      <c r="Y331" t="s">
        <v>43</v>
      </c>
      <c r="Z331" t="s">
        <v>44</v>
      </c>
      <c r="AA331" t="s">
        <v>45</v>
      </c>
      <c r="AB331" t="s">
        <v>37</v>
      </c>
      <c r="AC331" s="3"/>
      <c r="AD331" s="3">
        <v>1</v>
      </c>
      <c r="AE331" s="3">
        <v>0</v>
      </c>
      <c r="AF331">
        <v>30</v>
      </c>
      <c r="AG331">
        <v>300</v>
      </c>
      <c r="AH331" s="6">
        <f t="shared" si="5"/>
        <v>5540000</v>
      </c>
    </row>
    <row r="332" spans="1:36" x14ac:dyDescent="0.2">
      <c r="A332" s="23">
        <v>83.3</v>
      </c>
      <c r="B332" t="s">
        <v>464</v>
      </c>
      <c r="C332" s="3">
        <v>2</v>
      </c>
      <c r="D332">
        <v>510000</v>
      </c>
      <c r="E332">
        <v>216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s="3">
        <v>1.69</v>
      </c>
      <c r="O332" t="s">
        <v>35</v>
      </c>
      <c r="P332" t="s">
        <v>467</v>
      </c>
      <c r="Q332" t="s">
        <v>37</v>
      </c>
      <c r="R332" t="s">
        <v>38</v>
      </c>
      <c r="S332" s="3">
        <v>0.25</v>
      </c>
      <c r="T332" s="3">
        <v>10</v>
      </c>
      <c r="U332" t="s">
        <v>39</v>
      </c>
      <c r="V332" t="s">
        <v>40</v>
      </c>
      <c r="W332" t="s">
        <v>468</v>
      </c>
      <c r="X332" t="s">
        <v>42</v>
      </c>
      <c r="Y332" t="s">
        <v>43</v>
      </c>
      <c r="Z332" t="s">
        <v>44</v>
      </c>
      <c r="AA332" t="s">
        <v>45</v>
      </c>
      <c r="AB332" t="s">
        <v>37</v>
      </c>
      <c r="AC332" s="3"/>
      <c r="AD332" s="3">
        <v>1</v>
      </c>
      <c r="AE332" s="3">
        <v>0</v>
      </c>
      <c r="AF332">
        <v>30</v>
      </c>
      <c r="AG332">
        <v>300</v>
      </c>
      <c r="AH332" s="6">
        <f t="shared" si="5"/>
        <v>5100000</v>
      </c>
    </row>
    <row r="333" spans="1:36" x14ac:dyDescent="0.2">
      <c r="A333" s="24">
        <v>83</v>
      </c>
      <c r="B333" s="8"/>
      <c r="C333" s="9" t="s">
        <v>50</v>
      </c>
      <c r="D333" s="8">
        <v>588000</v>
      </c>
      <c r="E333" s="8" t="s">
        <v>51</v>
      </c>
      <c r="F333" s="8">
        <v>17.001000000000001</v>
      </c>
      <c r="G333" s="8"/>
      <c r="H333" s="8"/>
      <c r="I333" s="8"/>
      <c r="J333" s="8"/>
      <c r="K333" s="8"/>
      <c r="L333" s="8"/>
      <c r="M333" s="8"/>
      <c r="N333" s="9"/>
      <c r="O333" s="8"/>
      <c r="P333" s="8"/>
      <c r="Q333" s="8"/>
      <c r="R333" s="8"/>
      <c r="S333" s="9"/>
      <c r="T333" s="9"/>
      <c r="U333" s="8"/>
      <c r="V333" s="8"/>
      <c r="W333" s="8"/>
      <c r="X333" s="8"/>
      <c r="Y333" s="8"/>
      <c r="Z333" s="8"/>
      <c r="AA333" s="8"/>
      <c r="AB333" s="8"/>
      <c r="AC333" s="9"/>
      <c r="AD333" s="9"/>
      <c r="AE333" s="9"/>
      <c r="AF333" s="8"/>
      <c r="AG333" s="8"/>
      <c r="AH333" s="7">
        <f t="shared" si="5"/>
        <v>5880000</v>
      </c>
      <c r="AJ333" s="10" t="e">
        <f>AN333*10/AO333</f>
        <v>#DIV/0!</v>
      </c>
    </row>
    <row r="334" spans="1:36" x14ac:dyDescent="0.2">
      <c r="A334" s="23">
        <v>84.1</v>
      </c>
      <c r="B334" t="s">
        <v>469</v>
      </c>
      <c r="C334" s="3">
        <v>2</v>
      </c>
      <c r="D334">
        <v>445000</v>
      </c>
      <c r="E334">
        <v>214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 s="3">
        <v>1.66</v>
      </c>
      <c r="O334" t="s">
        <v>35</v>
      </c>
      <c r="P334" t="s">
        <v>470</v>
      </c>
      <c r="Q334" t="s">
        <v>37</v>
      </c>
      <c r="R334" t="s">
        <v>38</v>
      </c>
      <c r="S334" s="3">
        <v>0.25</v>
      </c>
      <c r="T334" s="3">
        <v>10</v>
      </c>
      <c r="U334" t="s">
        <v>39</v>
      </c>
      <c r="V334" t="s">
        <v>40</v>
      </c>
      <c r="W334" t="s">
        <v>221</v>
      </c>
      <c r="X334" t="s">
        <v>42</v>
      </c>
      <c r="Y334" t="s">
        <v>43</v>
      </c>
      <c r="Z334" t="s">
        <v>44</v>
      </c>
      <c r="AA334" t="s">
        <v>45</v>
      </c>
      <c r="AB334" t="s">
        <v>37</v>
      </c>
      <c r="AC334" s="3"/>
      <c r="AD334" s="3">
        <v>1</v>
      </c>
      <c r="AE334" s="3">
        <v>0</v>
      </c>
      <c r="AF334">
        <v>30</v>
      </c>
      <c r="AG334">
        <v>300</v>
      </c>
      <c r="AH334" s="6">
        <f t="shared" si="5"/>
        <v>4450000</v>
      </c>
    </row>
    <row r="335" spans="1:36" x14ac:dyDescent="0.2">
      <c r="A335" s="23">
        <v>84.2</v>
      </c>
      <c r="B335" t="s">
        <v>469</v>
      </c>
      <c r="C335" s="3">
        <v>2</v>
      </c>
      <c r="D335">
        <v>376000</v>
      </c>
      <c r="E335">
        <v>188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 s="3">
        <v>1.68</v>
      </c>
      <c r="O335" t="s">
        <v>35</v>
      </c>
      <c r="P335" t="s">
        <v>471</v>
      </c>
      <c r="Q335" t="s">
        <v>37</v>
      </c>
      <c r="R335" t="s">
        <v>38</v>
      </c>
      <c r="S335" s="3">
        <v>0.25</v>
      </c>
      <c r="T335" s="3">
        <v>10</v>
      </c>
      <c r="U335" t="s">
        <v>39</v>
      </c>
      <c r="V335" t="s">
        <v>40</v>
      </c>
      <c r="W335" t="s">
        <v>219</v>
      </c>
      <c r="X335" t="s">
        <v>42</v>
      </c>
      <c r="Y335" t="s">
        <v>43</v>
      </c>
      <c r="Z335" t="s">
        <v>44</v>
      </c>
      <c r="AA335" t="s">
        <v>45</v>
      </c>
      <c r="AB335" t="s">
        <v>37</v>
      </c>
      <c r="AC335" s="3"/>
      <c r="AD335" s="3">
        <v>1</v>
      </c>
      <c r="AE335" s="3">
        <v>0</v>
      </c>
      <c r="AF335">
        <v>30</v>
      </c>
      <c r="AG335">
        <v>300</v>
      </c>
      <c r="AH335" s="6">
        <f t="shared" si="5"/>
        <v>3760000</v>
      </c>
    </row>
    <row r="336" spans="1:36" x14ac:dyDescent="0.2">
      <c r="A336" s="23">
        <v>84.3</v>
      </c>
      <c r="B336" t="s">
        <v>469</v>
      </c>
      <c r="C336" s="3">
        <v>2</v>
      </c>
      <c r="D336">
        <v>356000</v>
      </c>
      <c r="E336">
        <v>178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 s="3">
        <v>1.68</v>
      </c>
      <c r="O336" t="s">
        <v>35</v>
      </c>
      <c r="P336" t="s">
        <v>472</v>
      </c>
      <c r="Q336" t="s">
        <v>37</v>
      </c>
      <c r="R336" t="s">
        <v>38</v>
      </c>
      <c r="S336" s="3">
        <v>0.25</v>
      </c>
      <c r="T336" s="3">
        <v>10</v>
      </c>
      <c r="U336" t="s">
        <v>39</v>
      </c>
      <c r="V336" t="s">
        <v>40</v>
      </c>
      <c r="W336" t="s">
        <v>249</v>
      </c>
      <c r="X336" t="s">
        <v>42</v>
      </c>
      <c r="Y336" t="s">
        <v>43</v>
      </c>
      <c r="Z336" t="s">
        <v>44</v>
      </c>
      <c r="AA336" t="s">
        <v>45</v>
      </c>
      <c r="AB336" t="s">
        <v>37</v>
      </c>
      <c r="AC336" s="3"/>
      <c r="AD336" s="3">
        <v>1</v>
      </c>
      <c r="AE336" s="3">
        <v>0</v>
      </c>
      <c r="AF336">
        <v>30</v>
      </c>
      <c r="AG336">
        <v>300</v>
      </c>
      <c r="AH336" s="6">
        <f t="shared" si="5"/>
        <v>3560000</v>
      </c>
    </row>
    <row r="337" spans="1:36" x14ac:dyDescent="0.2">
      <c r="A337" s="24">
        <v>84</v>
      </c>
      <c r="B337" s="8"/>
      <c r="C337" s="9" t="s">
        <v>50</v>
      </c>
      <c r="D337" s="8">
        <v>392000</v>
      </c>
      <c r="E337" s="8" t="s">
        <v>51</v>
      </c>
      <c r="F337" s="8">
        <v>11.901999999999999</v>
      </c>
      <c r="G337" s="8"/>
      <c r="H337" s="8"/>
      <c r="I337" s="8"/>
      <c r="J337" s="8"/>
      <c r="K337" s="8"/>
      <c r="L337" s="8"/>
      <c r="M337" s="8"/>
      <c r="N337" s="9"/>
      <c r="O337" s="8"/>
      <c r="P337" s="8"/>
      <c r="Q337" s="8"/>
      <c r="R337" s="8"/>
      <c r="S337" s="9"/>
      <c r="T337" s="9"/>
      <c r="U337" s="8"/>
      <c r="V337" s="8"/>
      <c r="W337" s="8"/>
      <c r="X337" s="8"/>
      <c r="Y337" s="8"/>
      <c r="Z337" s="8"/>
      <c r="AA337" s="8"/>
      <c r="AB337" s="8"/>
      <c r="AC337" s="9"/>
      <c r="AD337" s="9"/>
      <c r="AE337" s="9"/>
      <c r="AF337" s="8"/>
      <c r="AG337" s="8"/>
      <c r="AH337" s="7">
        <f t="shared" si="5"/>
        <v>3920000</v>
      </c>
      <c r="AJ337" s="10" t="e">
        <f>AN337*10/AO337</f>
        <v>#DIV/0!</v>
      </c>
    </row>
    <row r="338" spans="1:36" x14ac:dyDescent="0.2">
      <c r="A338" s="23">
        <v>85.1</v>
      </c>
      <c r="B338" t="s">
        <v>473</v>
      </c>
      <c r="C338" s="3">
        <v>2</v>
      </c>
      <c r="D338">
        <v>300000</v>
      </c>
      <c r="E338">
        <v>150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 s="3">
        <v>1.78</v>
      </c>
      <c r="O338" t="s">
        <v>35</v>
      </c>
      <c r="P338" t="s">
        <v>474</v>
      </c>
      <c r="Q338" t="s">
        <v>37</v>
      </c>
      <c r="R338" t="s">
        <v>38</v>
      </c>
      <c r="S338" s="3">
        <v>0.25</v>
      </c>
      <c r="T338" s="3">
        <v>10</v>
      </c>
      <c r="U338" t="s">
        <v>39</v>
      </c>
      <c r="V338" t="s">
        <v>40</v>
      </c>
      <c r="W338" t="s">
        <v>350</v>
      </c>
      <c r="X338" t="s">
        <v>42</v>
      </c>
      <c r="Y338" t="s">
        <v>43</v>
      </c>
      <c r="Z338" t="s">
        <v>44</v>
      </c>
      <c r="AA338" t="s">
        <v>45</v>
      </c>
      <c r="AB338" t="s">
        <v>37</v>
      </c>
      <c r="AC338" s="3"/>
      <c r="AD338" s="3">
        <v>1</v>
      </c>
      <c r="AE338" s="3">
        <v>0</v>
      </c>
      <c r="AF338">
        <v>30</v>
      </c>
      <c r="AG338">
        <v>300</v>
      </c>
      <c r="AH338" s="6">
        <f t="shared" si="5"/>
        <v>3000000</v>
      </c>
    </row>
    <row r="339" spans="1:36" x14ac:dyDescent="0.2">
      <c r="A339" s="23">
        <v>85.2</v>
      </c>
      <c r="B339" t="s">
        <v>473</v>
      </c>
      <c r="C339" s="3">
        <v>2</v>
      </c>
      <c r="D339">
        <v>306000</v>
      </c>
      <c r="E339">
        <v>153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 s="3">
        <v>1.75</v>
      </c>
      <c r="O339" t="s">
        <v>35</v>
      </c>
      <c r="P339" t="s">
        <v>475</v>
      </c>
      <c r="Q339" t="s">
        <v>37</v>
      </c>
      <c r="R339" t="s">
        <v>38</v>
      </c>
      <c r="S339" s="3">
        <v>0.25</v>
      </c>
      <c r="T339" s="3">
        <v>10</v>
      </c>
      <c r="U339" t="s">
        <v>39</v>
      </c>
      <c r="V339" t="s">
        <v>40</v>
      </c>
      <c r="W339" t="s">
        <v>476</v>
      </c>
      <c r="X339" t="s">
        <v>42</v>
      </c>
      <c r="Y339" t="s">
        <v>43</v>
      </c>
      <c r="Z339" t="s">
        <v>44</v>
      </c>
      <c r="AA339" t="s">
        <v>45</v>
      </c>
      <c r="AB339" t="s">
        <v>37</v>
      </c>
      <c r="AC339" s="3"/>
      <c r="AD339" s="3">
        <v>1</v>
      </c>
      <c r="AE339" s="3">
        <v>0</v>
      </c>
      <c r="AF339">
        <v>30</v>
      </c>
      <c r="AG339">
        <v>300</v>
      </c>
      <c r="AH339" s="6">
        <f t="shared" si="5"/>
        <v>3060000</v>
      </c>
    </row>
    <row r="340" spans="1:36" x14ac:dyDescent="0.2">
      <c r="A340" s="23">
        <v>85.3</v>
      </c>
      <c r="B340" t="s">
        <v>473</v>
      </c>
      <c r="C340" s="3">
        <v>2</v>
      </c>
      <c r="D340">
        <v>304000</v>
      </c>
      <c r="E340">
        <v>152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 s="3">
        <v>1.63</v>
      </c>
      <c r="O340" t="s">
        <v>35</v>
      </c>
      <c r="P340" t="s">
        <v>477</v>
      </c>
      <c r="Q340" t="s">
        <v>37</v>
      </c>
      <c r="R340" t="s">
        <v>38</v>
      </c>
      <c r="S340" s="3">
        <v>0.25</v>
      </c>
      <c r="T340" s="3">
        <v>10</v>
      </c>
      <c r="U340" t="s">
        <v>39</v>
      </c>
      <c r="V340" t="s">
        <v>40</v>
      </c>
      <c r="W340" t="s">
        <v>478</v>
      </c>
      <c r="X340" t="s">
        <v>42</v>
      </c>
      <c r="Y340" t="s">
        <v>43</v>
      </c>
      <c r="Z340" t="s">
        <v>44</v>
      </c>
      <c r="AA340" t="s">
        <v>45</v>
      </c>
      <c r="AB340" t="s">
        <v>37</v>
      </c>
      <c r="AC340" s="3"/>
      <c r="AD340" s="3">
        <v>1</v>
      </c>
      <c r="AE340" s="3">
        <v>0</v>
      </c>
      <c r="AF340">
        <v>30</v>
      </c>
      <c r="AG340">
        <v>300</v>
      </c>
      <c r="AH340" s="6">
        <f t="shared" si="5"/>
        <v>3040000</v>
      </c>
    </row>
    <row r="341" spans="1:36" x14ac:dyDescent="0.2">
      <c r="A341" s="24">
        <v>85</v>
      </c>
      <c r="B341" s="8"/>
      <c r="C341" s="9" t="s">
        <v>50</v>
      </c>
      <c r="D341" s="8">
        <v>303000</v>
      </c>
      <c r="E341" s="8" t="s">
        <v>51</v>
      </c>
      <c r="F341" s="8">
        <v>1.0069999999999999</v>
      </c>
      <c r="G341" s="8"/>
      <c r="H341" s="8"/>
      <c r="I341" s="8"/>
      <c r="J341" s="8"/>
      <c r="K341" s="8"/>
      <c r="L341" s="8"/>
      <c r="M341" s="8"/>
      <c r="N341" s="9"/>
      <c r="O341" s="8"/>
      <c r="P341" s="8"/>
      <c r="Q341" s="8"/>
      <c r="R341" s="8"/>
      <c r="S341" s="9"/>
      <c r="T341" s="9"/>
      <c r="U341" s="8"/>
      <c r="V341" s="8"/>
      <c r="W341" s="8"/>
      <c r="X341" s="8"/>
      <c r="Y341" s="8"/>
      <c r="Z341" s="8"/>
      <c r="AA341" s="8"/>
      <c r="AB341" s="8"/>
      <c r="AC341" s="9"/>
      <c r="AD341" s="9"/>
      <c r="AE341" s="9"/>
      <c r="AF341" s="8"/>
      <c r="AG341" s="8"/>
      <c r="AH341" s="7">
        <f t="shared" si="5"/>
        <v>3030000</v>
      </c>
      <c r="AJ341" s="10" t="e">
        <f>AN341*10/AO341</f>
        <v>#DIV/0!</v>
      </c>
    </row>
    <row r="342" spans="1:36" x14ac:dyDescent="0.2">
      <c r="A342" s="23">
        <v>86.1</v>
      </c>
      <c r="B342" t="s">
        <v>479</v>
      </c>
      <c r="C342" s="3">
        <v>2</v>
      </c>
      <c r="D342">
        <v>757000</v>
      </c>
      <c r="E342">
        <v>231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 s="3">
        <v>1.56</v>
      </c>
      <c r="O342" t="s">
        <v>35</v>
      </c>
      <c r="P342" t="s">
        <v>480</v>
      </c>
      <c r="Q342" t="s">
        <v>37</v>
      </c>
      <c r="R342" t="s">
        <v>38</v>
      </c>
      <c r="S342" s="3">
        <v>0.25</v>
      </c>
      <c r="T342" s="3">
        <v>10</v>
      </c>
      <c r="U342" t="s">
        <v>39</v>
      </c>
      <c r="V342" t="s">
        <v>40</v>
      </c>
      <c r="W342" t="s">
        <v>180</v>
      </c>
      <c r="X342" t="s">
        <v>42</v>
      </c>
      <c r="Y342" t="s">
        <v>43</v>
      </c>
      <c r="Z342" t="s">
        <v>44</v>
      </c>
      <c r="AA342" t="s">
        <v>45</v>
      </c>
      <c r="AB342" t="s">
        <v>37</v>
      </c>
      <c r="AC342" s="3"/>
      <c r="AD342" s="3">
        <v>1</v>
      </c>
      <c r="AE342" s="3">
        <v>0</v>
      </c>
      <c r="AF342">
        <v>30</v>
      </c>
      <c r="AG342">
        <v>300</v>
      </c>
      <c r="AH342" s="6">
        <f t="shared" si="5"/>
        <v>7570000</v>
      </c>
    </row>
    <row r="343" spans="1:36" x14ac:dyDescent="0.2">
      <c r="A343" s="23">
        <v>86.2</v>
      </c>
      <c r="B343" t="s">
        <v>479</v>
      </c>
      <c r="C343" s="3">
        <v>2</v>
      </c>
      <c r="D343">
        <v>633000</v>
      </c>
      <c r="E343">
        <v>224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3">
        <v>1.62</v>
      </c>
      <c r="O343" t="s">
        <v>35</v>
      </c>
      <c r="P343" t="s">
        <v>481</v>
      </c>
      <c r="Q343" t="s">
        <v>37</v>
      </c>
      <c r="R343" t="s">
        <v>38</v>
      </c>
      <c r="S343" s="3">
        <v>0.25</v>
      </c>
      <c r="T343" s="3">
        <v>10</v>
      </c>
      <c r="U343" t="s">
        <v>39</v>
      </c>
      <c r="V343" t="s">
        <v>40</v>
      </c>
      <c r="W343" t="s">
        <v>200</v>
      </c>
      <c r="X343" t="s">
        <v>42</v>
      </c>
      <c r="Y343" t="s">
        <v>43</v>
      </c>
      <c r="Z343" t="s">
        <v>44</v>
      </c>
      <c r="AA343" t="s">
        <v>45</v>
      </c>
      <c r="AB343" t="s">
        <v>37</v>
      </c>
      <c r="AC343" s="3"/>
      <c r="AD343" s="3">
        <v>1</v>
      </c>
      <c r="AE343" s="3">
        <v>0</v>
      </c>
      <c r="AF343">
        <v>30</v>
      </c>
      <c r="AG343">
        <v>300</v>
      </c>
      <c r="AH343" s="6">
        <f t="shared" si="5"/>
        <v>6330000</v>
      </c>
    </row>
    <row r="344" spans="1:36" x14ac:dyDescent="0.2">
      <c r="A344" s="23">
        <v>86.3</v>
      </c>
      <c r="B344" t="s">
        <v>479</v>
      </c>
      <c r="C344" s="3">
        <v>2</v>
      </c>
      <c r="D344">
        <v>588000</v>
      </c>
      <c r="E344">
        <v>223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s="3">
        <v>1.68</v>
      </c>
      <c r="O344" t="s">
        <v>35</v>
      </c>
      <c r="P344" t="s">
        <v>482</v>
      </c>
      <c r="Q344" t="s">
        <v>37</v>
      </c>
      <c r="R344" t="s">
        <v>38</v>
      </c>
      <c r="S344" s="3">
        <v>0.25</v>
      </c>
      <c r="T344" s="3">
        <v>10</v>
      </c>
      <c r="U344" t="s">
        <v>39</v>
      </c>
      <c r="V344" t="s">
        <v>40</v>
      </c>
      <c r="W344" t="s">
        <v>187</v>
      </c>
      <c r="X344" t="s">
        <v>42</v>
      </c>
      <c r="Y344" t="s">
        <v>43</v>
      </c>
      <c r="Z344" t="s">
        <v>44</v>
      </c>
      <c r="AA344" t="s">
        <v>45</v>
      </c>
      <c r="AB344" t="s">
        <v>37</v>
      </c>
      <c r="AC344" s="3"/>
      <c r="AD344" s="3">
        <v>1</v>
      </c>
      <c r="AE344" s="3">
        <v>0</v>
      </c>
      <c r="AF344">
        <v>30</v>
      </c>
      <c r="AG344">
        <v>300</v>
      </c>
      <c r="AH344" s="6">
        <f t="shared" si="5"/>
        <v>5880000</v>
      </c>
    </row>
    <row r="345" spans="1:36" x14ac:dyDescent="0.2">
      <c r="A345" s="24">
        <v>86</v>
      </c>
      <c r="B345" s="8"/>
      <c r="C345" s="9" t="s">
        <v>50</v>
      </c>
      <c r="D345" s="8">
        <v>659000</v>
      </c>
      <c r="E345" s="8" t="s">
        <v>51</v>
      </c>
      <c r="F345" s="8">
        <v>13.275</v>
      </c>
      <c r="G345" s="8"/>
      <c r="H345" s="8"/>
      <c r="I345" s="8"/>
      <c r="J345" s="8"/>
      <c r="K345" s="8"/>
      <c r="L345" s="8"/>
      <c r="M345" s="8"/>
      <c r="N345" s="9"/>
      <c r="O345" s="8"/>
      <c r="P345" s="8"/>
      <c r="Q345" s="8"/>
      <c r="R345" s="8"/>
      <c r="S345" s="9"/>
      <c r="T345" s="9"/>
      <c r="U345" s="8"/>
      <c r="V345" s="8"/>
      <c r="W345" s="8"/>
      <c r="X345" s="8"/>
      <c r="Y345" s="8"/>
      <c r="Z345" s="8"/>
      <c r="AA345" s="8"/>
      <c r="AB345" s="8"/>
      <c r="AC345" s="9"/>
      <c r="AD345" s="9"/>
      <c r="AE345" s="9"/>
      <c r="AF345" s="8"/>
      <c r="AG345" s="8"/>
      <c r="AH345" s="7">
        <f t="shared" si="5"/>
        <v>6590000</v>
      </c>
      <c r="AJ345" s="10" t="e">
        <f>AN345*10/AO345</f>
        <v>#DIV/0!</v>
      </c>
    </row>
    <row r="346" spans="1:36" x14ac:dyDescent="0.2">
      <c r="A346" s="23">
        <v>87.1</v>
      </c>
      <c r="B346" t="s">
        <v>483</v>
      </c>
      <c r="C346" s="3">
        <v>2</v>
      </c>
      <c r="D346">
        <v>490000</v>
      </c>
      <c r="E346">
        <v>226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 s="3">
        <v>1.64</v>
      </c>
      <c r="O346" t="s">
        <v>35</v>
      </c>
      <c r="P346" t="s">
        <v>484</v>
      </c>
      <c r="Q346" t="s">
        <v>37</v>
      </c>
      <c r="R346" t="s">
        <v>38</v>
      </c>
      <c r="S346" s="3">
        <v>0.25</v>
      </c>
      <c r="T346" s="3">
        <v>10</v>
      </c>
      <c r="U346" t="s">
        <v>39</v>
      </c>
      <c r="V346" t="s">
        <v>40</v>
      </c>
      <c r="W346" t="s">
        <v>251</v>
      </c>
      <c r="X346" t="s">
        <v>42</v>
      </c>
      <c r="Y346" t="s">
        <v>43</v>
      </c>
      <c r="Z346" t="s">
        <v>44</v>
      </c>
      <c r="AA346" t="s">
        <v>45</v>
      </c>
      <c r="AB346" t="s">
        <v>37</v>
      </c>
      <c r="AC346" s="3"/>
      <c r="AD346" s="3">
        <v>1</v>
      </c>
      <c r="AE346" s="3">
        <v>0</v>
      </c>
      <c r="AF346">
        <v>30</v>
      </c>
      <c r="AG346">
        <v>300</v>
      </c>
      <c r="AH346" s="6">
        <f t="shared" si="5"/>
        <v>4900000</v>
      </c>
    </row>
    <row r="347" spans="1:36" x14ac:dyDescent="0.2">
      <c r="A347" s="23">
        <v>87.2</v>
      </c>
      <c r="B347" t="s">
        <v>483</v>
      </c>
      <c r="C347" s="3">
        <v>2</v>
      </c>
      <c r="D347">
        <v>471000</v>
      </c>
      <c r="E347">
        <v>217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 s="3">
        <v>1.67</v>
      </c>
      <c r="O347" t="s">
        <v>35</v>
      </c>
      <c r="P347" t="s">
        <v>485</v>
      </c>
      <c r="Q347" t="s">
        <v>37</v>
      </c>
      <c r="R347" t="s">
        <v>38</v>
      </c>
      <c r="S347" s="3">
        <v>0.25</v>
      </c>
      <c r="T347" s="3">
        <v>10</v>
      </c>
      <c r="U347" t="s">
        <v>39</v>
      </c>
      <c r="V347" t="s">
        <v>40</v>
      </c>
      <c r="W347" t="s">
        <v>180</v>
      </c>
      <c r="X347" t="s">
        <v>42</v>
      </c>
      <c r="Y347" t="s">
        <v>43</v>
      </c>
      <c r="Z347" t="s">
        <v>44</v>
      </c>
      <c r="AA347" t="s">
        <v>45</v>
      </c>
      <c r="AB347" t="s">
        <v>37</v>
      </c>
      <c r="AC347" s="3"/>
      <c r="AD347" s="3">
        <v>1</v>
      </c>
      <c r="AE347" s="3">
        <v>0</v>
      </c>
      <c r="AF347">
        <v>30</v>
      </c>
      <c r="AG347">
        <v>300</v>
      </c>
      <c r="AH347" s="6">
        <f t="shared" si="5"/>
        <v>4710000</v>
      </c>
    </row>
    <row r="348" spans="1:36" x14ac:dyDescent="0.2">
      <c r="A348" s="23">
        <v>87.3</v>
      </c>
      <c r="B348" t="s">
        <v>483</v>
      </c>
      <c r="C348" s="3">
        <v>2</v>
      </c>
      <c r="D348">
        <v>478000</v>
      </c>
      <c r="E348">
        <v>216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 s="3">
        <v>1.68</v>
      </c>
      <c r="O348" t="s">
        <v>35</v>
      </c>
      <c r="P348" t="s">
        <v>486</v>
      </c>
      <c r="Q348" t="s">
        <v>37</v>
      </c>
      <c r="R348" t="s">
        <v>38</v>
      </c>
      <c r="S348" s="3">
        <v>0.25</v>
      </c>
      <c r="T348" s="3">
        <v>10</v>
      </c>
      <c r="U348" t="s">
        <v>39</v>
      </c>
      <c r="V348" t="s">
        <v>40</v>
      </c>
      <c r="W348" t="s">
        <v>418</v>
      </c>
      <c r="X348" t="s">
        <v>42</v>
      </c>
      <c r="Y348" t="s">
        <v>43</v>
      </c>
      <c r="Z348" t="s">
        <v>44</v>
      </c>
      <c r="AA348" t="s">
        <v>45</v>
      </c>
      <c r="AB348" t="s">
        <v>37</v>
      </c>
      <c r="AC348" s="3"/>
      <c r="AD348" s="3">
        <v>1</v>
      </c>
      <c r="AE348" s="3">
        <v>0</v>
      </c>
      <c r="AF348">
        <v>30</v>
      </c>
      <c r="AG348">
        <v>300</v>
      </c>
      <c r="AH348" s="6">
        <f t="shared" si="5"/>
        <v>4780000</v>
      </c>
    </row>
    <row r="349" spans="1:36" x14ac:dyDescent="0.2">
      <c r="A349" s="24">
        <v>87</v>
      </c>
      <c r="B349" s="8"/>
      <c r="C349" s="9" t="s">
        <v>50</v>
      </c>
      <c r="D349" s="8">
        <v>480000</v>
      </c>
      <c r="E349" s="8" t="s">
        <v>51</v>
      </c>
      <c r="F349" s="8">
        <v>2.0030000000000001</v>
      </c>
      <c r="G349" s="8"/>
      <c r="H349" s="8"/>
      <c r="I349" s="8"/>
      <c r="J349" s="8"/>
      <c r="K349" s="8"/>
      <c r="L349" s="8"/>
      <c r="M349" s="8"/>
      <c r="N349" s="9"/>
      <c r="O349" s="8"/>
      <c r="P349" s="8"/>
      <c r="Q349" s="8"/>
      <c r="R349" s="8"/>
      <c r="S349" s="9"/>
      <c r="T349" s="9"/>
      <c r="U349" s="8"/>
      <c r="V349" s="8"/>
      <c r="W349" s="8"/>
      <c r="X349" s="8"/>
      <c r="Y349" s="8"/>
      <c r="Z349" s="8"/>
      <c r="AA349" s="8"/>
      <c r="AB349" s="8"/>
      <c r="AC349" s="9"/>
      <c r="AD349" s="9"/>
      <c r="AE349" s="9"/>
      <c r="AF349" s="8"/>
      <c r="AG349" s="8"/>
      <c r="AH349" s="7">
        <f t="shared" si="5"/>
        <v>4800000</v>
      </c>
      <c r="AJ349" s="10" t="e">
        <f>AN349*10/AO349</f>
        <v>#DIV/0!</v>
      </c>
    </row>
    <row r="350" spans="1:36" x14ac:dyDescent="0.2">
      <c r="A350" s="23">
        <v>88.1</v>
      </c>
      <c r="B350" t="s">
        <v>487</v>
      </c>
      <c r="C350" s="3">
        <v>2</v>
      </c>
      <c r="D350">
        <v>1030000</v>
      </c>
      <c r="E350">
        <v>231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 s="3">
        <v>1.6</v>
      </c>
      <c r="O350" t="s">
        <v>35</v>
      </c>
      <c r="P350" t="s">
        <v>488</v>
      </c>
      <c r="Q350" t="s">
        <v>37</v>
      </c>
      <c r="R350" t="s">
        <v>38</v>
      </c>
      <c r="S350" s="3">
        <v>0.25</v>
      </c>
      <c r="T350" s="3">
        <v>10</v>
      </c>
      <c r="U350" t="s">
        <v>39</v>
      </c>
      <c r="V350" t="s">
        <v>40</v>
      </c>
      <c r="W350" t="s">
        <v>489</v>
      </c>
      <c r="X350" t="s">
        <v>42</v>
      </c>
      <c r="Y350" t="s">
        <v>43</v>
      </c>
      <c r="Z350" t="s">
        <v>44</v>
      </c>
      <c r="AA350" t="s">
        <v>45</v>
      </c>
      <c r="AB350" t="s">
        <v>37</v>
      </c>
      <c r="AC350" s="3"/>
      <c r="AD350" s="3">
        <v>1</v>
      </c>
      <c r="AE350" s="3">
        <v>0</v>
      </c>
      <c r="AF350">
        <v>30</v>
      </c>
      <c r="AG350">
        <v>300</v>
      </c>
      <c r="AH350" s="6">
        <f t="shared" si="5"/>
        <v>10300000</v>
      </c>
    </row>
    <row r="351" spans="1:36" x14ac:dyDescent="0.2">
      <c r="A351" s="23">
        <v>88.2</v>
      </c>
      <c r="B351" t="s">
        <v>487</v>
      </c>
      <c r="C351" s="3">
        <v>2</v>
      </c>
      <c r="D351">
        <v>1210000</v>
      </c>
      <c r="E351">
        <v>222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 s="3">
        <v>1.6</v>
      </c>
      <c r="O351" t="s">
        <v>35</v>
      </c>
      <c r="P351" t="s">
        <v>490</v>
      </c>
      <c r="Q351" t="s">
        <v>37</v>
      </c>
      <c r="R351" t="s">
        <v>38</v>
      </c>
      <c r="S351" s="3">
        <v>0.25</v>
      </c>
      <c r="T351" s="3">
        <v>10</v>
      </c>
      <c r="U351" t="s">
        <v>39</v>
      </c>
      <c r="V351" t="s">
        <v>40</v>
      </c>
      <c r="W351" t="s">
        <v>233</v>
      </c>
      <c r="X351" t="s">
        <v>42</v>
      </c>
      <c r="Y351" t="s">
        <v>43</v>
      </c>
      <c r="Z351" t="s">
        <v>44</v>
      </c>
      <c r="AA351" t="s">
        <v>45</v>
      </c>
      <c r="AB351" t="s">
        <v>37</v>
      </c>
      <c r="AC351" s="3"/>
      <c r="AD351" s="3">
        <v>1</v>
      </c>
      <c r="AE351" s="3">
        <v>0</v>
      </c>
      <c r="AF351">
        <v>30</v>
      </c>
      <c r="AG351">
        <v>300</v>
      </c>
      <c r="AH351" s="6">
        <f t="shared" si="5"/>
        <v>12100000</v>
      </c>
    </row>
    <row r="352" spans="1:36" x14ac:dyDescent="0.2">
      <c r="A352" s="23">
        <v>88.3</v>
      </c>
      <c r="B352" t="s">
        <v>487</v>
      </c>
      <c r="C352" s="3">
        <v>2</v>
      </c>
      <c r="D352">
        <v>1250000</v>
      </c>
      <c r="E352">
        <v>222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 s="3">
        <v>1.65</v>
      </c>
      <c r="O352" t="s">
        <v>35</v>
      </c>
      <c r="P352" t="s">
        <v>491</v>
      </c>
      <c r="Q352" t="s">
        <v>37</v>
      </c>
      <c r="R352" t="s">
        <v>38</v>
      </c>
      <c r="S352" s="3">
        <v>0.25</v>
      </c>
      <c r="T352" s="3">
        <v>10</v>
      </c>
      <c r="U352" t="s">
        <v>39</v>
      </c>
      <c r="V352" t="s">
        <v>40</v>
      </c>
      <c r="W352" t="s">
        <v>200</v>
      </c>
      <c r="X352" t="s">
        <v>42</v>
      </c>
      <c r="Y352" t="s">
        <v>43</v>
      </c>
      <c r="Z352" t="s">
        <v>44</v>
      </c>
      <c r="AA352" t="s">
        <v>45</v>
      </c>
      <c r="AB352" t="s">
        <v>37</v>
      </c>
      <c r="AC352" s="3"/>
      <c r="AD352" s="3">
        <v>1</v>
      </c>
      <c r="AE352" s="3">
        <v>0</v>
      </c>
      <c r="AF352">
        <v>30</v>
      </c>
      <c r="AG352">
        <v>300</v>
      </c>
      <c r="AH352" s="6">
        <f t="shared" si="5"/>
        <v>12500000</v>
      </c>
    </row>
    <row r="353" spans="1:36" x14ac:dyDescent="0.2">
      <c r="A353" s="24">
        <v>88</v>
      </c>
      <c r="B353" s="8"/>
      <c r="C353" s="9" t="s">
        <v>50</v>
      </c>
      <c r="D353" s="8">
        <v>1160000</v>
      </c>
      <c r="E353" s="8" t="s">
        <v>51</v>
      </c>
      <c r="F353" s="8">
        <v>10.074</v>
      </c>
      <c r="G353" s="8"/>
      <c r="H353" s="8"/>
      <c r="I353" s="8"/>
      <c r="J353" s="8"/>
      <c r="K353" s="8"/>
      <c r="L353" s="8"/>
      <c r="M353" s="8"/>
      <c r="N353" s="9"/>
      <c r="O353" s="8"/>
      <c r="P353" s="8"/>
      <c r="Q353" s="8"/>
      <c r="R353" s="8"/>
      <c r="S353" s="9"/>
      <c r="T353" s="9"/>
      <c r="U353" s="8"/>
      <c r="V353" s="8"/>
      <c r="W353" s="8"/>
      <c r="X353" s="8"/>
      <c r="Y353" s="8"/>
      <c r="Z353" s="8"/>
      <c r="AA353" s="8"/>
      <c r="AB353" s="8"/>
      <c r="AC353" s="9"/>
      <c r="AD353" s="9"/>
      <c r="AE353" s="9"/>
      <c r="AF353" s="8"/>
      <c r="AG353" s="8"/>
      <c r="AH353" s="7">
        <f t="shared" si="5"/>
        <v>11600000</v>
      </c>
      <c r="AJ353" s="10" t="e">
        <f>AN353*10/AO353</f>
        <v>#DIV/0!</v>
      </c>
    </row>
    <row r="354" spans="1:36" x14ac:dyDescent="0.2">
      <c r="A354" s="23">
        <v>89.1</v>
      </c>
      <c r="B354" t="s">
        <v>492</v>
      </c>
      <c r="C354" s="3">
        <v>2</v>
      </c>
      <c r="D354">
        <v>404000</v>
      </c>
      <c r="E354">
        <v>202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 s="3">
        <v>1.65</v>
      </c>
      <c r="O354" t="s">
        <v>35</v>
      </c>
      <c r="P354" t="s">
        <v>493</v>
      </c>
      <c r="Q354" t="s">
        <v>37</v>
      </c>
      <c r="R354" t="s">
        <v>38</v>
      </c>
      <c r="S354" s="3">
        <v>0.25</v>
      </c>
      <c r="T354" s="3">
        <v>10</v>
      </c>
      <c r="U354" t="s">
        <v>39</v>
      </c>
      <c r="V354" t="s">
        <v>40</v>
      </c>
      <c r="W354" t="s">
        <v>120</v>
      </c>
      <c r="X354" t="s">
        <v>42</v>
      </c>
      <c r="Y354" t="s">
        <v>43</v>
      </c>
      <c r="Z354" t="s">
        <v>44</v>
      </c>
      <c r="AA354" t="s">
        <v>45</v>
      </c>
      <c r="AB354" t="s">
        <v>37</v>
      </c>
      <c r="AC354" s="3"/>
      <c r="AD354" s="3">
        <v>1</v>
      </c>
      <c r="AE354" s="3">
        <v>0</v>
      </c>
      <c r="AF354">
        <v>30</v>
      </c>
      <c r="AG354">
        <v>300</v>
      </c>
      <c r="AH354" s="6">
        <f t="shared" si="5"/>
        <v>4040000</v>
      </c>
    </row>
    <row r="355" spans="1:36" x14ac:dyDescent="0.2">
      <c r="A355" s="23">
        <v>89.2</v>
      </c>
      <c r="B355" t="s">
        <v>492</v>
      </c>
      <c r="C355" s="3">
        <v>2</v>
      </c>
      <c r="D355">
        <v>398000</v>
      </c>
      <c r="E355">
        <v>199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 s="3">
        <v>1.71</v>
      </c>
      <c r="O355" t="s">
        <v>35</v>
      </c>
      <c r="P355" t="s">
        <v>494</v>
      </c>
      <c r="Q355" t="s">
        <v>37</v>
      </c>
      <c r="R355" t="s">
        <v>38</v>
      </c>
      <c r="S355" s="3">
        <v>0.25</v>
      </c>
      <c r="T355" s="3">
        <v>10</v>
      </c>
      <c r="U355" t="s">
        <v>39</v>
      </c>
      <c r="V355" t="s">
        <v>40</v>
      </c>
      <c r="W355" t="s">
        <v>495</v>
      </c>
      <c r="X355" t="s">
        <v>42</v>
      </c>
      <c r="Y355" t="s">
        <v>43</v>
      </c>
      <c r="Z355" t="s">
        <v>44</v>
      </c>
      <c r="AA355" t="s">
        <v>45</v>
      </c>
      <c r="AB355" t="s">
        <v>37</v>
      </c>
      <c r="AC355" s="3"/>
      <c r="AD355" s="3">
        <v>1</v>
      </c>
      <c r="AE355" s="3">
        <v>0</v>
      </c>
      <c r="AF355">
        <v>30</v>
      </c>
      <c r="AG355">
        <v>300</v>
      </c>
      <c r="AH355" s="6">
        <f t="shared" si="5"/>
        <v>3980000</v>
      </c>
    </row>
    <row r="356" spans="1:36" x14ac:dyDescent="0.2">
      <c r="A356" s="23">
        <v>89.3</v>
      </c>
      <c r="B356" t="s">
        <v>492</v>
      </c>
      <c r="C356" s="3">
        <v>2</v>
      </c>
      <c r="D356">
        <v>374000</v>
      </c>
      <c r="E356">
        <v>187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s="3">
        <v>1.59</v>
      </c>
      <c r="O356" t="s">
        <v>35</v>
      </c>
      <c r="P356" t="s">
        <v>496</v>
      </c>
      <c r="Q356" t="s">
        <v>37</v>
      </c>
      <c r="R356" t="s">
        <v>38</v>
      </c>
      <c r="S356" s="3">
        <v>0.25</v>
      </c>
      <c r="T356" s="3">
        <v>10</v>
      </c>
      <c r="U356" t="s">
        <v>39</v>
      </c>
      <c r="V356" t="s">
        <v>40</v>
      </c>
      <c r="W356" t="s">
        <v>202</v>
      </c>
      <c r="X356" t="s">
        <v>42</v>
      </c>
      <c r="Y356" t="s">
        <v>43</v>
      </c>
      <c r="Z356" t="s">
        <v>44</v>
      </c>
      <c r="AA356" t="s">
        <v>45</v>
      </c>
      <c r="AB356" t="s">
        <v>37</v>
      </c>
      <c r="AC356" s="3"/>
      <c r="AD356" s="3">
        <v>1</v>
      </c>
      <c r="AE356" s="3">
        <v>0</v>
      </c>
      <c r="AF356">
        <v>30</v>
      </c>
      <c r="AG356">
        <v>300</v>
      </c>
      <c r="AH356" s="6">
        <f t="shared" si="5"/>
        <v>3740000</v>
      </c>
    </row>
    <row r="357" spans="1:36" x14ac:dyDescent="0.2">
      <c r="A357" s="24">
        <v>89</v>
      </c>
      <c r="B357" s="8"/>
      <c r="C357" s="9" t="s">
        <v>50</v>
      </c>
      <c r="D357" s="8">
        <v>392000</v>
      </c>
      <c r="E357" s="8" t="s">
        <v>51</v>
      </c>
      <c r="F357" s="8">
        <v>4.05</v>
      </c>
      <c r="G357" s="8"/>
      <c r="H357" s="8"/>
      <c r="I357" s="8"/>
      <c r="J357" s="8"/>
      <c r="K357" s="8"/>
      <c r="L357" s="8"/>
      <c r="M357" s="8"/>
      <c r="N357" s="9"/>
      <c r="O357" s="8"/>
      <c r="P357" s="8"/>
      <c r="Q357" s="8"/>
      <c r="R357" s="8"/>
      <c r="S357" s="9"/>
      <c r="T357" s="9"/>
      <c r="U357" s="8"/>
      <c r="V357" s="8"/>
      <c r="W357" s="8"/>
      <c r="X357" s="8"/>
      <c r="Y357" s="8"/>
      <c r="Z357" s="8"/>
      <c r="AA357" s="8"/>
      <c r="AB357" s="8"/>
      <c r="AC357" s="9"/>
      <c r="AD357" s="9"/>
      <c r="AE357" s="9"/>
      <c r="AF357" s="8"/>
      <c r="AG357" s="8"/>
      <c r="AH357" s="7">
        <f t="shared" si="5"/>
        <v>3920000</v>
      </c>
      <c r="AJ357" s="10" t="e">
        <f>AN357*10/AO357</f>
        <v>#DIV/0!</v>
      </c>
    </row>
    <row r="358" spans="1:36" x14ac:dyDescent="0.2">
      <c r="A358" s="23">
        <v>90.1</v>
      </c>
      <c r="B358" t="s">
        <v>497</v>
      </c>
      <c r="C358" s="3">
        <v>2</v>
      </c>
      <c r="D358">
        <v>238000</v>
      </c>
      <c r="E358">
        <v>119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 s="3">
        <v>1.76</v>
      </c>
      <c r="O358" t="s">
        <v>35</v>
      </c>
      <c r="P358" t="s">
        <v>498</v>
      </c>
      <c r="Q358" t="s">
        <v>37</v>
      </c>
      <c r="R358" t="s">
        <v>38</v>
      </c>
      <c r="S358" s="3">
        <v>0.25</v>
      </c>
      <c r="T358" s="3">
        <v>10</v>
      </c>
      <c r="U358" t="s">
        <v>39</v>
      </c>
      <c r="V358" t="s">
        <v>40</v>
      </c>
      <c r="W358" t="s">
        <v>187</v>
      </c>
      <c r="X358" t="s">
        <v>42</v>
      </c>
      <c r="Y358" t="s">
        <v>43</v>
      </c>
      <c r="Z358" t="s">
        <v>44</v>
      </c>
      <c r="AA358" t="s">
        <v>45</v>
      </c>
      <c r="AB358" t="s">
        <v>37</v>
      </c>
      <c r="AC358" s="3"/>
      <c r="AD358" s="3">
        <v>1</v>
      </c>
      <c r="AE358" s="3">
        <v>0</v>
      </c>
      <c r="AF358">
        <v>30</v>
      </c>
      <c r="AG358">
        <v>300</v>
      </c>
      <c r="AH358" s="6">
        <f t="shared" si="5"/>
        <v>2380000</v>
      </c>
    </row>
    <row r="359" spans="1:36" x14ac:dyDescent="0.2">
      <c r="A359" s="23">
        <v>90.2</v>
      </c>
      <c r="B359" t="s">
        <v>497</v>
      </c>
      <c r="C359" s="3">
        <v>2</v>
      </c>
      <c r="D359">
        <v>276000</v>
      </c>
      <c r="E359">
        <v>138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 s="3">
        <v>1.73</v>
      </c>
      <c r="O359" t="s">
        <v>35</v>
      </c>
      <c r="P359" t="s">
        <v>499</v>
      </c>
      <c r="Q359" t="s">
        <v>37</v>
      </c>
      <c r="R359" t="s">
        <v>38</v>
      </c>
      <c r="S359" s="3">
        <v>0.25</v>
      </c>
      <c r="T359" s="3">
        <v>10</v>
      </c>
      <c r="U359" t="s">
        <v>39</v>
      </c>
      <c r="V359" t="s">
        <v>40</v>
      </c>
      <c r="W359" t="s">
        <v>500</v>
      </c>
      <c r="X359" t="s">
        <v>42</v>
      </c>
      <c r="Y359" t="s">
        <v>43</v>
      </c>
      <c r="Z359" t="s">
        <v>44</v>
      </c>
      <c r="AA359" t="s">
        <v>45</v>
      </c>
      <c r="AB359" t="s">
        <v>37</v>
      </c>
      <c r="AC359" s="3"/>
      <c r="AD359" s="3">
        <v>1</v>
      </c>
      <c r="AE359" s="3">
        <v>0</v>
      </c>
      <c r="AF359">
        <v>30</v>
      </c>
      <c r="AG359">
        <v>300</v>
      </c>
      <c r="AH359" s="6">
        <f t="shared" si="5"/>
        <v>2760000</v>
      </c>
    </row>
    <row r="360" spans="1:36" x14ac:dyDescent="0.2">
      <c r="A360" s="23">
        <v>90.3</v>
      </c>
      <c r="B360" t="s">
        <v>497</v>
      </c>
      <c r="C360" s="3">
        <v>2</v>
      </c>
      <c r="D360">
        <v>214000</v>
      </c>
      <c r="E360">
        <v>107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 s="3">
        <v>1.82</v>
      </c>
      <c r="O360" t="s">
        <v>35</v>
      </c>
      <c r="P360" t="s">
        <v>501</v>
      </c>
      <c r="Q360" t="s">
        <v>37</v>
      </c>
      <c r="R360" t="s">
        <v>38</v>
      </c>
      <c r="S360" s="3">
        <v>0.25</v>
      </c>
      <c r="T360" s="3">
        <v>10</v>
      </c>
      <c r="U360" t="s">
        <v>39</v>
      </c>
      <c r="V360" t="s">
        <v>40</v>
      </c>
      <c r="W360" t="s">
        <v>211</v>
      </c>
      <c r="X360" t="s">
        <v>42</v>
      </c>
      <c r="Y360" t="s">
        <v>43</v>
      </c>
      <c r="Z360" t="s">
        <v>44</v>
      </c>
      <c r="AA360" t="s">
        <v>45</v>
      </c>
      <c r="AB360" t="s">
        <v>37</v>
      </c>
      <c r="AC360" s="3"/>
      <c r="AD360" s="3">
        <v>1</v>
      </c>
      <c r="AE360" s="3">
        <v>0</v>
      </c>
      <c r="AF360">
        <v>30</v>
      </c>
      <c r="AG360">
        <v>300</v>
      </c>
      <c r="AH360" s="6">
        <f t="shared" si="5"/>
        <v>2140000</v>
      </c>
    </row>
    <row r="361" spans="1:36" x14ac:dyDescent="0.2">
      <c r="A361" s="24">
        <v>90</v>
      </c>
      <c r="B361" s="8"/>
      <c r="C361" s="9" t="s">
        <v>50</v>
      </c>
      <c r="D361" s="8">
        <v>243000</v>
      </c>
      <c r="E361" s="8" t="s">
        <v>51</v>
      </c>
      <c r="F361" s="8">
        <v>12.882999999999999</v>
      </c>
      <c r="G361" s="8"/>
      <c r="H361" s="8"/>
      <c r="I361" s="8"/>
      <c r="J361" s="8"/>
      <c r="K361" s="8"/>
      <c r="L361" s="8"/>
      <c r="M361" s="8"/>
      <c r="N361" s="9"/>
      <c r="O361" s="8"/>
      <c r="P361" s="8"/>
      <c r="Q361" s="8"/>
      <c r="R361" s="8"/>
      <c r="S361" s="9"/>
      <c r="T361" s="9"/>
      <c r="U361" s="8"/>
      <c r="V361" s="8"/>
      <c r="W361" s="8"/>
      <c r="X361" s="8"/>
      <c r="Y361" s="8"/>
      <c r="Z361" s="8"/>
      <c r="AA361" s="8"/>
      <c r="AB361" s="8"/>
      <c r="AC361" s="9"/>
      <c r="AD361" s="9"/>
      <c r="AE361" s="9"/>
      <c r="AF361" s="8"/>
      <c r="AG361" s="8"/>
      <c r="AH361" s="7">
        <f t="shared" si="5"/>
        <v>2430000</v>
      </c>
      <c r="AJ361" s="10" t="e">
        <f>AN361*10/AO361</f>
        <v>#DIV/0!</v>
      </c>
    </row>
    <row r="362" spans="1:36" x14ac:dyDescent="0.2">
      <c r="A362" s="23">
        <v>91.1</v>
      </c>
      <c r="B362" t="s">
        <v>502</v>
      </c>
      <c r="C362" s="3">
        <v>2</v>
      </c>
      <c r="D362">
        <v>459000</v>
      </c>
      <c r="E362">
        <v>216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3">
        <v>1.7</v>
      </c>
      <c r="O362" t="s">
        <v>35</v>
      </c>
      <c r="P362" t="s">
        <v>503</v>
      </c>
      <c r="Q362" t="s">
        <v>37</v>
      </c>
      <c r="R362" t="s">
        <v>38</v>
      </c>
      <c r="S362" s="3">
        <v>0.25</v>
      </c>
      <c r="T362" s="3">
        <v>10</v>
      </c>
      <c r="U362" t="s">
        <v>39</v>
      </c>
      <c r="V362" t="s">
        <v>40</v>
      </c>
      <c r="W362" t="s">
        <v>504</v>
      </c>
      <c r="X362" t="s">
        <v>42</v>
      </c>
      <c r="Y362" t="s">
        <v>43</v>
      </c>
      <c r="Z362" t="s">
        <v>44</v>
      </c>
      <c r="AA362" t="s">
        <v>45</v>
      </c>
      <c r="AB362" t="s">
        <v>37</v>
      </c>
      <c r="AC362" s="3"/>
      <c r="AD362" s="3">
        <v>1</v>
      </c>
      <c r="AE362" s="3">
        <v>0</v>
      </c>
      <c r="AF362">
        <v>30</v>
      </c>
      <c r="AG362">
        <v>300</v>
      </c>
      <c r="AH362" s="6">
        <f t="shared" si="5"/>
        <v>4590000</v>
      </c>
    </row>
    <row r="363" spans="1:36" x14ac:dyDescent="0.2">
      <c r="A363" s="23">
        <v>91.2</v>
      </c>
      <c r="B363" t="s">
        <v>502</v>
      </c>
      <c r="C363" s="3">
        <v>2</v>
      </c>
      <c r="D363">
        <v>428000</v>
      </c>
      <c r="E363">
        <v>214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 s="3">
        <v>1.71</v>
      </c>
      <c r="O363" t="s">
        <v>35</v>
      </c>
      <c r="P363" t="s">
        <v>505</v>
      </c>
      <c r="Q363" t="s">
        <v>37</v>
      </c>
      <c r="R363" t="s">
        <v>38</v>
      </c>
      <c r="S363" s="3">
        <v>0.25</v>
      </c>
      <c r="T363" s="3">
        <v>10</v>
      </c>
      <c r="U363" t="s">
        <v>39</v>
      </c>
      <c r="V363" t="s">
        <v>40</v>
      </c>
      <c r="W363" t="s">
        <v>506</v>
      </c>
      <c r="X363" t="s">
        <v>42</v>
      </c>
      <c r="Y363" t="s">
        <v>43</v>
      </c>
      <c r="Z363" t="s">
        <v>44</v>
      </c>
      <c r="AA363" t="s">
        <v>45</v>
      </c>
      <c r="AB363" t="s">
        <v>37</v>
      </c>
      <c r="AC363" s="3"/>
      <c r="AD363" s="3">
        <v>1</v>
      </c>
      <c r="AE363" s="3">
        <v>0</v>
      </c>
      <c r="AF363">
        <v>30</v>
      </c>
      <c r="AG363">
        <v>300</v>
      </c>
      <c r="AH363" s="6">
        <f t="shared" si="5"/>
        <v>4280000</v>
      </c>
    </row>
    <row r="364" spans="1:36" x14ac:dyDescent="0.2">
      <c r="A364" s="23">
        <v>91.3</v>
      </c>
      <c r="B364" t="s">
        <v>502</v>
      </c>
      <c r="C364" s="3">
        <v>2</v>
      </c>
      <c r="D364">
        <v>523000</v>
      </c>
      <c r="E364">
        <v>217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 s="3">
        <v>1.65</v>
      </c>
      <c r="O364" t="s">
        <v>35</v>
      </c>
      <c r="P364" t="s">
        <v>507</v>
      </c>
      <c r="Q364" t="s">
        <v>37</v>
      </c>
      <c r="R364" t="s">
        <v>38</v>
      </c>
      <c r="S364" s="3">
        <v>0.25</v>
      </c>
      <c r="T364" s="3">
        <v>10</v>
      </c>
      <c r="U364" t="s">
        <v>39</v>
      </c>
      <c r="V364" t="s">
        <v>40</v>
      </c>
      <c r="W364" t="s">
        <v>508</v>
      </c>
      <c r="X364" t="s">
        <v>42</v>
      </c>
      <c r="Y364" t="s">
        <v>43</v>
      </c>
      <c r="Z364" t="s">
        <v>44</v>
      </c>
      <c r="AA364" t="s">
        <v>45</v>
      </c>
      <c r="AB364" t="s">
        <v>37</v>
      </c>
      <c r="AC364" s="3"/>
      <c r="AD364" s="3">
        <v>1</v>
      </c>
      <c r="AE364" s="3">
        <v>0</v>
      </c>
      <c r="AF364">
        <v>30</v>
      </c>
      <c r="AG364">
        <v>300</v>
      </c>
      <c r="AH364" s="6">
        <f t="shared" si="5"/>
        <v>5230000</v>
      </c>
    </row>
    <row r="365" spans="1:36" x14ac:dyDescent="0.2">
      <c r="A365" s="24">
        <v>91</v>
      </c>
      <c r="B365" s="8"/>
      <c r="C365" s="9" t="s">
        <v>50</v>
      </c>
      <c r="D365" s="8">
        <v>470000</v>
      </c>
      <c r="E365" s="8" t="s">
        <v>51</v>
      </c>
      <c r="F365" s="8">
        <v>10.308</v>
      </c>
      <c r="G365" s="8"/>
      <c r="H365" s="8"/>
      <c r="I365" s="8"/>
      <c r="J365" s="8"/>
      <c r="K365" s="8"/>
      <c r="L365" s="8"/>
      <c r="M365" s="8"/>
      <c r="N365" s="9"/>
      <c r="O365" s="8"/>
      <c r="P365" s="8"/>
      <c r="Q365" s="8"/>
      <c r="R365" s="8"/>
      <c r="S365" s="9"/>
      <c r="T365" s="9"/>
      <c r="U365" s="8"/>
      <c r="V365" s="8"/>
      <c r="W365" s="8"/>
      <c r="X365" s="8"/>
      <c r="Y365" s="8"/>
      <c r="Z365" s="8"/>
      <c r="AA365" s="8"/>
      <c r="AB365" s="8"/>
      <c r="AC365" s="9"/>
      <c r="AD365" s="9"/>
      <c r="AE365" s="9"/>
      <c r="AF365" s="8"/>
      <c r="AG365" s="8"/>
      <c r="AH365" s="7">
        <f t="shared" si="5"/>
        <v>4700000</v>
      </c>
      <c r="AJ365" s="10" t="e">
        <f>AN365*10/AO365</f>
        <v>#DIV/0!</v>
      </c>
    </row>
    <row r="366" spans="1:36" x14ac:dyDescent="0.2">
      <c r="A366" s="23">
        <v>92.1</v>
      </c>
      <c r="B366" t="s">
        <v>509</v>
      </c>
      <c r="C366" s="3">
        <v>2</v>
      </c>
      <c r="D366">
        <v>424000</v>
      </c>
      <c r="E366">
        <v>212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3">
        <v>1.63</v>
      </c>
      <c r="O366" t="s">
        <v>35</v>
      </c>
      <c r="P366" t="s">
        <v>510</v>
      </c>
      <c r="Q366" t="s">
        <v>37</v>
      </c>
      <c r="R366" t="s">
        <v>38</v>
      </c>
      <c r="S366" s="3">
        <v>0.25</v>
      </c>
      <c r="T366" s="3">
        <v>10</v>
      </c>
      <c r="U366" t="s">
        <v>39</v>
      </c>
      <c r="V366" t="s">
        <v>40</v>
      </c>
      <c r="W366" t="s">
        <v>511</v>
      </c>
      <c r="X366" t="s">
        <v>42</v>
      </c>
      <c r="Y366" t="s">
        <v>43</v>
      </c>
      <c r="Z366" t="s">
        <v>44</v>
      </c>
      <c r="AA366" t="s">
        <v>45</v>
      </c>
      <c r="AB366" t="s">
        <v>37</v>
      </c>
      <c r="AC366" s="3"/>
      <c r="AD366" s="3">
        <v>1</v>
      </c>
      <c r="AE366" s="3">
        <v>0</v>
      </c>
      <c r="AF366">
        <v>30</v>
      </c>
      <c r="AG366">
        <v>300</v>
      </c>
      <c r="AH366" s="6">
        <f t="shared" si="5"/>
        <v>4240000</v>
      </c>
    </row>
    <row r="367" spans="1:36" x14ac:dyDescent="0.2">
      <c r="A367" s="23">
        <v>92.2</v>
      </c>
      <c r="B367" t="s">
        <v>509</v>
      </c>
      <c r="C367" s="3">
        <v>2</v>
      </c>
      <c r="D367">
        <v>430000</v>
      </c>
      <c r="E367">
        <v>215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 s="3">
        <v>1.69</v>
      </c>
      <c r="O367" t="s">
        <v>35</v>
      </c>
      <c r="P367" t="s">
        <v>512</v>
      </c>
      <c r="Q367" t="s">
        <v>37</v>
      </c>
      <c r="R367" t="s">
        <v>38</v>
      </c>
      <c r="S367" s="3">
        <v>0.25</v>
      </c>
      <c r="T367" s="3">
        <v>10</v>
      </c>
      <c r="U367" t="s">
        <v>39</v>
      </c>
      <c r="V367" t="s">
        <v>40</v>
      </c>
      <c r="W367" t="s">
        <v>513</v>
      </c>
      <c r="X367" t="s">
        <v>42</v>
      </c>
      <c r="Y367" t="s">
        <v>43</v>
      </c>
      <c r="Z367" t="s">
        <v>44</v>
      </c>
      <c r="AA367" t="s">
        <v>45</v>
      </c>
      <c r="AB367" t="s">
        <v>37</v>
      </c>
      <c r="AC367" s="3"/>
      <c r="AD367" s="3">
        <v>1</v>
      </c>
      <c r="AE367" s="3">
        <v>0</v>
      </c>
      <c r="AF367">
        <v>30</v>
      </c>
      <c r="AG367">
        <v>300</v>
      </c>
      <c r="AH367" s="6">
        <f t="shared" si="5"/>
        <v>4300000</v>
      </c>
    </row>
    <row r="368" spans="1:36" x14ac:dyDescent="0.2">
      <c r="A368" s="23">
        <v>92.3</v>
      </c>
      <c r="B368" t="s">
        <v>509</v>
      </c>
      <c r="C368" s="3">
        <v>2</v>
      </c>
      <c r="D368">
        <v>356000</v>
      </c>
      <c r="E368">
        <v>178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 s="3">
        <v>1.71</v>
      </c>
      <c r="O368" t="s">
        <v>35</v>
      </c>
      <c r="P368" t="s">
        <v>514</v>
      </c>
      <c r="Q368" t="s">
        <v>37</v>
      </c>
      <c r="R368" t="s">
        <v>38</v>
      </c>
      <c r="S368" s="3">
        <v>0.25</v>
      </c>
      <c r="T368" s="3">
        <v>10</v>
      </c>
      <c r="U368" t="s">
        <v>39</v>
      </c>
      <c r="V368" t="s">
        <v>40</v>
      </c>
      <c r="W368" t="s">
        <v>330</v>
      </c>
      <c r="X368" t="s">
        <v>42</v>
      </c>
      <c r="Y368" t="s">
        <v>43</v>
      </c>
      <c r="Z368" t="s">
        <v>44</v>
      </c>
      <c r="AA368" t="s">
        <v>45</v>
      </c>
      <c r="AB368" t="s">
        <v>37</v>
      </c>
      <c r="AC368" s="3"/>
      <c r="AD368" s="3">
        <v>1</v>
      </c>
      <c r="AE368" s="3">
        <v>0</v>
      </c>
      <c r="AF368">
        <v>30</v>
      </c>
      <c r="AG368">
        <v>300</v>
      </c>
      <c r="AH368" s="6">
        <f t="shared" si="5"/>
        <v>3560000</v>
      </c>
    </row>
    <row r="369" spans="1:36" x14ac:dyDescent="0.2">
      <c r="A369" s="24">
        <v>92</v>
      </c>
      <c r="B369" s="8"/>
      <c r="C369" s="9" t="s">
        <v>50</v>
      </c>
      <c r="D369" s="8">
        <v>403000</v>
      </c>
      <c r="E369" s="8" t="s">
        <v>51</v>
      </c>
      <c r="F369" s="8">
        <v>10.19</v>
      </c>
      <c r="G369" s="8"/>
      <c r="H369" s="8"/>
      <c r="I369" s="8"/>
      <c r="J369" s="8"/>
      <c r="K369" s="8"/>
      <c r="L369" s="8"/>
      <c r="M369" s="8"/>
      <c r="N369" s="9"/>
      <c r="O369" s="8"/>
      <c r="P369" s="8"/>
      <c r="Q369" s="8"/>
      <c r="R369" s="8"/>
      <c r="S369" s="9"/>
      <c r="T369" s="9"/>
      <c r="U369" s="8"/>
      <c r="V369" s="8"/>
      <c r="W369" s="8"/>
      <c r="X369" s="8"/>
      <c r="Y369" s="8"/>
      <c r="Z369" s="8"/>
      <c r="AA369" s="8"/>
      <c r="AB369" s="8"/>
      <c r="AC369" s="9"/>
      <c r="AD369" s="9"/>
      <c r="AE369" s="9"/>
      <c r="AF369" s="8"/>
      <c r="AG369" s="8"/>
      <c r="AH369" s="7">
        <f t="shared" si="5"/>
        <v>4030000</v>
      </c>
      <c r="AJ369" s="10" t="e">
        <f>AN369*10/AO369</f>
        <v>#DIV/0!</v>
      </c>
    </row>
    <row r="370" spans="1:36" x14ac:dyDescent="0.2">
      <c r="A370" s="23">
        <v>93.1</v>
      </c>
      <c r="B370" t="s">
        <v>515</v>
      </c>
      <c r="C370" s="3">
        <v>2</v>
      </c>
      <c r="D370">
        <v>428000</v>
      </c>
      <c r="E370">
        <v>214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 s="3">
        <v>1.67</v>
      </c>
      <c r="O370" t="s">
        <v>35</v>
      </c>
      <c r="P370" t="s">
        <v>516</v>
      </c>
      <c r="Q370" t="s">
        <v>37</v>
      </c>
      <c r="R370" t="s">
        <v>38</v>
      </c>
      <c r="S370" s="3">
        <v>0.25</v>
      </c>
      <c r="T370" s="3">
        <v>10</v>
      </c>
      <c r="U370" t="s">
        <v>39</v>
      </c>
      <c r="V370" t="s">
        <v>40</v>
      </c>
      <c r="W370" t="s">
        <v>202</v>
      </c>
      <c r="X370" t="s">
        <v>42</v>
      </c>
      <c r="Y370" t="s">
        <v>43</v>
      </c>
      <c r="Z370" t="s">
        <v>44</v>
      </c>
      <c r="AA370" t="s">
        <v>45</v>
      </c>
      <c r="AB370" t="s">
        <v>37</v>
      </c>
      <c r="AC370" s="3"/>
      <c r="AD370" s="3">
        <v>1</v>
      </c>
      <c r="AE370" s="3">
        <v>0</v>
      </c>
      <c r="AF370">
        <v>30</v>
      </c>
      <c r="AG370">
        <v>300</v>
      </c>
      <c r="AH370" s="6">
        <f t="shared" si="5"/>
        <v>4280000</v>
      </c>
    </row>
    <row r="371" spans="1:36" x14ac:dyDescent="0.2">
      <c r="A371" s="23">
        <v>93.2</v>
      </c>
      <c r="B371" t="s">
        <v>515</v>
      </c>
      <c r="C371" s="3">
        <v>2</v>
      </c>
      <c r="D371">
        <v>286000</v>
      </c>
      <c r="E371">
        <v>143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 s="3">
        <v>1.72</v>
      </c>
      <c r="O371" t="s">
        <v>35</v>
      </c>
      <c r="P371" t="s">
        <v>517</v>
      </c>
      <c r="Q371" t="s">
        <v>37</v>
      </c>
      <c r="R371" t="s">
        <v>38</v>
      </c>
      <c r="S371" s="3">
        <v>0.25</v>
      </c>
      <c r="T371" s="3">
        <v>10</v>
      </c>
      <c r="U371" t="s">
        <v>39</v>
      </c>
      <c r="V371" t="s">
        <v>40</v>
      </c>
      <c r="W371" t="s">
        <v>518</v>
      </c>
      <c r="X371" t="s">
        <v>42</v>
      </c>
      <c r="Y371" t="s">
        <v>43</v>
      </c>
      <c r="Z371" t="s">
        <v>44</v>
      </c>
      <c r="AA371" t="s">
        <v>45</v>
      </c>
      <c r="AB371" t="s">
        <v>37</v>
      </c>
      <c r="AC371" s="3"/>
      <c r="AD371" s="3">
        <v>1</v>
      </c>
      <c r="AE371" s="3">
        <v>0</v>
      </c>
      <c r="AF371">
        <v>30</v>
      </c>
      <c r="AG371">
        <v>300</v>
      </c>
      <c r="AH371" s="6">
        <f t="shared" si="5"/>
        <v>2860000</v>
      </c>
    </row>
    <row r="372" spans="1:36" x14ac:dyDescent="0.2">
      <c r="A372" s="23">
        <v>93.3</v>
      </c>
      <c r="B372" t="s">
        <v>515</v>
      </c>
      <c r="C372" s="3">
        <v>2</v>
      </c>
      <c r="D372">
        <v>308000</v>
      </c>
      <c r="E372">
        <v>154</v>
      </c>
      <c r="F372" t="s">
        <v>519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 s="3">
        <v>1.72</v>
      </c>
      <c r="O372" t="s">
        <v>35</v>
      </c>
      <c r="P372" t="s">
        <v>520</v>
      </c>
      <c r="Q372" t="s">
        <v>37</v>
      </c>
      <c r="R372" t="s">
        <v>38</v>
      </c>
      <c r="S372" s="3">
        <v>0.25</v>
      </c>
      <c r="T372" s="3">
        <v>10</v>
      </c>
      <c r="U372" t="s">
        <v>39</v>
      </c>
      <c r="V372" t="s">
        <v>40</v>
      </c>
      <c r="W372" t="s">
        <v>521</v>
      </c>
      <c r="X372" t="s">
        <v>42</v>
      </c>
      <c r="Y372" t="s">
        <v>43</v>
      </c>
      <c r="Z372" t="s">
        <v>44</v>
      </c>
      <c r="AA372" t="s">
        <v>45</v>
      </c>
      <c r="AB372" t="s">
        <v>37</v>
      </c>
      <c r="AC372" s="3"/>
      <c r="AD372" s="3">
        <v>1</v>
      </c>
      <c r="AE372" s="3">
        <v>0</v>
      </c>
      <c r="AF372">
        <v>30</v>
      </c>
      <c r="AG372">
        <v>300</v>
      </c>
      <c r="AH372" s="6">
        <f t="shared" si="5"/>
        <v>3080000</v>
      </c>
    </row>
    <row r="373" spans="1:36" x14ac:dyDescent="0.2">
      <c r="A373" s="24">
        <v>93</v>
      </c>
      <c r="B373" s="8"/>
      <c r="C373" s="9" t="s">
        <v>50</v>
      </c>
      <c r="D373" s="8">
        <v>341000</v>
      </c>
      <c r="E373" s="8" t="s">
        <v>51</v>
      </c>
      <c r="F373" s="8">
        <v>22.434999999999999</v>
      </c>
      <c r="G373" s="8"/>
      <c r="H373" s="8"/>
      <c r="I373" s="8"/>
      <c r="J373" s="8"/>
      <c r="K373" s="8"/>
      <c r="L373" s="8"/>
      <c r="M373" s="8"/>
      <c r="N373" s="9"/>
      <c r="O373" s="8"/>
      <c r="P373" s="8"/>
      <c r="Q373" s="8"/>
      <c r="R373" s="8"/>
      <c r="S373" s="9"/>
      <c r="T373" s="9"/>
      <c r="U373" s="8"/>
      <c r="V373" s="8"/>
      <c r="W373" s="8"/>
      <c r="X373" s="8"/>
      <c r="Y373" s="8"/>
      <c r="Z373" s="8"/>
      <c r="AA373" s="8"/>
      <c r="AB373" s="8"/>
      <c r="AC373" s="9"/>
      <c r="AD373" s="9"/>
      <c r="AE373" s="9"/>
      <c r="AF373" s="8"/>
      <c r="AG373" s="8"/>
      <c r="AH373" s="7">
        <f t="shared" si="5"/>
        <v>3410000</v>
      </c>
      <c r="AJ373" s="10" t="e">
        <f>AN373*10/AO373</f>
        <v>#DIV/0!</v>
      </c>
    </row>
    <row r="374" spans="1:36" x14ac:dyDescent="0.2">
      <c r="A374" s="23">
        <v>94.1</v>
      </c>
      <c r="B374" t="s">
        <v>522</v>
      </c>
      <c r="C374" s="3">
        <v>2</v>
      </c>
      <c r="D374">
        <v>276000</v>
      </c>
      <c r="E374">
        <v>138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 s="3">
        <v>1.78</v>
      </c>
      <c r="O374" t="s">
        <v>35</v>
      </c>
      <c r="P374" t="s">
        <v>523</v>
      </c>
      <c r="Q374" t="s">
        <v>37</v>
      </c>
      <c r="R374" t="s">
        <v>38</v>
      </c>
      <c r="S374" s="3">
        <v>0.25</v>
      </c>
      <c r="T374" s="3">
        <v>10</v>
      </c>
      <c r="U374" t="s">
        <v>39</v>
      </c>
      <c r="V374" t="s">
        <v>40</v>
      </c>
      <c r="W374" t="s">
        <v>363</v>
      </c>
      <c r="X374" t="s">
        <v>42</v>
      </c>
      <c r="Y374" t="s">
        <v>43</v>
      </c>
      <c r="Z374" t="s">
        <v>44</v>
      </c>
      <c r="AA374" t="s">
        <v>45</v>
      </c>
      <c r="AB374" t="s">
        <v>37</v>
      </c>
      <c r="AC374" s="3"/>
      <c r="AD374" s="3">
        <v>1</v>
      </c>
      <c r="AE374" s="3">
        <v>0</v>
      </c>
      <c r="AF374">
        <v>30</v>
      </c>
      <c r="AG374">
        <v>300</v>
      </c>
      <c r="AH374" s="6">
        <f t="shared" si="5"/>
        <v>2760000</v>
      </c>
    </row>
    <row r="375" spans="1:36" x14ac:dyDescent="0.2">
      <c r="A375" s="23">
        <v>94.2</v>
      </c>
      <c r="B375" t="s">
        <v>522</v>
      </c>
      <c r="C375" s="3">
        <v>2</v>
      </c>
      <c r="D375">
        <v>252000</v>
      </c>
      <c r="E375">
        <v>126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s="3">
        <v>1.75</v>
      </c>
      <c r="O375" t="s">
        <v>35</v>
      </c>
      <c r="P375" t="s">
        <v>524</v>
      </c>
      <c r="Q375" t="s">
        <v>37</v>
      </c>
      <c r="R375" t="s">
        <v>38</v>
      </c>
      <c r="S375" s="3">
        <v>0.25</v>
      </c>
      <c r="T375" s="3">
        <v>10</v>
      </c>
      <c r="U375" t="s">
        <v>39</v>
      </c>
      <c r="V375" t="s">
        <v>40</v>
      </c>
      <c r="W375" t="s">
        <v>255</v>
      </c>
      <c r="X375" t="s">
        <v>42</v>
      </c>
      <c r="Y375" t="s">
        <v>43</v>
      </c>
      <c r="Z375" t="s">
        <v>44</v>
      </c>
      <c r="AA375" t="s">
        <v>45</v>
      </c>
      <c r="AB375" t="s">
        <v>37</v>
      </c>
      <c r="AC375" s="3"/>
      <c r="AD375" s="3">
        <v>1</v>
      </c>
      <c r="AE375" s="3">
        <v>0</v>
      </c>
      <c r="AF375">
        <v>30</v>
      </c>
      <c r="AG375">
        <v>300</v>
      </c>
      <c r="AH375" s="6">
        <f t="shared" si="5"/>
        <v>2520000</v>
      </c>
    </row>
    <row r="376" spans="1:36" x14ac:dyDescent="0.2">
      <c r="A376" s="23">
        <v>94.3</v>
      </c>
      <c r="B376" t="s">
        <v>522</v>
      </c>
      <c r="C376" s="3">
        <v>2</v>
      </c>
      <c r="D376">
        <v>198000</v>
      </c>
      <c r="E376">
        <v>99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3">
        <v>1.78</v>
      </c>
      <c r="O376" t="s">
        <v>35</v>
      </c>
      <c r="P376" t="s">
        <v>525</v>
      </c>
      <c r="Q376" t="s">
        <v>37</v>
      </c>
      <c r="R376" t="s">
        <v>38</v>
      </c>
      <c r="S376" s="3">
        <v>0.25</v>
      </c>
      <c r="T376" s="3">
        <v>10</v>
      </c>
      <c r="U376" t="s">
        <v>39</v>
      </c>
      <c r="V376" t="s">
        <v>40</v>
      </c>
      <c r="W376" t="s">
        <v>233</v>
      </c>
      <c r="X376" t="s">
        <v>42</v>
      </c>
      <c r="Y376" t="s">
        <v>43</v>
      </c>
      <c r="Z376" t="s">
        <v>44</v>
      </c>
      <c r="AA376" t="s">
        <v>45</v>
      </c>
      <c r="AB376" t="s">
        <v>37</v>
      </c>
      <c r="AC376" s="3"/>
      <c r="AD376" s="3">
        <v>1</v>
      </c>
      <c r="AE376" s="3">
        <v>0</v>
      </c>
      <c r="AF376">
        <v>30</v>
      </c>
      <c r="AG376">
        <v>300</v>
      </c>
      <c r="AH376" s="6">
        <f t="shared" si="5"/>
        <v>1980000</v>
      </c>
    </row>
    <row r="377" spans="1:36" x14ac:dyDescent="0.2">
      <c r="A377" s="24">
        <v>94</v>
      </c>
      <c r="B377" s="8"/>
      <c r="C377" s="9" t="s">
        <v>50</v>
      </c>
      <c r="D377" s="8">
        <v>242000</v>
      </c>
      <c r="E377" s="8" t="s">
        <v>51</v>
      </c>
      <c r="F377" s="8">
        <v>16.507999999999999</v>
      </c>
      <c r="G377" s="8"/>
      <c r="H377" s="8"/>
      <c r="I377" s="8"/>
      <c r="J377" s="8"/>
      <c r="K377" s="8"/>
      <c r="L377" s="8"/>
      <c r="M377" s="8"/>
      <c r="N377" s="9"/>
      <c r="O377" s="8"/>
      <c r="P377" s="8"/>
      <c r="Q377" s="8"/>
      <c r="R377" s="8"/>
      <c r="S377" s="9"/>
      <c r="T377" s="9"/>
      <c r="U377" s="8"/>
      <c r="V377" s="8"/>
      <c r="W377" s="8"/>
      <c r="X377" s="8"/>
      <c r="Y377" s="8"/>
      <c r="Z377" s="8"/>
      <c r="AA377" s="8"/>
      <c r="AB377" s="8"/>
      <c r="AC377" s="9"/>
      <c r="AD377" s="9"/>
      <c r="AE377" s="9"/>
      <c r="AF377" s="8"/>
      <c r="AG377" s="8"/>
      <c r="AH377" s="7">
        <f t="shared" si="5"/>
        <v>2420000</v>
      </c>
      <c r="AJ377" s="10" t="e">
        <f>AN377*10/AO377</f>
        <v>#DIV/0!</v>
      </c>
    </row>
    <row r="378" spans="1:36" x14ac:dyDescent="0.2">
      <c r="A378" s="23">
        <v>95.1</v>
      </c>
      <c r="B378" t="s">
        <v>526</v>
      </c>
      <c r="C378" s="3">
        <v>2</v>
      </c>
      <c r="D378">
        <v>831000</v>
      </c>
      <c r="E378">
        <v>222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 s="3">
        <v>1.6</v>
      </c>
      <c r="O378" t="s">
        <v>35</v>
      </c>
      <c r="P378" t="s">
        <v>527</v>
      </c>
      <c r="Q378" t="s">
        <v>37</v>
      </c>
      <c r="R378" t="s">
        <v>38</v>
      </c>
      <c r="S378" s="3">
        <v>0.25</v>
      </c>
      <c r="T378" s="3">
        <v>10</v>
      </c>
      <c r="U378" t="s">
        <v>39</v>
      </c>
      <c r="V378" t="s">
        <v>40</v>
      </c>
      <c r="W378" t="s">
        <v>247</v>
      </c>
      <c r="X378" t="s">
        <v>42</v>
      </c>
      <c r="Y378" t="s">
        <v>43</v>
      </c>
      <c r="Z378" t="s">
        <v>44</v>
      </c>
      <c r="AA378" t="s">
        <v>45</v>
      </c>
      <c r="AB378" t="s">
        <v>37</v>
      </c>
      <c r="AC378" s="3"/>
      <c r="AD378" s="3">
        <v>1</v>
      </c>
      <c r="AE378" s="3">
        <v>0</v>
      </c>
      <c r="AF378">
        <v>30</v>
      </c>
      <c r="AG378">
        <v>300</v>
      </c>
      <c r="AH378" s="6">
        <f t="shared" si="5"/>
        <v>8310000</v>
      </c>
    </row>
    <row r="379" spans="1:36" x14ac:dyDescent="0.2">
      <c r="A379" s="23">
        <v>95.2</v>
      </c>
      <c r="B379" t="s">
        <v>526</v>
      </c>
      <c r="C379" s="3">
        <v>2</v>
      </c>
      <c r="D379">
        <v>621000</v>
      </c>
      <c r="E379">
        <v>225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 s="3">
        <v>1.69</v>
      </c>
      <c r="O379" t="s">
        <v>35</v>
      </c>
      <c r="P379" t="s">
        <v>528</v>
      </c>
      <c r="Q379" t="s">
        <v>37</v>
      </c>
      <c r="R379" t="s">
        <v>38</v>
      </c>
      <c r="S379" s="3">
        <v>0.25</v>
      </c>
      <c r="T379" s="3">
        <v>10</v>
      </c>
      <c r="U379" t="s">
        <v>39</v>
      </c>
      <c r="V379" t="s">
        <v>40</v>
      </c>
      <c r="W379" t="s">
        <v>185</v>
      </c>
      <c r="X379" t="s">
        <v>42</v>
      </c>
      <c r="Y379" t="s">
        <v>43</v>
      </c>
      <c r="Z379" t="s">
        <v>44</v>
      </c>
      <c r="AA379" t="s">
        <v>45</v>
      </c>
      <c r="AB379" t="s">
        <v>37</v>
      </c>
      <c r="AC379" s="3"/>
      <c r="AD379" s="3">
        <v>1</v>
      </c>
      <c r="AE379" s="3">
        <v>0</v>
      </c>
      <c r="AF379">
        <v>30</v>
      </c>
      <c r="AG379">
        <v>300</v>
      </c>
      <c r="AH379" s="6">
        <f t="shared" si="5"/>
        <v>6210000</v>
      </c>
    </row>
    <row r="380" spans="1:36" x14ac:dyDescent="0.2">
      <c r="A380" s="23">
        <v>95.3</v>
      </c>
      <c r="B380" t="s">
        <v>526</v>
      </c>
      <c r="C380" s="3">
        <v>2</v>
      </c>
      <c r="D380">
        <v>663000</v>
      </c>
      <c r="E380">
        <v>218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 s="3">
        <v>1.63</v>
      </c>
      <c r="O380" t="s">
        <v>35</v>
      </c>
      <c r="P380" t="s">
        <v>529</v>
      </c>
      <c r="Q380" t="s">
        <v>37</v>
      </c>
      <c r="R380" t="s">
        <v>38</v>
      </c>
      <c r="S380" s="3">
        <v>0.25</v>
      </c>
      <c r="T380" s="3">
        <v>10</v>
      </c>
      <c r="U380" t="s">
        <v>39</v>
      </c>
      <c r="V380" t="s">
        <v>40</v>
      </c>
      <c r="W380" t="s">
        <v>309</v>
      </c>
      <c r="X380" t="s">
        <v>42</v>
      </c>
      <c r="Y380" t="s">
        <v>43</v>
      </c>
      <c r="Z380" t="s">
        <v>44</v>
      </c>
      <c r="AA380" t="s">
        <v>45</v>
      </c>
      <c r="AB380" t="s">
        <v>37</v>
      </c>
      <c r="AC380" s="3"/>
      <c r="AD380" s="3">
        <v>1</v>
      </c>
      <c r="AE380" s="3">
        <v>0</v>
      </c>
      <c r="AF380">
        <v>30</v>
      </c>
      <c r="AG380">
        <v>300</v>
      </c>
      <c r="AH380" s="6">
        <f t="shared" si="5"/>
        <v>6630000</v>
      </c>
    </row>
    <row r="381" spans="1:36" x14ac:dyDescent="0.2">
      <c r="A381" s="24">
        <v>95</v>
      </c>
      <c r="B381" s="8"/>
      <c r="C381" s="9" t="s">
        <v>50</v>
      </c>
      <c r="D381" s="8">
        <v>705000</v>
      </c>
      <c r="E381" s="8" t="s">
        <v>51</v>
      </c>
      <c r="F381" s="8">
        <v>15.762</v>
      </c>
      <c r="G381" s="8"/>
      <c r="H381" s="8"/>
      <c r="I381" s="8"/>
      <c r="J381" s="8"/>
      <c r="K381" s="8"/>
      <c r="L381" s="8"/>
      <c r="M381" s="8"/>
      <c r="N381" s="9"/>
      <c r="O381" s="8"/>
      <c r="P381" s="8"/>
      <c r="Q381" s="8"/>
      <c r="R381" s="8"/>
      <c r="S381" s="9"/>
      <c r="T381" s="9"/>
      <c r="U381" s="8"/>
      <c r="V381" s="8"/>
      <c r="W381" s="8"/>
      <c r="X381" s="8"/>
      <c r="Y381" s="8"/>
      <c r="Z381" s="8"/>
      <c r="AA381" s="8"/>
      <c r="AB381" s="8"/>
      <c r="AC381" s="9"/>
      <c r="AD381" s="9"/>
      <c r="AE381" s="9"/>
      <c r="AF381" s="8"/>
      <c r="AG381" s="8"/>
      <c r="AH381" s="7">
        <f t="shared" si="5"/>
        <v>7050000</v>
      </c>
      <c r="AJ381" s="10" t="e">
        <f>AN381*10/AO381</f>
        <v>#DIV/0!</v>
      </c>
    </row>
    <row r="382" spans="1:36" x14ac:dyDescent="0.2">
      <c r="A382" s="23">
        <v>96.1</v>
      </c>
      <c r="B382" t="s">
        <v>530</v>
      </c>
      <c r="C382" s="3">
        <v>2</v>
      </c>
      <c r="D382">
        <v>517000</v>
      </c>
      <c r="E382">
        <v>224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 s="3">
        <v>1.62</v>
      </c>
      <c r="O382" t="s">
        <v>35</v>
      </c>
      <c r="P382" t="s">
        <v>531</v>
      </c>
      <c r="Q382" t="s">
        <v>37</v>
      </c>
      <c r="R382" t="s">
        <v>38</v>
      </c>
      <c r="S382" s="3">
        <v>0.25</v>
      </c>
      <c r="T382" s="3">
        <v>10</v>
      </c>
      <c r="U382" t="s">
        <v>39</v>
      </c>
      <c r="V382" t="s">
        <v>40</v>
      </c>
      <c r="W382" t="s">
        <v>309</v>
      </c>
      <c r="X382" t="s">
        <v>42</v>
      </c>
      <c r="Y382" t="s">
        <v>43</v>
      </c>
      <c r="Z382" t="s">
        <v>44</v>
      </c>
      <c r="AA382" t="s">
        <v>45</v>
      </c>
      <c r="AB382" t="s">
        <v>37</v>
      </c>
      <c r="AC382" s="3"/>
      <c r="AD382" s="3">
        <v>1</v>
      </c>
      <c r="AE382" s="3">
        <v>0</v>
      </c>
      <c r="AF382">
        <v>30</v>
      </c>
      <c r="AG382">
        <v>300</v>
      </c>
      <c r="AH382" s="6">
        <f t="shared" si="5"/>
        <v>5170000</v>
      </c>
    </row>
    <row r="383" spans="1:36" x14ac:dyDescent="0.2">
      <c r="A383" s="23">
        <v>96.2</v>
      </c>
      <c r="B383" t="s">
        <v>530</v>
      </c>
      <c r="C383" s="3">
        <v>2</v>
      </c>
      <c r="D383">
        <v>445000</v>
      </c>
      <c r="E383">
        <v>218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 s="3">
        <v>1.68</v>
      </c>
      <c r="O383" t="s">
        <v>35</v>
      </c>
      <c r="P383" t="s">
        <v>532</v>
      </c>
      <c r="Q383" t="s">
        <v>37</v>
      </c>
      <c r="R383" t="s">
        <v>38</v>
      </c>
      <c r="S383" s="3">
        <v>0.25</v>
      </c>
      <c r="T383" s="3">
        <v>10</v>
      </c>
      <c r="U383" t="s">
        <v>39</v>
      </c>
      <c r="V383" t="s">
        <v>40</v>
      </c>
      <c r="W383" t="s">
        <v>298</v>
      </c>
      <c r="X383" t="s">
        <v>42</v>
      </c>
      <c r="Y383" t="s">
        <v>43</v>
      </c>
      <c r="Z383" t="s">
        <v>44</v>
      </c>
      <c r="AA383" t="s">
        <v>45</v>
      </c>
      <c r="AB383" t="s">
        <v>37</v>
      </c>
      <c r="AC383" s="3"/>
      <c r="AD383" s="3">
        <v>1</v>
      </c>
      <c r="AE383" s="3">
        <v>0</v>
      </c>
      <c r="AF383">
        <v>30</v>
      </c>
      <c r="AG383">
        <v>300</v>
      </c>
      <c r="AH383" s="6">
        <f t="shared" si="5"/>
        <v>4450000</v>
      </c>
    </row>
    <row r="384" spans="1:36" x14ac:dyDescent="0.2">
      <c r="A384" s="23">
        <v>96.3</v>
      </c>
      <c r="B384" t="s">
        <v>530</v>
      </c>
      <c r="C384" s="3">
        <v>2</v>
      </c>
      <c r="D384">
        <v>455000</v>
      </c>
      <c r="E384">
        <v>214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 s="3">
        <v>1.62</v>
      </c>
      <c r="O384" t="s">
        <v>35</v>
      </c>
      <c r="P384" t="s">
        <v>533</v>
      </c>
      <c r="Q384" t="s">
        <v>37</v>
      </c>
      <c r="R384" t="s">
        <v>38</v>
      </c>
      <c r="S384" s="3">
        <v>0.25</v>
      </c>
      <c r="T384" s="3">
        <v>10</v>
      </c>
      <c r="U384" t="s">
        <v>39</v>
      </c>
      <c r="V384" t="s">
        <v>40</v>
      </c>
      <c r="W384" t="s">
        <v>534</v>
      </c>
      <c r="X384" t="s">
        <v>42</v>
      </c>
      <c r="Y384" t="s">
        <v>43</v>
      </c>
      <c r="Z384" t="s">
        <v>44</v>
      </c>
      <c r="AA384" t="s">
        <v>45</v>
      </c>
      <c r="AB384" t="s">
        <v>37</v>
      </c>
      <c r="AC384" s="3"/>
      <c r="AD384" s="3">
        <v>1</v>
      </c>
      <c r="AE384" s="3">
        <v>0</v>
      </c>
      <c r="AF384">
        <v>30</v>
      </c>
      <c r="AG384">
        <v>300</v>
      </c>
      <c r="AH384" s="6">
        <f t="shared" si="5"/>
        <v>4550000</v>
      </c>
    </row>
    <row r="385" spans="1:36" x14ac:dyDescent="0.2">
      <c r="A385" s="24">
        <v>96</v>
      </c>
      <c r="B385" s="8"/>
      <c r="C385" s="9" t="s">
        <v>50</v>
      </c>
      <c r="D385" s="8">
        <v>472000</v>
      </c>
      <c r="E385" s="8" t="s">
        <v>51</v>
      </c>
      <c r="F385" s="8">
        <v>8.2579999999999991</v>
      </c>
      <c r="G385" s="8"/>
      <c r="H385" s="8"/>
      <c r="I385" s="8"/>
      <c r="J385" s="8"/>
      <c r="K385" s="8"/>
      <c r="L385" s="8"/>
      <c r="M385" s="8"/>
      <c r="N385" s="9"/>
      <c r="O385" s="8"/>
      <c r="P385" s="8"/>
      <c r="Q385" s="8"/>
      <c r="R385" s="8"/>
      <c r="S385" s="9"/>
      <c r="T385" s="9"/>
      <c r="U385" s="8"/>
      <c r="V385" s="8"/>
      <c r="W385" s="8"/>
      <c r="X385" s="8"/>
      <c r="Y385" s="8"/>
      <c r="Z385" s="8"/>
      <c r="AA385" s="8"/>
      <c r="AB385" s="8"/>
      <c r="AC385" s="9"/>
      <c r="AD385" s="9"/>
      <c r="AE385" s="9"/>
      <c r="AF385" s="8"/>
      <c r="AG385" s="8"/>
      <c r="AH385" s="7">
        <f t="shared" si="5"/>
        <v>4720000</v>
      </c>
      <c r="AJ385" s="10" t="e">
        <f>AN385*10/AO385</f>
        <v>#DIV/0!</v>
      </c>
    </row>
    <row r="386" spans="1:36" x14ac:dyDescent="0.2">
      <c r="A386" s="23">
        <v>97.1</v>
      </c>
      <c r="B386" t="s">
        <v>535</v>
      </c>
      <c r="C386" s="3">
        <v>2</v>
      </c>
      <c r="D386">
        <v>1010000</v>
      </c>
      <c r="E386">
        <v>220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 s="3">
        <v>1.58</v>
      </c>
      <c r="O386" t="s">
        <v>35</v>
      </c>
      <c r="P386" t="s">
        <v>536</v>
      </c>
      <c r="Q386" t="s">
        <v>37</v>
      </c>
      <c r="R386" t="s">
        <v>38</v>
      </c>
      <c r="S386" s="3">
        <v>0.25</v>
      </c>
      <c r="T386" s="3">
        <v>10</v>
      </c>
      <c r="U386" t="s">
        <v>39</v>
      </c>
      <c r="V386" t="s">
        <v>40</v>
      </c>
      <c r="W386" t="s">
        <v>376</v>
      </c>
      <c r="X386" t="s">
        <v>42</v>
      </c>
      <c r="Y386" t="s">
        <v>43</v>
      </c>
      <c r="Z386" t="s">
        <v>44</v>
      </c>
      <c r="AA386" t="s">
        <v>45</v>
      </c>
      <c r="AB386" t="s">
        <v>37</v>
      </c>
      <c r="AC386" s="3"/>
      <c r="AD386" s="3">
        <v>1</v>
      </c>
      <c r="AE386" s="3">
        <v>0</v>
      </c>
      <c r="AF386">
        <v>30</v>
      </c>
      <c r="AG386">
        <v>300</v>
      </c>
      <c r="AH386" s="6">
        <f t="shared" si="5"/>
        <v>10100000</v>
      </c>
    </row>
    <row r="387" spans="1:36" x14ac:dyDescent="0.2">
      <c r="A387" s="23">
        <v>97.2</v>
      </c>
      <c r="B387" t="s">
        <v>535</v>
      </c>
      <c r="C387" s="3">
        <v>2</v>
      </c>
      <c r="D387">
        <v>746000</v>
      </c>
      <c r="E387">
        <v>216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 s="3">
        <v>1.61</v>
      </c>
      <c r="O387" t="s">
        <v>35</v>
      </c>
      <c r="P387" t="s">
        <v>537</v>
      </c>
      <c r="Q387" t="s">
        <v>37</v>
      </c>
      <c r="R387" t="s">
        <v>38</v>
      </c>
      <c r="S387" s="3">
        <v>0.25</v>
      </c>
      <c r="T387" s="3">
        <v>10</v>
      </c>
      <c r="U387" t="s">
        <v>39</v>
      </c>
      <c r="V387" t="s">
        <v>40</v>
      </c>
      <c r="W387" t="s">
        <v>538</v>
      </c>
      <c r="X387" t="s">
        <v>42</v>
      </c>
      <c r="Y387" t="s">
        <v>43</v>
      </c>
      <c r="Z387" t="s">
        <v>44</v>
      </c>
      <c r="AA387" t="s">
        <v>45</v>
      </c>
      <c r="AB387" t="s">
        <v>37</v>
      </c>
      <c r="AC387" s="3"/>
      <c r="AD387" s="3">
        <v>1</v>
      </c>
      <c r="AE387" s="3">
        <v>0</v>
      </c>
      <c r="AF387">
        <v>30</v>
      </c>
      <c r="AG387">
        <v>300</v>
      </c>
      <c r="AH387" s="6">
        <f t="shared" ref="AH387:AH449" si="6">D387*10</f>
        <v>7460000</v>
      </c>
    </row>
    <row r="388" spans="1:36" x14ac:dyDescent="0.2">
      <c r="A388" s="23">
        <v>97.3</v>
      </c>
      <c r="B388" t="s">
        <v>535</v>
      </c>
      <c r="C388" s="3">
        <v>2</v>
      </c>
      <c r="D388">
        <v>961000</v>
      </c>
      <c r="E388">
        <v>222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3">
        <v>1.64</v>
      </c>
      <c r="O388" t="s">
        <v>35</v>
      </c>
      <c r="P388" t="s">
        <v>539</v>
      </c>
      <c r="Q388" t="s">
        <v>37</v>
      </c>
      <c r="R388" t="s">
        <v>38</v>
      </c>
      <c r="S388" s="3">
        <v>0.25</v>
      </c>
      <c r="T388" s="3">
        <v>10</v>
      </c>
      <c r="U388" t="s">
        <v>39</v>
      </c>
      <c r="V388" t="s">
        <v>40</v>
      </c>
      <c r="W388" t="s">
        <v>205</v>
      </c>
      <c r="X388" t="s">
        <v>42</v>
      </c>
      <c r="Y388" t="s">
        <v>43</v>
      </c>
      <c r="Z388" t="s">
        <v>44</v>
      </c>
      <c r="AA388" t="s">
        <v>45</v>
      </c>
      <c r="AB388" t="s">
        <v>37</v>
      </c>
      <c r="AC388" s="3"/>
      <c r="AD388" s="3">
        <v>1</v>
      </c>
      <c r="AE388" s="3">
        <v>0</v>
      </c>
      <c r="AF388">
        <v>30</v>
      </c>
      <c r="AG388">
        <v>300</v>
      </c>
      <c r="AH388" s="6">
        <f t="shared" si="6"/>
        <v>9610000</v>
      </c>
    </row>
    <row r="389" spans="1:36" x14ac:dyDescent="0.2">
      <c r="A389" s="24">
        <v>97</v>
      </c>
      <c r="B389" s="8"/>
      <c r="C389" s="9" t="s">
        <v>50</v>
      </c>
      <c r="D389" s="8">
        <v>906000</v>
      </c>
      <c r="E389" s="8" t="s">
        <v>51</v>
      </c>
      <c r="F389" s="8">
        <v>15.506</v>
      </c>
      <c r="G389" s="8"/>
      <c r="H389" s="8"/>
      <c r="I389" s="8"/>
      <c r="J389" s="8"/>
      <c r="K389" s="8"/>
      <c r="L389" s="8"/>
      <c r="M389" s="8"/>
      <c r="N389" s="9"/>
      <c r="O389" s="8"/>
      <c r="P389" s="8"/>
      <c r="Q389" s="8"/>
      <c r="R389" s="8"/>
      <c r="S389" s="9"/>
      <c r="T389" s="9"/>
      <c r="U389" s="8"/>
      <c r="V389" s="8"/>
      <c r="W389" s="8"/>
      <c r="X389" s="8"/>
      <c r="Y389" s="8"/>
      <c r="Z389" s="8"/>
      <c r="AA389" s="8"/>
      <c r="AB389" s="8"/>
      <c r="AC389" s="9"/>
      <c r="AD389" s="9"/>
      <c r="AE389" s="9"/>
      <c r="AF389" s="8"/>
      <c r="AG389" s="8"/>
      <c r="AH389" s="7">
        <f t="shared" si="6"/>
        <v>9060000</v>
      </c>
      <c r="AJ389" s="10" t="e">
        <f>AN389*10/AO389</f>
        <v>#DIV/0!</v>
      </c>
    </row>
    <row r="390" spans="1:36" x14ac:dyDescent="0.2">
      <c r="A390" s="23">
        <v>98.1</v>
      </c>
      <c r="B390" t="s">
        <v>540</v>
      </c>
      <c r="C390" s="3">
        <v>2</v>
      </c>
      <c r="D390">
        <v>843000</v>
      </c>
      <c r="E390">
        <v>219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3">
        <v>1.61</v>
      </c>
      <c r="O390" t="s">
        <v>35</v>
      </c>
      <c r="P390" t="s">
        <v>541</v>
      </c>
      <c r="Q390" t="s">
        <v>37</v>
      </c>
      <c r="R390" t="s">
        <v>38</v>
      </c>
      <c r="S390" s="3">
        <v>0.25</v>
      </c>
      <c r="T390" s="3">
        <v>10</v>
      </c>
      <c r="U390" t="s">
        <v>39</v>
      </c>
      <c r="V390" t="s">
        <v>40</v>
      </c>
      <c r="W390" t="s">
        <v>542</v>
      </c>
      <c r="X390" t="s">
        <v>42</v>
      </c>
      <c r="Y390" t="s">
        <v>43</v>
      </c>
      <c r="Z390" t="s">
        <v>44</v>
      </c>
      <c r="AA390" t="s">
        <v>45</v>
      </c>
      <c r="AB390" t="s">
        <v>37</v>
      </c>
      <c r="AC390" s="3"/>
      <c r="AD390" s="3">
        <v>1</v>
      </c>
      <c r="AE390" s="3">
        <v>0</v>
      </c>
      <c r="AF390">
        <v>30</v>
      </c>
      <c r="AG390">
        <v>300</v>
      </c>
      <c r="AH390" s="6">
        <f t="shared" si="6"/>
        <v>8430000</v>
      </c>
    </row>
    <row r="391" spans="1:36" x14ac:dyDescent="0.2">
      <c r="A391" s="23">
        <v>98.2</v>
      </c>
      <c r="B391" t="s">
        <v>540</v>
      </c>
      <c r="C391" s="3">
        <v>2</v>
      </c>
      <c r="D391">
        <v>831000</v>
      </c>
      <c r="E391">
        <v>222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 s="3">
        <v>1.69</v>
      </c>
      <c r="O391" t="s">
        <v>35</v>
      </c>
      <c r="P391" t="s">
        <v>543</v>
      </c>
      <c r="Q391" t="s">
        <v>37</v>
      </c>
      <c r="R391" t="s">
        <v>38</v>
      </c>
      <c r="S391" s="3">
        <v>0.25</v>
      </c>
      <c r="T391" s="3">
        <v>10</v>
      </c>
      <c r="U391" t="s">
        <v>39</v>
      </c>
      <c r="V391" t="s">
        <v>40</v>
      </c>
      <c r="W391" t="s">
        <v>544</v>
      </c>
      <c r="X391" t="s">
        <v>42</v>
      </c>
      <c r="Y391" t="s">
        <v>43</v>
      </c>
      <c r="Z391" t="s">
        <v>44</v>
      </c>
      <c r="AA391" t="s">
        <v>45</v>
      </c>
      <c r="AB391" t="s">
        <v>37</v>
      </c>
      <c r="AC391" s="3"/>
      <c r="AD391" s="3">
        <v>1</v>
      </c>
      <c r="AE391" s="3">
        <v>0</v>
      </c>
      <c r="AF391">
        <v>30</v>
      </c>
      <c r="AG391">
        <v>300</v>
      </c>
      <c r="AH391" s="6">
        <f t="shared" si="6"/>
        <v>8310000</v>
      </c>
    </row>
    <row r="392" spans="1:36" x14ac:dyDescent="0.2">
      <c r="A392" s="23">
        <v>98.3</v>
      </c>
      <c r="B392" t="s">
        <v>540</v>
      </c>
      <c r="C392" s="3">
        <v>2</v>
      </c>
      <c r="D392">
        <v>726000</v>
      </c>
      <c r="E392">
        <v>216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3">
        <v>1.7</v>
      </c>
      <c r="O392" t="s">
        <v>35</v>
      </c>
      <c r="P392" t="s">
        <v>545</v>
      </c>
      <c r="Q392" t="s">
        <v>37</v>
      </c>
      <c r="R392" t="s">
        <v>38</v>
      </c>
      <c r="S392" s="3">
        <v>0.25</v>
      </c>
      <c r="T392" s="3">
        <v>10</v>
      </c>
      <c r="U392" t="s">
        <v>39</v>
      </c>
      <c r="V392" t="s">
        <v>40</v>
      </c>
      <c r="W392" t="s">
        <v>403</v>
      </c>
      <c r="X392" t="s">
        <v>42</v>
      </c>
      <c r="Y392" t="s">
        <v>43</v>
      </c>
      <c r="Z392" t="s">
        <v>44</v>
      </c>
      <c r="AA392" t="s">
        <v>45</v>
      </c>
      <c r="AB392" t="s">
        <v>37</v>
      </c>
      <c r="AC392" s="3"/>
      <c r="AD392" s="3">
        <v>1</v>
      </c>
      <c r="AE392" s="3">
        <v>0</v>
      </c>
      <c r="AF392">
        <v>30</v>
      </c>
      <c r="AG392">
        <v>300</v>
      </c>
      <c r="AH392" s="6">
        <f t="shared" si="6"/>
        <v>7260000</v>
      </c>
    </row>
    <row r="393" spans="1:36" x14ac:dyDescent="0.2">
      <c r="A393" s="24">
        <v>98</v>
      </c>
      <c r="B393" s="8"/>
      <c r="C393" s="9" t="s">
        <v>50</v>
      </c>
      <c r="D393" s="8">
        <v>800000</v>
      </c>
      <c r="E393" s="8" t="s">
        <v>51</v>
      </c>
      <c r="F393" s="8">
        <v>8.0459999999999994</v>
      </c>
      <c r="G393" s="8"/>
      <c r="H393" s="8"/>
      <c r="I393" s="8"/>
      <c r="J393" s="8"/>
      <c r="K393" s="8"/>
      <c r="L393" s="8"/>
      <c r="M393" s="8"/>
      <c r="N393" s="9"/>
      <c r="O393" s="8"/>
      <c r="P393" s="8"/>
      <c r="Q393" s="8"/>
      <c r="R393" s="8"/>
      <c r="S393" s="9"/>
      <c r="T393" s="9"/>
      <c r="U393" s="8"/>
      <c r="V393" s="8"/>
      <c r="W393" s="8"/>
      <c r="X393" s="8"/>
      <c r="Y393" s="8"/>
      <c r="Z393" s="8"/>
      <c r="AA393" s="8"/>
      <c r="AB393" s="8"/>
      <c r="AC393" s="9"/>
      <c r="AD393" s="9"/>
      <c r="AE393" s="9"/>
      <c r="AF393" s="8"/>
      <c r="AG393" s="8"/>
      <c r="AH393" s="7">
        <f t="shared" si="6"/>
        <v>8000000</v>
      </c>
      <c r="AJ393" s="10" t="e">
        <f>AN393*10/AO393</f>
        <v>#DIV/0!</v>
      </c>
    </row>
    <row r="394" spans="1:36" x14ac:dyDescent="0.2">
      <c r="A394" s="23">
        <v>99.1</v>
      </c>
      <c r="B394" t="s">
        <v>546</v>
      </c>
      <c r="C394" s="3">
        <v>2</v>
      </c>
      <c r="D394">
        <v>384000</v>
      </c>
      <c r="E394">
        <v>192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3">
        <v>1.64</v>
      </c>
      <c r="O394" t="s">
        <v>35</v>
      </c>
      <c r="P394" t="s">
        <v>547</v>
      </c>
      <c r="Q394" t="s">
        <v>37</v>
      </c>
      <c r="R394" t="s">
        <v>38</v>
      </c>
      <c r="S394" s="3">
        <v>0.25</v>
      </c>
      <c r="T394" s="3">
        <v>10</v>
      </c>
      <c r="U394" t="s">
        <v>39</v>
      </c>
      <c r="V394" t="s">
        <v>40</v>
      </c>
      <c r="W394" t="s">
        <v>41</v>
      </c>
      <c r="X394" t="s">
        <v>42</v>
      </c>
      <c r="Y394" t="s">
        <v>43</v>
      </c>
      <c r="Z394" t="s">
        <v>44</v>
      </c>
      <c r="AA394" t="s">
        <v>45</v>
      </c>
      <c r="AB394" t="s">
        <v>37</v>
      </c>
      <c r="AC394" s="3"/>
      <c r="AD394" s="3">
        <v>1</v>
      </c>
      <c r="AE394" s="3">
        <v>0</v>
      </c>
      <c r="AF394">
        <v>30</v>
      </c>
      <c r="AG394">
        <v>300</v>
      </c>
      <c r="AH394" s="6">
        <f t="shared" si="6"/>
        <v>3840000</v>
      </c>
    </row>
    <row r="395" spans="1:36" x14ac:dyDescent="0.2">
      <c r="A395" s="23">
        <v>99.2</v>
      </c>
      <c r="B395" t="s">
        <v>546</v>
      </c>
      <c r="C395" s="3">
        <v>2</v>
      </c>
      <c r="D395">
        <v>364000</v>
      </c>
      <c r="E395">
        <v>182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 s="3">
        <v>1.67</v>
      </c>
      <c r="O395" t="s">
        <v>35</v>
      </c>
      <c r="P395" t="s">
        <v>548</v>
      </c>
      <c r="Q395" t="s">
        <v>37</v>
      </c>
      <c r="R395" t="s">
        <v>38</v>
      </c>
      <c r="S395" s="3">
        <v>0.25</v>
      </c>
      <c r="T395" s="3">
        <v>10</v>
      </c>
      <c r="U395" t="s">
        <v>39</v>
      </c>
      <c r="V395" t="s">
        <v>40</v>
      </c>
      <c r="W395" t="s">
        <v>376</v>
      </c>
      <c r="X395" t="s">
        <v>42</v>
      </c>
      <c r="Y395" t="s">
        <v>43</v>
      </c>
      <c r="Z395" t="s">
        <v>44</v>
      </c>
      <c r="AA395" t="s">
        <v>45</v>
      </c>
      <c r="AB395" t="s">
        <v>37</v>
      </c>
      <c r="AC395" s="3"/>
      <c r="AD395" s="3">
        <v>1</v>
      </c>
      <c r="AE395" s="3">
        <v>0</v>
      </c>
      <c r="AF395">
        <v>30</v>
      </c>
      <c r="AG395">
        <v>300</v>
      </c>
      <c r="AH395" s="6">
        <f t="shared" si="6"/>
        <v>3640000</v>
      </c>
    </row>
    <row r="396" spans="1:36" x14ac:dyDescent="0.2">
      <c r="A396" s="23">
        <v>99.3</v>
      </c>
      <c r="B396" t="s">
        <v>546</v>
      </c>
      <c r="C396" s="3">
        <v>2</v>
      </c>
      <c r="D396">
        <v>426000</v>
      </c>
      <c r="E396">
        <v>213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 s="3">
        <v>1.71</v>
      </c>
      <c r="O396" t="s">
        <v>35</v>
      </c>
      <c r="P396" t="s">
        <v>549</v>
      </c>
      <c r="Q396" t="s">
        <v>37</v>
      </c>
      <c r="R396" t="s">
        <v>38</v>
      </c>
      <c r="S396" s="3">
        <v>0.25</v>
      </c>
      <c r="T396" s="3">
        <v>10</v>
      </c>
      <c r="U396" t="s">
        <v>39</v>
      </c>
      <c r="V396" t="s">
        <v>40</v>
      </c>
      <c r="W396" t="s">
        <v>550</v>
      </c>
      <c r="X396" t="s">
        <v>42</v>
      </c>
      <c r="Y396" t="s">
        <v>43</v>
      </c>
      <c r="Z396" t="s">
        <v>44</v>
      </c>
      <c r="AA396" t="s">
        <v>45</v>
      </c>
      <c r="AB396" t="s">
        <v>37</v>
      </c>
      <c r="AC396" s="3"/>
      <c r="AD396" s="3">
        <v>1</v>
      </c>
      <c r="AE396" s="3">
        <v>0</v>
      </c>
      <c r="AF396">
        <v>30</v>
      </c>
      <c r="AG396">
        <v>300</v>
      </c>
      <c r="AH396" s="6">
        <f t="shared" si="6"/>
        <v>4260000</v>
      </c>
    </row>
    <row r="397" spans="1:36" x14ac:dyDescent="0.2">
      <c r="A397" s="24">
        <v>99</v>
      </c>
      <c r="B397" s="8"/>
      <c r="C397" s="9" t="s">
        <v>50</v>
      </c>
      <c r="D397" s="8">
        <v>391000</v>
      </c>
      <c r="E397" s="8" t="s">
        <v>51</v>
      </c>
      <c r="F397" s="8">
        <v>8.0860000000000003</v>
      </c>
      <c r="G397" s="8"/>
      <c r="H397" s="8"/>
      <c r="I397" s="8"/>
      <c r="J397" s="8"/>
      <c r="K397" s="8"/>
      <c r="L397" s="8"/>
      <c r="M397" s="8"/>
      <c r="N397" s="9"/>
      <c r="O397" s="8"/>
      <c r="P397" s="8"/>
      <c r="Q397" s="8"/>
      <c r="R397" s="8"/>
      <c r="S397" s="9"/>
      <c r="T397" s="9"/>
      <c r="U397" s="8"/>
      <c r="V397" s="8"/>
      <c r="W397" s="8"/>
      <c r="X397" s="8"/>
      <c r="Y397" s="8"/>
      <c r="Z397" s="8"/>
      <c r="AA397" s="8"/>
      <c r="AB397" s="8"/>
      <c r="AC397" s="9"/>
      <c r="AD397" s="9"/>
      <c r="AE397" s="9"/>
      <c r="AF397" s="8"/>
      <c r="AG397" s="8"/>
      <c r="AH397" s="7">
        <f t="shared" si="6"/>
        <v>3910000</v>
      </c>
      <c r="AJ397" s="10" t="e">
        <f>AN397*10/AO397</f>
        <v>#DIV/0!</v>
      </c>
    </row>
    <row r="398" spans="1:36" x14ac:dyDescent="0.2">
      <c r="A398" s="23">
        <v>100.1</v>
      </c>
      <c r="B398" t="s">
        <v>551</v>
      </c>
      <c r="C398" s="3">
        <v>2</v>
      </c>
      <c r="D398">
        <v>489000</v>
      </c>
      <c r="E398">
        <v>221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 s="3">
        <v>1.64</v>
      </c>
      <c r="O398" t="s">
        <v>35</v>
      </c>
      <c r="P398" t="s">
        <v>552</v>
      </c>
      <c r="Q398" t="s">
        <v>37</v>
      </c>
      <c r="R398" t="s">
        <v>38</v>
      </c>
      <c r="S398" s="3">
        <v>0.25</v>
      </c>
      <c r="T398" s="3">
        <v>10</v>
      </c>
      <c r="U398" t="s">
        <v>39</v>
      </c>
      <c r="V398" t="s">
        <v>40</v>
      </c>
      <c r="W398" t="s">
        <v>185</v>
      </c>
      <c r="X398" t="s">
        <v>42</v>
      </c>
      <c r="Y398" t="s">
        <v>43</v>
      </c>
      <c r="Z398" t="s">
        <v>44</v>
      </c>
      <c r="AA398" t="s">
        <v>45</v>
      </c>
      <c r="AB398" t="s">
        <v>37</v>
      </c>
      <c r="AC398" s="3"/>
      <c r="AD398" s="3">
        <v>1</v>
      </c>
      <c r="AE398" s="3">
        <v>0</v>
      </c>
      <c r="AF398">
        <v>30</v>
      </c>
      <c r="AG398">
        <v>300</v>
      </c>
      <c r="AH398" s="6">
        <f t="shared" si="6"/>
        <v>4890000</v>
      </c>
    </row>
    <row r="399" spans="1:36" x14ac:dyDescent="0.2">
      <c r="A399" s="23">
        <v>100.2</v>
      </c>
      <c r="B399" t="s">
        <v>551</v>
      </c>
      <c r="C399" s="3">
        <v>2</v>
      </c>
      <c r="D399">
        <v>483000</v>
      </c>
      <c r="E399">
        <v>218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 s="3">
        <v>1.65</v>
      </c>
      <c r="O399" t="s">
        <v>35</v>
      </c>
      <c r="P399" t="s">
        <v>553</v>
      </c>
      <c r="Q399" t="s">
        <v>37</v>
      </c>
      <c r="R399" t="s">
        <v>38</v>
      </c>
      <c r="S399" s="3">
        <v>0.25</v>
      </c>
      <c r="T399" s="3">
        <v>10</v>
      </c>
      <c r="U399" t="s">
        <v>39</v>
      </c>
      <c r="V399" t="s">
        <v>40</v>
      </c>
      <c r="W399" t="s">
        <v>249</v>
      </c>
      <c r="X399" t="s">
        <v>42</v>
      </c>
      <c r="Y399" t="s">
        <v>43</v>
      </c>
      <c r="Z399" t="s">
        <v>44</v>
      </c>
      <c r="AA399" t="s">
        <v>45</v>
      </c>
      <c r="AB399" t="s">
        <v>37</v>
      </c>
      <c r="AC399" s="3"/>
      <c r="AD399" s="3">
        <v>1</v>
      </c>
      <c r="AE399" s="3">
        <v>0</v>
      </c>
      <c r="AF399">
        <v>30</v>
      </c>
      <c r="AG399">
        <v>300</v>
      </c>
      <c r="AH399" s="6">
        <f t="shared" si="6"/>
        <v>4830000</v>
      </c>
    </row>
    <row r="400" spans="1:36" x14ac:dyDescent="0.2">
      <c r="A400" s="23">
        <v>100.3</v>
      </c>
      <c r="B400" t="s">
        <v>551</v>
      </c>
      <c r="C400" s="3">
        <v>2</v>
      </c>
      <c r="D400">
        <v>533000</v>
      </c>
      <c r="E400">
        <v>221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 s="3">
        <v>1.64</v>
      </c>
      <c r="O400" t="s">
        <v>35</v>
      </c>
      <c r="P400" t="s">
        <v>554</v>
      </c>
      <c r="Q400" t="s">
        <v>37</v>
      </c>
      <c r="R400" t="s">
        <v>38</v>
      </c>
      <c r="S400" s="3">
        <v>0.25</v>
      </c>
      <c r="T400" s="3">
        <v>10</v>
      </c>
      <c r="U400" t="s">
        <v>39</v>
      </c>
      <c r="V400" t="s">
        <v>40</v>
      </c>
      <c r="W400" t="s">
        <v>259</v>
      </c>
      <c r="X400" t="s">
        <v>42</v>
      </c>
      <c r="Y400" t="s">
        <v>43</v>
      </c>
      <c r="Z400" t="s">
        <v>44</v>
      </c>
      <c r="AA400" t="s">
        <v>45</v>
      </c>
      <c r="AB400" t="s">
        <v>37</v>
      </c>
      <c r="AC400" s="3"/>
      <c r="AD400" s="3">
        <v>1</v>
      </c>
      <c r="AE400" s="3">
        <v>0</v>
      </c>
      <c r="AF400">
        <v>30</v>
      </c>
      <c r="AG400">
        <v>300</v>
      </c>
      <c r="AH400" s="6">
        <f t="shared" si="6"/>
        <v>5330000</v>
      </c>
    </row>
    <row r="401" spans="1:36" x14ac:dyDescent="0.2">
      <c r="A401" s="24">
        <v>100</v>
      </c>
      <c r="B401" s="8"/>
      <c r="C401" s="9" t="s">
        <v>50</v>
      </c>
      <c r="D401" s="8">
        <v>502000</v>
      </c>
      <c r="E401" s="8" t="s">
        <v>51</v>
      </c>
      <c r="F401" s="8">
        <v>5.4420000000000002</v>
      </c>
      <c r="G401" s="8"/>
      <c r="H401" s="8"/>
      <c r="I401" s="8"/>
      <c r="J401" s="8"/>
      <c r="K401" s="8"/>
      <c r="L401" s="8"/>
      <c r="M401" s="8"/>
      <c r="N401" s="9"/>
      <c r="O401" s="8"/>
      <c r="P401" s="8"/>
      <c r="Q401" s="8"/>
      <c r="R401" s="8"/>
      <c r="S401" s="9"/>
      <c r="T401" s="9"/>
      <c r="U401" s="8"/>
      <c r="V401" s="8"/>
      <c r="W401" s="8"/>
      <c r="X401" s="8"/>
      <c r="Y401" s="8"/>
      <c r="Z401" s="8"/>
      <c r="AA401" s="8"/>
      <c r="AB401" s="8"/>
      <c r="AC401" s="9"/>
      <c r="AD401" s="9"/>
      <c r="AE401" s="9"/>
      <c r="AF401" s="8"/>
      <c r="AG401" s="8"/>
      <c r="AH401" s="7">
        <f t="shared" si="6"/>
        <v>5020000</v>
      </c>
      <c r="AJ401" s="10" t="e">
        <f>AN401*10/AO401</f>
        <v>#DIV/0!</v>
      </c>
    </row>
    <row r="402" spans="1:36" x14ac:dyDescent="0.2">
      <c r="A402" s="23">
        <v>101.1</v>
      </c>
      <c r="B402" t="s">
        <v>555</v>
      </c>
      <c r="C402" s="3">
        <v>2</v>
      </c>
      <c r="D402">
        <v>854000</v>
      </c>
      <c r="E402">
        <v>228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3">
        <v>1.58</v>
      </c>
      <c r="O402" t="s">
        <v>35</v>
      </c>
      <c r="P402" t="s">
        <v>556</v>
      </c>
      <c r="Q402" t="s">
        <v>37</v>
      </c>
      <c r="R402" t="s">
        <v>38</v>
      </c>
      <c r="S402" s="3">
        <v>0.25</v>
      </c>
      <c r="T402" s="3">
        <v>10</v>
      </c>
      <c r="U402" t="s">
        <v>39</v>
      </c>
      <c r="V402" t="s">
        <v>40</v>
      </c>
      <c r="W402" t="s">
        <v>205</v>
      </c>
      <c r="X402" t="s">
        <v>42</v>
      </c>
      <c r="Y402" t="s">
        <v>43</v>
      </c>
      <c r="Z402" t="s">
        <v>44</v>
      </c>
      <c r="AA402" t="s">
        <v>45</v>
      </c>
      <c r="AB402" t="s">
        <v>37</v>
      </c>
      <c r="AC402" s="3"/>
      <c r="AD402" s="3">
        <v>1</v>
      </c>
      <c r="AE402" s="3">
        <v>0</v>
      </c>
      <c r="AF402">
        <v>30</v>
      </c>
      <c r="AG402">
        <v>300</v>
      </c>
      <c r="AH402" s="6">
        <f t="shared" si="6"/>
        <v>8540000</v>
      </c>
    </row>
    <row r="403" spans="1:36" x14ac:dyDescent="0.2">
      <c r="A403" s="23">
        <v>101.2</v>
      </c>
      <c r="B403" t="s">
        <v>555</v>
      </c>
      <c r="C403" s="3">
        <v>2</v>
      </c>
      <c r="D403">
        <v>949000</v>
      </c>
      <c r="E403">
        <v>226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 s="3">
        <v>1.57</v>
      </c>
      <c r="O403" t="s">
        <v>35</v>
      </c>
      <c r="P403" t="s">
        <v>557</v>
      </c>
      <c r="Q403" t="s">
        <v>37</v>
      </c>
      <c r="R403" t="s">
        <v>38</v>
      </c>
      <c r="S403" s="3">
        <v>0.25</v>
      </c>
      <c r="T403" s="3">
        <v>10</v>
      </c>
      <c r="U403" t="s">
        <v>39</v>
      </c>
      <c r="V403" t="s">
        <v>40</v>
      </c>
      <c r="W403" t="s">
        <v>558</v>
      </c>
      <c r="X403" t="s">
        <v>42</v>
      </c>
      <c r="Y403" t="s">
        <v>43</v>
      </c>
      <c r="Z403" t="s">
        <v>44</v>
      </c>
      <c r="AA403" t="s">
        <v>45</v>
      </c>
      <c r="AB403" t="s">
        <v>37</v>
      </c>
      <c r="AC403" s="3"/>
      <c r="AD403" s="3">
        <v>1</v>
      </c>
      <c r="AE403" s="3">
        <v>0</v>
      </c>
      <c r="AF403">
        <v>30</v>
      </c>
      <c r="AG403">
        <v>300</v>
      </c>
      <c r="AH403" s="6">
        <f t="shared" si="6"/>
        <v>9490000</v>
      </c>
    </row>
    <row r="404" spans="1:36" x14ac:dyDescent="0.2">
      <c r="A404" s="23">
        <v>101.3</v>
      </c>
      <c r="B404" t="s">
        <v>555</v>
      </c>
      <c r="C404" s="3">
        <v>2</v>
      </c>
      <c r="D404">
        <v>728000</v>
      </c>
      <c r="E404">
        <v>222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 s="3">
        <v>1.63</v>
      </c>
      <c r="O404" t="s">
        <v>35</v>
      </c>
      <c r="P404" t="s">
        <v>559</v>
      </c>
      <c r="Q404" t="s">
        <v>37</v>
      </c>
      <c r="R404" t="s">
        <v>38</v>
      </c>
      <c r="S404" s="3">
        <v>0.25</v>
      </c>
      <c r="T404" s="3">
        <v>10</v>
      </c>
      <c r="U404" t="s">
        <v>39</v>
      </c>
      <c r="V404" t="s">
        <v>40</v>
      </c>
      <c r="W404" t="s">
        <v>182</v>
      </c>
      <c r="X404" t="s">
        <v>42</v>
      </c>
      <c r="Y404" t="s">
        <v>43</v>
      </c>
      <c r="Z404" t="s">
        <v>44</v>
      </c>
      <c r="AA404" t="s">
        <v>45</v>
      </c>
      <c r="AB404" t="s">
        <v>37</v>
      </c>
      <c r="AC404" s="3"/>
      <c r="AD404" s="3">
        <v>1</v>
      </c>
      <c r="AE404" s="3">
        <v>0</v>
      </c>
      <c r="AF404">
        <v>30</v>
      </c>
      <c r="AG404">
        <v>300</v>
      </c>
      <c r="AH404" s="6">
        <f t="shared" si="6"/>
        <v>7280000</v>
      </c>
    </row>
    <row r="405" spans="1:36" x14ac:dyDescent="0.2">
      <c r="A405" s="24">
        <v>101</v>
      </c>
      <c r="B405" s="8"/>
      <c r="C405" s="9" t="s">
        <v>50</v>
      </c>
      <c r="D405" s="8">
        <v>844000</v>
      </c>
      <c r="E405" s="8" t="s">
        <v>51</v>
      </c>
      <c r="F405" s="8">
        <v>13.14</v>
      </c>
      <c r="G405" s="8"/>
      <c r="H405" s="8"/>
      <c r="I405" s="8"/>
      <c r="J405" s="8"/>
      <c r="K405" s="8"/>
      <c r="L405" s="8"/>
      <c r="M405" s="8"/>
      <c r="N405" s="9"/>
      <c r="O405" s="8"/>
      <c r="P405" s="8"/>
      <c r="Q405" s="8"/>
      <c r="R405" s="8"/>
      <c r="S405" s="9"/>
      <c r="T405" s="9"/>
      <c r="U405" s="8"/>
      <c r="V405" s="8"/>
      <c r="W405" s="8"/>
      <c r="X405" s="8"/>
      <c r="Y405" s="8"/>
      <c r="Z405" s="8"/>
      <c r="AA405" s="8"/>
      <c r="AB405" s="8"/>
      <c r="AC405" s="9"/>
      <c r="AD405" s="9"/>
      <c r="AE405" s="9"/>
      <c r="AF405" s="8"/>
      <c r="AG405" s="8"/>
      <c r="AH405" s="7">
        <f t="shared" si="6"/>
        <v>8440000</v>
      </c>
      <c r="AJ405" s="10" t="e">
        <f>AN405*10/AO405</f>
        <v>#DIV/0!</v>
      </c>
    </row>
    <row r="406" spans="1:36" x14ac:dyDescent="0.2">
      <c r="A406" s="23">
        <v>102.1</v>
      </c>
      <c r="B406" t="s">
        <v>546</v>
      </c>
      <c r="C406" s="3">
        <v>2</v>
      </c>
      <c r="D406">
        <v>404000</v>
      </c>
      <c r="E406">
        <v>202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3">
        <v>1.74</v>
      </c>
      <c r="O406" t="s">
        <v>35</v>
      </c>
      <c r="P406" t="s">
        <v>560</v>
      </c>
      <c r="Q406" t="s">
        <v>37</v>
      </c>
      <c r="R406" t="s">
        <v>38</v>
      </c>
      <c r="S406" s="3">
        <v>0.25</v>
      </c>
      <c r="T406" s="3">
        <v>10</v>
      </c>
      <c r="U406" t="s">
        <v>39</v>
      </c>
      <c r="V406" t="s">
        <v>40</v>
      </c>
      <c r="W406" t="s">
        <v>561</v>
      </c>
      <c r="X406" t="s">
        <v>42</v>
      </c>
      <c r="Y406" t="s">
        <v>43</v>
      </c>
      <c r="Z406" t="s">
        <v>44</v>
      </c>
      <c r="AA406" t="s">
        <v>45</v>
      </c>
      <c r="AB406" t="s">
        <v>37</v>
      </c>
      <c r="AC406" s="3"/>
      <c r="AD406" s="3">
        <v>1</v>
      </c>
      <c r="AE406" s="3">
        <v>0</v>
      </c>
      <c r="AF406">
        <v>30</v>
      </c>
      <c r="AG406">
        <v>300</v>
      </c>
      <c r="AH406" s="6">
        <f t="shared" si="6"/>
        <v>4040000</v>
      </c>
    </row>
    <row r="407" spans="1:36" x14ac:dyDescent="0.2">
      <c r="A407" s="23">
        <v>102.2</v>
      </c>
      <c r="B407" t="s">
        <v>546</v>
      </c>
      <c r="C407" s="3">
        <v>2</v>
      </c>
      <c r="D407">
        <v>430000</v>
      </c>
      <c r="E407">
        <v>215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 s="3">
        <v>1.72</v>
      </c>
      <c r="O407" t="s">
        <v>35</v>
      </c>
      <c r="P407" t="s">
        <v>562</v>
      </c>
      <c r="Q407" t="s">
        <v>37</v>
      </c>
      <c r="R407" t="s">
        <v>38</v>
      </c>
      <c r="S407" s="3">
        <v>0.25</v>
      </c>
      <c r="T407" s="3">
        <v>10</v>
      </c>
      <c r="U407" t="s">
        <v>39</v>
      </c>
      <c r="V407" t="s">
        <v>40</v>
      </c>
      <c r="W407" t="s">
        <v>563</v>
      </c>
      <c r="X407" t="s">
        <v>42</v>
      </c>
      <c r="Y407" t="s">
        <v>43</v>
      </c>
      <c r="Z407" t="s">
        <v>44</v>
      </c>
      <c r="AA407" t="s">
        <v>45</v>
      </c>
      <c r="AB407" t="s">
        <v>37</v>
      </c>
      <c r="AC407" s="3"/>
      <c r="AD407" s="3">
        <v>1</v>
      </c>
      <c r="AE407" s="3">
        <v>0</v>
      </c>
      <c r="AF407">
        <v>30</v>
      </c>
      <c r="AG407">
        <v>300</v>
      </c>
      <c r="AH407" s="6">
        <f t="shared" si="6"/>
        <v>4300000</v>
      </c>
    </row>
    <row r="408" spans="1:36" x14ac:dyDescent="0.2">
      <c r="A408" s="23">
        <v>102.3</v>
      </c>
      <c r="B408" t="s">
        <v>546</v>
      </c>
      <c r="C408" s="3">
        <v>2</v>
      </c>
      <c r="D408">
        <v>424000</v>
      </c>
      <c r="E408">
        <v>212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 s="3">
        <v>1.74</v>
      </c>
      <c r="O408" t="s">
        <v>35</v>
      </c>
      <c r="P408" t="s">
        <v>564</v>
      </c>
      <c r="Q408" t="s">
        <v>37</v>
      </c>
      <c r="R408" t="s">
        <v>38</v>
      </c>
      <c r="S408" s="3">
        <v>0.25</v>
      </c>
      <c r="T408" s="3">
        <v>10</v>
      </c>
      <c r="U408" t="s">
        <v>39</v>
      </c>
      <c r="V408" t="s">
        <v>40</v>
      </c>
      <c r="W408" t="s">
        <v>211</v>
      </c>
      <c r="X408" t="s">
        <v>42</v>
      </c>
      <c r="Y408" t="s">
        <v>43</v>
      </c>
      <c r="Z408" t="s">
        <v>44</v>
      </c>
      <c r="AA408" t="s">
        <v>45</v>
      </c>
      <c r="AB408" t="s">
        <v>37</v>
      </c>
      <c r="AC408" s="3"/>
      <c r="AD408" s="3">
        <v>1</v>
      </c>
      <c r="AE408" s="3">
        <v>0</v>
      </c>
      <c r="AF408">
        <v>30</v>
      </c>
      <c r="AG408">
        <v>300</v>
      </c>
      <c r="AH408" s="6">
        <f t="shared" si="6"/>
        <v>4240000</v>
      </c>
    </row>
    <row r="409" spans="1:36" x14ac:dyDescent="0.2">
      <c r="A409" s="24">
        <v>102</v>
      </c>
      <c r="B409" s="8"/>
      <c r="C409" s="9" t="s">
        <v>50</v>
      </c>
      <c r="D409" s="8">
        <v>419000</v>
      </c>
      <c r="E409" s="8" t="s">
        <v>51</v>
      </c>
      <c r="F409" s="8">
        <v>3.2469999999999999</v>
      </c>
      <c r="G409" s="8"/>
      <c r="H409" s="8"/>
      <c r="I409" s="8"/>
      <c r="J409" s="8"/>
      <c r="K409" s="8"/>
      <c r="L409" s="8"/>
      <c r="M409" s="8"/>
      <c r="N409" s="9"/>
      <c r="O409" s="8"/>
      <c r="P409" s="8"/>
      <c r="Q409" s="8"/>
      <c r="R409" s="8"/>
      <c r="S409" s="9"/>
      <c r="T409" s="9"/>
      <c r="U409" s="8"/>
      <c r="V409" s="8"/>
      <c r="W409" s="8"/>
      <c r="X409" s="8"/>
      <c r="Y409" s="8"/>
      <c r="Z409" s="8"/>
      <c r="AA409" s="8"/>
      <c r="AB409" s="8"/>
      <c r="AC409" s="9"/>
      <c r="AD409" s="9"/>
      <c r="AE409" s="9"/>
      <c r="AF409" s="8"/>
      <c r="AG409" s="8"/>
      <c r="AH409" s="7">
        <f t="shared" si="6"/>
        <v>4190000</v>
      </c>
      <c r="AJ409" s="10" t="e">
        <f>AN409*10/AO409</f>
        <v>#DIV/0!</v>
      </c>
    </row>
    <row r="410" spans="1:36" x14ac:dyDescent="0.2">
      <c r="A410" s="23">
        <v>103.1</v>
      </c>
      <c r="B410" t="s">
        <v>551</v>
      </c>
      <c r="C410" s="3">
        <v>2</v>
      </c>
      <c r="D410">
        <v>485000</v>
      </c>
      <c r="E410">
        <v>219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 s="3">
        <v>1.69</v>
      </c>
      <c r="O410" t="s">
        <v>35</v>
      </c>
      <c r="P410" t="s">
        <v>565</v>
      </c>
      <c r="Q410" t="s">
        <v>37</v>
      </c>
      <c r="R410" t="s">
        <v>38</v>
      </c>
      <c r="S410" s="3">
        <v>0.25</v>
      </c>
      <c r="T410" s="3">
        <v>10</v>
      </c>
      <c r="U410" t="s">
        <v>39</v>
      </c>
      <c r="V410" t="s">
        <v>40</v>
      </c>
      <c r="W410" t="s">
        <v>185</v>
      </c>
      <c r="X410" t="s">
        <v>42</v>
      </c>
      <c r="Y410" t="s">
        <v>43</v>
      </c>
      <c r="Z410" t="s">
        <v>44</v>
      </c>
      <c r="AA410" t="s">
        <v>45</v>
      </c>
      <c r="AB410" t="s">
        <v>37</v>
      </c>
      <c r="AC410" s="3"/>
      <c r="AD410" s="3">
        <v>1</v>
      </c>
      <c r="AE410" s="3">
        <v>0</v>
      </c>
      <c r="AF410">
        <v>30</v>
      </c>
      <c r="AG410">
        <v>300</v>
      </c>
      <c r="AH410" s="6">
        <f t="shared" si="6"/>
        <v>4850000</v>
      </c>
    </row>
    <row r="411" spans="1:36" x14ac:dyDescent="0.2">
      <c r="A411" s="23">
        <v>103.2</v>
      </c>
      <c r="B411" t="s">
        <v>551</v>
      </c>
      <c r="C411" s="3">
        <v>2</v>
      </c>
      <c r="D411">
        <v>583000</v>
      </c>
      <c r="E411">
        <v>216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 s="3">
        <v>1.58</v>
      </c>
      <c r="O411" t="s">
        <v>35</v>
      </c>
      <c r="P411" t="s">
        <v>566</v>
      </c>
      <c r="Q411" t="s">
        <v>37</v>
      </c>
      <c r="R411" t="s">
        <v>38</v>
      </c>
      <c r="S411" s="3">
        <v>0.25</v>
      </c>
      <c r="T411" s="3">
        <v>10</v>
      </c>
      <c r="U411" t="s">
        <v>39</v>
      </c>
      <c r="V411" t="s">
        <v>40</v>
      </c>
      <c r="W411" t="s">
        <v>567</v>
      </c>
      <c r="X411" t="s">
        <v>42</v>
      </c>
      <c r="Y411" t="s">
        <v>43</v>
      </c>
      <c r="Z411" t="s">
        <v>44</v>
      </c>
      <c r="AA411" t="s">
        <v>45</v>
      </c>
      <c r="AB411" t="s">
        <v>37</v>
      </c>
      <c r="AC411" s="3"/>
      <c r="AD411" s="3">
        <v>1</v>
      </c>
      <c r="AE411" s="3">
        <v>0</v>
      </c>
      <c r="AF411">
        <v>30</v>
      </c>
      <c r="AG411">
        <v>300</v>
      </c>
      <c r="AH411" s="6">
        <f t="shared" si="6"/>
        <v>5830000</v>
      </c>
    </row>
    <row r="412" spans="1:36" x14ac:dyDescent="0.2">
      <c r="A412" s="23">
        <v>103.3</v>
      </c>
      <c r="B412" t="s">
        <v>551</v>
      </c>
      <c r="C412" s="3">
        <v>2</v>
      </c>
      <c r="D412">
        <v>634000</v>
      </c>
      <c r="E412">
        <v>219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 s="3">
        <v>1.58</v>
      </c>
      <c r="O412" t="s">
        <v>35</v>
      </c>
      <c r="P412" t="s">
        <v>568</v>
      </c>
      <c r="Q412" t="s">
        <v>37</v>
      </c>
      <c r="R412" t="s">
        <v>38</v>
      </c>
      <c r="S412" s="3">
        <v>0.25</v>
      </c>
      <c r="T412" s="3">
        <v>10</v>
      </c>
      <c r="U412" t="s">
        <v>39</v>
      </c>
      <c r="V412" t="s">
        <v>40</v>
      </c>
      <c r="W412" t="s">
        <v>563</v>
      </c>
      <c r="X412" t="s">
        <v>42</v>
      </c>
      <c r="Y412" t="s">
        <v>43</v>
      </c>
      <c r="Z412" t="s">
        <v>44</v>
      </c>
      <c r="AA412" t="s">
        <v>45</v>
      </c>
      <c r="AB412" t="s">
        <v>37</v>
      </c>
      <c r="AC412" s="3"/>
      <c r="AD412" s="3">
        <v>1</v>
      </c>
      <c r="AE412" s="3">
        <v>0</v>
      </c>
      <c r="AF412">
        <v>30</v>
      </c>
      <c r="AG412">
        <v>300</v>
      </c>
      <c r="AH412" s="6">
        <f t="shared" si="6"/>
        <v>6340000</v>
      </c>
    </row>
    <row r="413" spans="1:36" x14ac:dyDescent="0.2">
      <c r="A413" s="24">
        <v>103</v>
      </c>
      <c r="B413" s="8"/>
      <c r="C413" s="9" t="s">
        <v>50</v>
      </c>
      <c r="D413" s="8">
        <v>567000</v>
      </c>
      <c r="E413" s="8" t="s">
        <v>51</v>
      </c>
      <c r="F413" s="8">
        <v>13.348000000000001</v>
      </c>
      <c r="G413" s="8"/>
      <c r="H413" s="8"/>
      <c r="I413" s="8"/>
      <c r="J413" s="8"/>
      <c r="K413" s="8"/>
      <c r="L413" s="8"/>
      <c r="M413" s="8"/>
      <c r="N413" s="9"/>
      <c r="O413" s="8"/>
      <c r="P413" s="8"/>
      <c r="Q413" s="8"/>
      <c r="R413" s="8"/>
      <c r="S413" s="9"/>
      <c r="T413" s="9"/>
      <c r="U413" s="8"/>
      <c r="V413" s="8"/>
      <c r="W413" s="8"/>
      <c r="X413" s="8"/>
      <c r="Y413" s="8"/>
      <c r="Z413" s="8"/>
      <c r="AA413" s="8"/>
      <c r="AB413" s="8"/>
      <c r="AC413" s="9"/>
      <c r="AD413" s="9"/>
      <c r="AE413" s="9"/>
      <c r="AF413" s="8"/>
      <c r="AG413" s="8"/>
      <c r="AH413" s="7">
        <f t="shared" si="6"/>
        <v>5670000</v>
      </c>
      <c r="AJ413" s="10" t="e">
        <f>AN413*10/AO413</f>
        <v>#DIV/0!</v>
      </c>
    </row>
    <row r="414" spans="1:36" x14ac:dyDescent="0.2">
      <c r="A414" s="23">
        <v>104.1</v>
      </c>
      <c r="B414" t="s">
        <v>569</v>
      </c>
      <c r="C414" s="3">
        <v>2</v>
      </c>
      <c r="D414">
        <v>144000</v>
      </c>
      <c r="E414">
        <v>72</v>
      </c>
      <c r="F414" t="s">
        <v>570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 s="3">
        <v>1.84</v>
      </c>
      <c r="O414" t="s">
        <v>35</v>
      </c>
      <c r="P414" t="s">
        <v>571</v>
      </c>
      <c r="Q414" t="s">
        <v>37</v>
      </c>
      <c r="R414" t="s">
        <v>38</v>
      </c>
      <c r="S414" s="3">
        <v>0.25</v>
      </c>
      <c r="T414" s="3">
        <v>10</v>
      </c>
      <c r="U414" t="s">
        <v>39</v>
      </c>
      <c r="V414" t="s">
        <v>40</v>
      </c>
      <c r="W414" t="s">
        <v>98</v>
      </c>
      <c r="X414" t="s">
        <v>42</v>
      </c>
      <c r="Y414" t="s">
        <v>43</v>
      </c>
      <c r="Z414" t="s">
        <v>44</v>
      </c>
      <c r="AA414" t="s">
        <v>45</v>
      </c>
      <c r="AB414" t="s">
        <v>37</v>
      </c>
      <c r="AC414" s="3"/>
      <c r="AD414" s="3">
        <v>1</v>
      </c>
      <c r="AE414" s="3">
        <v>0</v>
      </c>
      <c r="AF414">
        <v>30</v>
      </c>
      <c r="AG414">
        <v>300</v>
      </c>
      <c r="AH414" s="6">
        <f t="shared" si="6"/>
        <v>1440000</v>
      </c>
    </row>
    <row r="415" spans="1:36" x14ac:dyDescent="0.2">
      <c r="A415" s="23">
        <v>104.2</v>
      </c>
      <c r="B415" t="s">
        <v>569</v>
      </c>
      <c r="C415" s="3">
        <v>2</v>
      </c>
      <c r="D415">
        <v>160000</v>
      </c>
      <c r="E415">
        <v>80</v>
      </c>
      <c r="F415" t="s">
        <v>570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 s="3">
        <v>1.85</v>
      </c>
      <c r="O415" t="s">
        <v>35</v>
      </c>
      <c r="P415" t="s">
        <v>572</v>
      </c>
      <c r="Q415" t="s">
        <v>37</v>
      </c>
      <c r="R415" t="s">
        <v>38</v>
      </c>
      <c r="S415" s="3">
        <v>0.25</v>
      </c>
      <c r="T415" s="3">
        <v>10</v>
      </c>
      <c r="U415" t="s">
        <v>39</v>
      </c>
      <c r="V415" t="s">
        <v>40</v>
      </c>
      <c r="W415" t="s">
        <v>66</v>
      </c>
      <c r="X415" t="s">
        <v>42</v>
      </c>
      <c r="Y415" t="s">
        <v>43</v>
      </c>
      <c r="Z415" t="s">
        <v>44</v>
      </c>
      <c r="AA415" t="s">
        <v>45</v>
      </c>
      <c r="AB415" t="s">
        <v>37</v>
      </c>
      <c r="AC415" s="3"/>
      <c r="AD415" s="3">
        <v>1</v>
      </c>
      <c r="AE415" s="3">
        <v>0</v>
      </c>
      <c r="AF415">
        <v>30</v>
      </c>
      <c r="AG415">
        <v>300</v>
      </c>
      <c r="AH415" s="6">
        <f t="shared" si="6"/>
        <v>1600000</v>
      </c>
    </row>
    <row r="416" spans="1:36" x14ac:dyDescent="0.2">
      <c r="A416" s="23">
        <v>104.3</v>
      </c>
      <c r="B416" t="s">
        <v>569</v>
      </c>
      <c r="C416" s="3">
        <v>2</v>
      </c>
      <c r="D416">
        <v>174000</v>
      </c>
      <c r="E416">
        <v>87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3">
        <v>1.85</v>
      </c>
      <c r="O416" t="s">
        <v>35</v>
      </c>
      <c r="P416" t="s">
        <v>573</v>
      </c>
      <c r="Q416" t="s">
        <v>37</v>
      </c>
      <c r="R416" t="s">
        <v>38</v>
      </c>
      <c r="S416" s="3">
        <v>0.25</v>
      </c>
      <c r="T416" s="3">
        <v>10</v>
      </c>
      <c r="U416" t="s">
        <v>39</v>
      </c>
      <c r="V416" t="s">
        <v>40</v>
      </c>
      <c r="W416" t="s">
        <v>66</v>
      </c>
      <c r="X416" t="s">
        <v>42</v>
      </c>
      <c r="Y416" t="s">
        <v>43</v>
      </c>
      <c r="Z416" t="s">
        <v>44</v>
      </c>
      <c r="AA416" t="s">
        <v>45</v>
      </c>
      <c r="AB416" t="s">
        <v>37</v>
      </c>
      <c r="AC416" s="3"/>
      <c r="AD416" s="3">
        <v>1</v>
      </c>
      <c r="AE416" s="3">
        <v>0</v>
      </c>
      <c r="AF416">
        <v>30</v>
      </c>
      <c r="AG416">
        <v>300</v>
      </c>
      <c r="AH416" s="6">
        <f t="shared" si="6"/>
        <v>1740000</v>
      </c>
    </row>
    <row r="417" spans="1:36" x14ac:dyDescent="0.2">
      <c r="A417" s="24">
        <v>104</v>
      </c>
      <c r="B417" s="8"/>
      <c r="C417" s="9" t="s">
        <v>50</v>
      </c>
      <c r="D417" s="8">
        <v>159000</v>
      </c>
      <c r="E417" s="8" t="s">
        <v>51</v>
      </c>
      <c r="F417" s="8">
        <v>9.4209999999999994</v>
      </c>
      <c r="G417" s="8"/>
      <c r="H417" s="8"/>
      <c r="I417" s="8"/>
      <c r="J417" s="8"/>
      <c r="K417" s="8"/>
      <c r="L417" s="8"/>
      <c r="M417" s="8"/>
      <c r="N417" s="9"/>
      <c r="O417" s="8"/>
      <c r="P417" s="8"/>
      <c r="Q417" s="8"/>
      <c r="R417" s="8"/>
      <c r="S417" s="9"/>
      <c r="T417" s="9"/>
      <c r="U417" s="8"/>
      <c r="V417" s="8"/>
      <c r="W417" s="8"/>
      <c r="X417" s="8"/>
      <c r="Y417" s="8"/>
      <c r="Z417" s="8"/>
      <c r="AA417" s="8"/>
      <c r="AB417" s="8"/>
      <c r="AC417" s="9"/>
      <c r="AD417" s="9"/>
      <c r="AE417" s="9"/>
      <c r="AF417" s="8"/>
      <c r="AG417" s="8"/>
      <c r="AH417" s="7">
        <f t="shared" si="6"/>
        <v>1590000</v>
      </c>
      <c r="AJ417" s="10" t="e">
        <f>AN417*10/AO417</f>
        <v>#DIV/0!</v>
      </c>
    </row>
    <row r="418" spans="1:36" x14ac:dyDescent="0.2">
      <c r="A418" s="23">
        <v>105.1</v>
      </c>
      <c r="B418" t="s">
        <v>574</v>
      </c>
      <c r="C418" s="3">
        <v>2</v>
      </c>
      <c r="D418">
        <v>83900</v>
      </c>
      <c r="E418">
        <v>42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 s="3">
        <v>1.81</v>
      </c>
      <c r="O418" t="s">
        <v>35</v>
      </c>
      <c r="P418" t="s">
        <v>575</v>
      </c>
      <c r="Q418" t="s">
        <v>37</v>
      </c>
      <c r="R418" t="s">
        <v>38</v>
      </c>
      <c r="S418" s="3">
        <v>0.25</v>
      </c>
      <c r="T418" s="3">
        <v>10</v>
      </c>
      <c r="U418" t="s">
        <v>39</v>
      </c>
      <c r="V418" t="s">
        <v>40</v>
      </c>
      <c r="W418" t="s">
        <v>66</v>
      </c>
      <c r="X418" t="s">
        <v>42</v>
      </c>
      <c r="Y418" t="s">
        <v>43</v>
      </c>
      <c r="Z418" t="s">
        <v>44</v>
      </c>
      <c r="AA418" t="s">
        <v>45</v>
      </c>
      <c r="AB418" t="s">
        <v>37</v>
      </c>
      <c r="AC418" s="3"/>
      <c r="AD418" s="3">
        <v>1</v>
      </c>
      <c r="AE418" s="3">
        <v>0</v>
      </c>
      <c r="AF418">
        <v>30</v>
      </c>
      <c r="AG418">
        <v>300</v>
      </c>
      <c r="AH418" s="6">
        <f t="shared" si="6"/>
        <v>839000</v>
      </c>
    </row>
    <row r="419" spans="1:36" x14ac:dyDescent="0.2">
      <c r="A419" s="23">
        <v>105.2</v>
      </c>
      <c r="B419" t="s">
        <v>574</v>
      </c>
      <c r="C419" s="3">
        <v>2</v>
      </c>
      <c r="D419">
        <v>68000</v>
      </c>
      <c r="E419">
        <v>34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3">
        <v>1.91</v>
      </c>
      <c r="O419" t="s">
        <v>35</v>
      </c>
      <c r="P419" t="s">
        <v>576</v>
      </c>
      <c r="Q419" t="s">
        <v>37</v>
      </c>
      <c r="R419" t="s">
        <v>38</v>
      </c>
      <c r="S419" s="3">
        <v>0.25</v>
      </c>
      <c r="T419" s="3">
        <v>10</v>
      </c>
      <c r="U419" t="s">
        <v>39</v>
      </c>
      <c r="V419" t="s">
        <v>40</v>
      </c>
      <c r="W419" t="s">
        <v>66</v>
      </c>
      <c r="X419" t="s">
        <v>42</v>
      </c>
      <c r="Y419" t="s">
        <v>43</v>
      </c>
      <c r="Z419" t="s">
        <v>44</v>
      </c>
      <c r="AA419" t="s">
        <v>45</v>
      </c>
      <c r="AB419" t="s">
        <v>37</v>
      </c>
      <c r="AC419" s="3"/>
      <c r="AD419" s="3">
        <v>1</v>
      </c>
      <c r="AE419" s="3">
        <v>0</v>
      </c>
      <c r="AF419">
        <v>30</v>
      </c>
      <c r="AG419">
        <v>300</v>
      </c>
      <c r="AH419" s="6">
        <f t="shared" si="6"/>
        <v>680000</v>
      </c>
    </row>
    <row r="420" spans="1:36" x14ac:dyDescent="0.2">
      <c r="A420" s="23">
        <v>105.3</v>
      </c>
      <c r="B420" t="s">
        <v>574</v>
      </c>
      <c r="C420" s="3">
        <v>2</v>
      </c>
      <c r="D420">
        <v>70000</v>
      </c>
      <c r="E420">
        <v>35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3">
        <v>1.77</v>
      </c>
      <c r="O420" t="s">
        <v>35</v>
      </c>
      <c r="P420" t="s">
        <v>577</v>
      </c>
      <c r="Q420" t="s">
        <v>37</v>
      </c>
      <c r="R420" t="s">
        <v>38</v>
      </c>
      <c r="S420" s="3">
        <v>0.25</v>
      </c>
      <c r="T420" s="3">
        <v>10</v>
      </c>
      <c r="U420" t="s">
        <v>39</v>
      </c>
      <c r="V420" t="s">
        <v>40</v>
      </c>
      <c r="W420" t="s">
        <v>66</v>
      </c>
      <c r="X420" t="s">
        <v>42</v>
      </c>
      <c r="Y420" t="s">
        <v>43</v>
      </c>
      <c r="Z420" t="s">
        <v>44</v>
      </c>
      <c r="AA420" t="s">
        <v>45</v>
      </c>
      <c r="AB420" t="s">
        <v>37</v>
      </c>
      <c r="AC420" s="3"/>
      <c r="AD420" s="3">
        <v>1</v>
      </c>
      <c r="AE420" s="3">
        <v>0</v>
      </c>
      <c r="AF420">
        <v>30</v>
      </c>
      <c r="AG420">
        <v>300</v>
      </c>
      <c r="AH420" s="6">
        <f t="shared" si="6"/>
        <v>700000</v>
      </c>
    </row>
    <row r="421" spans="1:36" x14ac:dyDescent="0.2">
      <c r="A421" s="24">
        <v>105</v>
      </c>
      <c r="B421" s="8"/>
      <c r="C421" s="9" t="s">
        <v>50</v>
      </c>
      <c r="D421" s="8">
        <v>74000</v>
      </c>
      <c r="E421" s="8" t="s">
        <v>51</v>
      </c>
      <c r="F421" s="8">
        <v>11.709</v>
      </c>
      <c r="G421" s="8"/>
      <c r="H421" s="8"/>
      <c r="I421" s="8"/>
      <c r="J421" s="8"/>
      <c r="K421" s="8"/>
      <c r="L421" s="8"/>
      <c r="M421" s="8"/>
      <c r="N421" s="9"/>
      <c r="O421" s="8"/>
      <c r="P421" s="8"/>
      <c r="Q421" s="8"/>
      <c r="R421" s="8"/>
      <c r="S421" s="9"/>
      <c r="T421" s="9"/>
      <c r="U421" s="8"/>
      <c r="V421" s="8"/>
      <c r="W421" s="8"/>
      <c r="X421" s="8"/>
      <c r="Y421" s="8"/>
      <c r="Z421" s="8"/>
      <c r="AA421" s="8"/>
      <c r="AB421" s="8"/>
      <c r="AC421" s="9"/>
      <c r="AD421" s="9"/>
      <c r="AE421" s="9"/>
      <c r="AF421" s="8"/>
      <c r="AG421" s="8"/>
      <c r="AH421" s="7">
        <f t="shared" si="6"/>
        <v>740000</v>
      </c>
      <c r="AJ421" s="10" t="e">
        <f>AN421*10/AO421</f>
        <v>#DIV/0!</v>
      </c>
    </row>
    <row r="422" spans="1:36" x14ac:dyDescent="0.2">
      <c r="A422" s="23">
        <v>106.1</v>
      </c>
      <c r="B422" t="s">
        <v>578</v>
      </c>
      <c r="C422" s="3">
        <v>2</v>
      </c>
      <c r="D422">
        <v>95900</v>
      </c>
      <c r="E422">
        <v>48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 s="3">
        <v>1.76</v>
      </c>
      <c r="O422" t="s">
        <v>35</v>
      </c>
      <c r="P422" t="s">
        <v>579</v>
      </c>
      <c r="Q422" t="s">
        <v>37</v>
      </c>
      <c r="R422" t="s">
        <v>38</v>
      </c>
      <c r="S422" s="3">
        <v>0.25</v>
      </c>
      <c r="T422" s="3">
        <v>10</v>
      </c>
      <c r="U422" t="s">
        <v>39</v>
      </c>
      <c r="V422" t="s">
        <v>40</v>
      </c>
      <c r="W422" t="s">
        <v>66</v>
      </c>
      <c r="X422" t="s">
        <v>42</v>
      </c>
      <c r="Y422" t="s">
        <v>43</v>
      </c>
      <c r="Z422" t="s">
        <v>44</v>
      </c>
      <c r="AA422" t="s">
        <v>45</v>
      </c>
      <c r="AB422" t="s">
        <v>37</v>
      </c>
      <c r="AC422" s="3"/>
      <c r="AD422" s="3">
        <v>1</v>
      </c>
      <c r="AE422" s="3">
        <v>0</v>
      </c>
      <c r="AF422">
        <v>30</v>
      </c>
      <c r="AG422">
        <v>300</v>
      </c>
      <c r="AH422" s="6">
        <f t="shared" si="6"/>
        <v>959000</v>
      </c>
    </row>
    <row r="423" spans="1:36" x14ac:dyDescent="0.2">
      <c r="A423" s="23">
        <v>106.2</v>
      </c>
      <c r="B423" t="s">
        <v>578</v>
      </c>
      <c r="C423" s="3">
        <v>2</v>
      </c>
      <c r="D423">
        <v>114000</v>
      </c>
      <c r="E423">
        <v>57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 s="3">
        <v>1.7</v>
      </c>
      <c r="O423" t="s">
        <v>35</v>
      </c>
      <c r="P423" t="s">
        <v>580</v>
      </c>
      <c r="Q423" t="s">
        <v>37</v>
      </c>
      <c r="R423" t="s">
        <v>38</v>
      </c>
      <c r="S423" s="3">
        <v>0.25</v>
      </c>
      <c r="T423" s="3">
        <v>10</v>
      </c>
      <c r="U423" t="s">
        <v>39</v>
      </c>
      <c r="V423" t="s">
        <v>40</v>
      </c>
      <c r="W423" t="s">
        <v>66</v>
      </c>
      <c r="X423" t="s">
        <v>42</v>
      </c>
      <c r="Y423" t="s">
        <v>43</v>
      </c>
      <c r="Z423" t="s">
        <v>44</v>
      </c>
      <c r="AA423" t="s">
        <v>45</v>
      </c>
      <c r="AB423" t="s">
        <v>37</v>
      </c>
      <c r="AC423" s="3"/>
      <c r="AD423" s="3">
        <v>1</v>
      </c>
      <c r="AE423" s="3">
        <v>0</v>
      </c>
      <c r="AF423">
        <v>30</v>
      </c>
      <c r="AG423">
        <v>300</v>
      </c>
      <c r="AH423" s="6">
        <f t="shared" si="6"/>
        <v>1140000</v>
      </c>
    </row>
    <row r="424" spans="1:36" x14ac:dyDescent="0.2">
      <c r="A424" s="23">
        <v>106.3</v>
      </c>
      <c r="B424" t="s">
        <v>578</v>
      </c>
      <c r="C424" s="3">
        <v>2</v>
      </c>
      <c r="D424">
        <v>102000</v>
      </c>
      <c r="E424">
        <v>51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 s="3">
        <v>1.73</v>
      </c>
      <c r="O424" t="s">
        <v>35</v>
      </c>
      <c r="P424" t="s">
        <v>581</v>
      </c>
      <c r="Q424" t="s">
        <v>37</v>
      </c>
      <c r="R424" t="s">
        <v>38</v>
      </c>
      <c r="S424" s="3">
        <v>0.25</v>
      </c>
      <c r="T424" s="3">
        <v>10</v>
      </c>
      <c r="U424" t="s">
        <v>39</v>
      </c>
      <c r="V424" t="s">
        <v>40</v>
      </c>
      <c r="W424" t="s">
        <v>66</v>
      </c>
      <c r="X424" t="s">
        <v>42</v>
      </c>
      <c r="Y424" t="s">
        <v>43</v>
      </c>
      <c r="Z424" t="s">
        <v>44</v>
      </c>
      <c r="AA424" t="s">
        <v>45</v>
      </c>
      <c r="AB424" t="s">
        <v>37</v>
      </c>
      <c r="AC424" s="3"/>
      <c r="AD424" s="3">
        <v>1</v>
      </c>
      <c r="AE424" s="3">
        <v>0</v>
      </c>
      <c r="AF424">
        <v>30</v>
      </c>
      <c r="AG424">
        <v>300</v>
      </c>
      <c r="AH424" s="6">
        <f t="shared" si="6"/>
        <v>1020000</v>
      </c>
    </row>
    <row r="425" spans="1:36" x14ac:dyDescent="0.2">
      <c r="A425" s="24">
        <v>106</v>
      </c>
      <c r="B425" s="8"/>
      <c r="C425" s="9" t="s">
        <v>50</v>
      </c>
      <c r="D425" s="8">
        <v>104000</v>
      </c>
      <c r="E425" s="8" t="s">
        <v>51</v>
      </c>
      <c r="F425" s="8">
        <v>8.8580000000000005</v>
      </c>
      <c r="G425" s="8"/>
      <c r="H425" s="8"/>
      <c r="I425" s="8"/>
      <c r="J425" s="8"/>
      <c r="K425" s="8"/>
      <c r="L425" s="8"/>
      <c r="M425" s="8"/>
      <c r="N425" s="9"/>
      <c r="O425" s="8"/>
      <c r="P425" s="8"/>
      <c r="Q425" s="8"/>
      <c r="R425" s="8"/>
      <c r="S425" s="9"/>
      <c r="T425" s="9"/>
      <c r="U425" s="8"/>
      <c r="V425" s="8"/>
      <c r="W425" s="8"/>
      <c r="X425" s="8"/>
      <c r="Y425" s="8"/>
      <c r="Z425" s="8"/>
      <c r="AA425" s="8"/>
      <c r="AB425" s="8"/>
      <c r="AC425" s="9"/>
      <c r="AD425" s="9"/>
      <c r="AE425" s="9"/>
      <c r="AF425" s="8"/>
      <c r="AG425" s="8"/>
      <c r="AH425" s="7">
        <f t="shared" si="6"/>
        <v>1040000</v>
      </c>
      <c r="AJ425" s="10" t="e">
        <f>AN425*10/AO425</f>
        <v>#DIV/0!</v>
      </c>
    </row>
    <row r="426" spans="1:36" x14ac:dyDescent="0.2">
      <c r="A426" s="23">
        <v>107.1</v>
      </c>
      <c r="B426" t="s">
        <v>582</v>
      </c>
      <c r="C426" s="3">
        <v>2</v>
      </c>
      <c r="D426">
        <v>95900</v>
      </c>
      <c r="E426">
        <v>48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 s="3">
        <v>1.72</v>
      </c>
      <c r="O426" t="s">
        <v>35</v>
      </c>
      <c r="P426" t="s">
        <v>583</v>
      </c>
      <c r="Q426" t="s">
        <v>37</v>
      </c>
      <c r="R426" t="s">
        <v>38</v>
      </c>
      <c r="S426" s="3">
        <v>0.25</v>
      </c>
      <c r="T426" s="3">
        <v>10</v>
      </c>
      <c r="U426" t="s">
        <v>39</v>
      </c>
      <c r="V426" t="s">
        <v>40</v>
      </c>
      <c r="W426" t="s">
        <v>66</v>
      </c>
      <c r="X426" t="s">
        <v>42</v>
      </c>
      <c r="Y426" t="s">
        <v>43</v>
      </c>
      <c r="Z426" t="s">
        <v>44</v>
      </c>
      <c r="AA426" t="s">
        <v>45</v>
      </c>
      <c r="AB426" t="s">
        <v>37</v>
      </c>
      <c r="AC426" s="3"/>
      <c r="AD426" s="3">
        <v>1</v>
      </c>
      <c r="AE426" s="3">
        <v>0</v>
      </c>
      <c r="AF426">
        <v>30</v>
      </c>
      <c r="AG426">
        <v>300</v>
      </c>
      <c r="AH426" s="6">
        <f t="shared" si="6"/>
        <v>959000</v>
      </c>
    </row>
    <row r="427" spans="1:36" x14ac:dyDescent="0.2">
      <c r="A427" s="23">
        <v>107.2</v>
      </c>
      <c r="B427" t="s">
        <v>582</v>
      </c>
      <c r="C427" s="3">
        <v>2</v>
      </c>
      <c r="D427">
        <v>74000</v>
      </c>
      <c r="E427">
        <v>37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 s="3">
        <v>1.72</v>
      </c>
      <c r="O427" t="s">
        <v>35</v>
      </c>
      <c r="P427" t="s">
        <v>584</v>
      </c>
      <c r="Q427" t="s">
        <v>37</v>
      </c>
      <c r="R427" t="s">
        <v>38</v>
      </c>
      <c r="S427" s="3">
        <v>0.25</v>
      </c>
      <c r="T427" s="3">
        <v>10</v>
      </c>
      <c r="U427" t="s">
        <v>39</v>
      </c>
      <c r="V427" t="s">
        <v>40</v>
      </c>
      <c r="W427" t="s">
        <v>66</v>
      </c>
      <c r="X427" t="s">
        <v>42</v>
      </c>
      <c r="Y427" t="s">
        <v>43</v>
      </c>
      <c r="Z427" t="s">
        <v>44</v>
      </c>
      <c r="AA427" t="s">
        <v>45</v>
      </c>
      <c r="AB427" t="s">
        <v>37</v>
      </c>
      <c r="AC427" s="3"/>
      <c r="AD427" s="3">
        <v>1</v>
      </c>
      <c r="AE427" s="3">
        <v>0</v>
      </c>
      <c r="AF427">
        <v>30</v>
      </c>
      <c r="AG427">
        <v>300</v>
      </c>
      <c r="AH427" s="6">
        <f t="shared" si="6"/>
        <v>740000</v>
      </c>
    </row>
    <row r="428" spans="1:36" x14ac:dyDescent="0.2">
      <c r="A428" s="23">
        <v>107.3</v>
      </c>
      <c r="B428" t="s">
        <v>582</v>
      </c>
      <c r="C428" s="3">
        <v>2</v>
      </c>
      <c r="D428">
        <v>83900</v>
      </c>
      <c r="E428">
        <v>42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3">
        <v>1.75</v>
      </c>
      <c r="O428" t="s">
        <v>35</v>
      </c>
      <c r="P428" t="s">
        <v>585</v>
      </c>
      <c r="Q428" t="s">
        <v>37</v>
      </c>
      <c r="R428" t="s">
        <v>38</v>
      </c>
      <c r="S428" s="3">
        <v>0.25</v>
      </c>
      <c r="T428" s="3">
        <v>10</v>
      </c>
      <c r="U428" t="s">
        <v>39</v>
      </c>
      <c r="V428" t="s">
        <v>40</v>
      </c>
      <c r="W428" t="s">
        <v>66</v>
      </c>
      <c r="X428" t="s">
        <v>42</v>
      </c>
      <c r="Y428" t="s">
        <v>43</v>
      </c>
      <c r="Z428" t="s">
        <v>44</v>
      </c>
      <c r="AA428" t="s">
        <v>45</v>
      </c>
      <c r="AB428" t="s">
        <v>37</v>
      </c>
      <c r="AC428" s="3"/>
      <c r="AD428" s="3">
        <v>1</v>
      </c>
      <c r="AE428" s="3">
        <v>0</v>
      </c>
      <c r="AF428">
        <v>30</v>
      </c>
      <c r="AG428">
        <v>300</v>
      </c>
      <c r="AH428" s="6">
        <f t="shared" si="6"/>
        <v>839000</v>
      </c>
    </row>
    <row r="429" spans="1:36" x14ac:dyDescent="0.2">
      <c r="A429" s="24">
        <v>107</v>
      </c>
      <c r="B429" s="8"/>
      <c r="C429" s="9" t="s">
        <v>50</v>
      </c>
      <c r="D429" s="8">
        <v>84600</v>
      </c>
      <c r="E429" s="8" t="s">
        <v>51</v>
      </c>
      <c r="F429" s="8">
        <v>12.962999999999999</v>
      </c>
      <c r="G429" s="8"/>
      <c r="H429" s="8"/>
      <c r="I429" s="8"/>
      <c r="J429" s="8"/>
      <c r="K429" s="8"/>
      <c r="L429" s="8"/>
      <c r="M429" s="8"/>
      <c r="N429" s="9"/>
      <c r="O429" s="8"/>
      <c r="P429" s="8"/>
      <c r="Q429" s="8"/>
      <c r="R429" s="8"/>
      <c r="S429" s="9"/>
      <c r="T429" s="9"/>
      <c r="U429" s="8"/>
      <c r="V429" s="8"/>
      <c r="W429" s="8"/>
      <c r="X429" s="8"/>
      <c r="Y429" s="8"/>
      <c r="Z429" s="8"/>
      <c r="AA429" s="8"/>
      <c r="AB429" s="8"/>
      <c r="AC429" s="9"/>
      <c r="AD429" s="9"/>
      <c r="AE429" s="9"/>
      <c r="AF429" s="8"/>
      <c r="AG429" s="8"/>
      <c r="AH429" s="7">
        <f t="shared" si="6"/>
        <v>846000</v>
      </c>
      <c r="AJ429" s="10" t="e">
        <f>AN429*10/AO429</f>
        <v>#DIV/0!</v>
      </c>
    </row>
    <row r="430" spans="1:36" x14ac:dyDescent="0.2">
      <c r="A430" s="23">
        <v>108.1</v>
      </c>
      <c r="B430" t="s">
        <v>586</v>
      </c>
      <c r="C430" s="3">
        <v>2</v>
      </c>
      <c r="D430">
        <v>68000</v>
      </c>
      <c r="E430">
        <v>34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3">
        <v>1.83</v>
      </c>
      <c r="O430" t="s">
        <v>35</v>
      </c>
      <c r="P430" t="s">
        <v>587</v>
      </c>
      <c r="Q430" t="s">
        <v>37</v>
      </c>
      <c r="R430" t="s">
        <v>38</v>
      </c>
      <c r="S430" s="3">
        <v>0.25</v>
      </c>
      <c r="T430" s="3">
        <v>10</v>
      </c>
      <c r="U430" t="s">
        <v>39</v>
      </c>
      <c r="V430" t="s">
        <v>40</v>
      </c>
      <c r="W430" t="s">
        <v>66</v>
      </c>
      <c r="X430" t="s">
        <v>42</v>
      </c>
      <c r="Y430" t="s">
        <v>43</v>
      </c>
      <c r="Z430" t="s">
        <v>44</v>
      </c>
      <c r="AA430" t="s">
        <v>45</v>
      </c>
      <c r="AB430" t="s">
        <v>37</v>
      </c>
      <c r="AC430" s="3"/>
      <c r="AD430" s="3">
        <v>1</v>
      </c>
      <c r="AE430" s="3">
        <v>0</v>
      </c>
      <c r="AF430">
        <v>30</v>
      </c>
      <c r="AG430">
        <v>300</v>
      </c>
      <c r="AH430" s="6">
        <f t="shared" si="6"/>
        <v>680000</v>
      </c>
    </row>
    <row r="431" spans="1:36" x14ac:dyDescent="0.2">
      <c r="A431" s="23">
        <v>108.2</v>
      </c>
      <c r="B431" t="s">
        <v>586</v>
      </c>
      <c r="C431" s="3">
        <v>2</v>
      </c>
      <c r="D431">
        <v>48000</v>
      </c>
      <c r="E431">
        <v>24</v>
      </c>
      <c r="F431" t="s">
        <v>47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 s="3">
        <v>1.84</v>
      </c>
      <c r="O431" t="s">
        <v>35</v>
      </c>
      <c r="P431" t="s">
        <v>588</v>
      </c>
      <c r="Q431" t="s">
        <v>37</v>
      </c>
      <c r="R431" t="s">
        <v>38</v>
      </c>
      <c r="S431" s="3">
        <v>0.25</v>
      </c>
      <c r="T431" s="3">
        <v>10</v>
      </c>
      <c r="U431" t="s">
        <v>39</v>
      </c>
      <c r="V431" t="s">
        <v>40</v>
      </c>
      <c r="W431" t="s">
        <v>66</v>
      </c>
      <c r="X431" t="s">
        <v>42</v>
      </c>
      <c r="Y431" t="s">
        <v>43</v>
      </c>
      <c r="Z431" t="s">
        <v>44</v>
      </c>
      <c r="AA431" t="s">
        <v>45</v>
      </c>
      <c r="AB431" t="s">
        <v>37</v>
      </c>
      <c r="AC431" s="3"/>
      <c r="AD431" s="3">
        <v>1</v>
      </c>
      <c r="AE431" s="3">
        <v>0</v>
      </c>
      <c r="AF431">
        <v>30</v>
      </c>
      <c r="AG431">
        <v>300</v>
      </c>
      <c r="AH431" s="6">
        <f t="shared" si="6"/>
        <v>480000</v>
      </c>
    </row>
    <row r="432" spans="1:36" x14ac:dyDescent="0.2">
      <c r="A432" s="23">
        <v>108.3</v>
      </c>
      <c r="B432" t="s">
        <v>586</v>
      </c>
      <c r="C432" s="3">
        <v>2</v>
      </c>
      <c r="D432">
        <v>66000</v>
      </c>
      <c r="E432">
        <v>33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 s="3">
        <v>1.93</v>
      </c>
      <c r="O432" t="s">
        <v>35</v>
      </c>
      <c r="P432" t="s">
        <v>589</v>
      </c>
      <c r="Q432" t="s">
        <v>37</v>
      </c>
      <c r="R432" t="s">
        <v>38</v>
      </c>
      <c r="S432" s="3">
        <v>0.25</v>
      </c>
      <c r="T432" s="3">
        <v>10</v>
      </c>
      <c r="U432" t="s">
        <v>39</v>
      </c>
      <c r="V432" t="s">
        <v>40</v>
      </c>
      <c r="W432" t="s">
        <v>66</v>
      </c>
      <c r="X432" t="s">
        <v>42</v>
      </c>
      <c r="Y432" t="s">
        <v>43</v>
      </c>
      <c r="Z432" t="s">
        <v>44</v>
      </c>
      <c r="AA432" t="s">
        <v>45</v>
      </c>
      <c r="AB432" t="s">
        <v>37</v>
      </c>
      <c r="AC432" s="3"/>
      <c r="AD432" s="3">
        <v>1</v>
      </c>
      <c r="AE432" s="3">
        <v>0</v>
      </c>
      <c r="AF432">
        <v>30</v>
      </c>
      <c r="AG432">
        <v>300</v>
      </c>
      <c r="AH432" s="6">
        <f t="shared" si="6"/>
        <v>660000</v>
      </c>
    </row>
    <row r="433" spans="1:36" x14ac:dyDescent="0.2">
      <c r="A433" s="24">
        <v>108</v>
      </c>
      <c r="B433" s="8"/>
      <c r="C433" s="9" t="s">
        <v>50</v>
      </c>
      <c r="D433" s="8">
        <v>60700</v>
      </c>
      <c r="E433" s="8" t="s">
        <v>51</v>
      </c>
      <c r="F433" s="8">
        <v>18.157</v>
      </c>
      <c r="G433" s="8"/>
      <c r="H433" s="8"/>
      <c r="I433" s="8"/>
      <c r="J433" s="8"/>
      <c r="K433" s="8"/>
      <c r="L433" s="8"/>
      <c r="M433" s="8"/>
      <c r="N433" s="9"/>
      <c r="O433" s="8"/>
      <c r="P433" s="8"/>
      <c r="Q433" s="8"/>
      <c r="R433" s="8"/>
      <c r="S433" s="9"/>
      <c r="T433" s="9"/>
      <c r="U433" s="8"/>
      <c r="V433" s="8"/>
      <c r="W433" s="8"/>
      <c r="X433" s="8"/>
      <c r="Y433" s="8"/>
      <c r="Z433" s="8"/>
      <c r="AA433" s="8"/>
      <c r="AB433" s="8"/>
      <c r="AC433" s="9"/>
      <c r="AD433" s="9"/>
      <c r="AE433" s="9"/>
      <c r="AF433" s="8"/>
      <c r="AG433" s="8"/>
      <c r="AH433" s="7">
        <f t="shared" si="6"/>
        <v>607000</v>
      </c>
      <c r="AJ433" s="10" t="e">
        <f>AN433*10/AO433</f>
        <v>#DIV/0!</v>
      </c>
    </row>
    <row r="434" spans="1:36" x14ac:dyDescent="0.2">
      <c r="A434" s="23">
        <v>109.1</v>
      </c>
      <c r="B434" t="s">
        <v>590</v>
      </c>
      <c r="C434" s="3">
        <v>2</v>
      </c>
      <c r="D434">
        <v>60000</v>
      </c>
      <c r="E434">
        <v>30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3">
        <v>1.64</v>
      </c>
      <c r="O434" t="s">
        <v>35</v>
      </c>
      <c r="P434" t="s">
        <v>591</v>
      </c>
      <c r="Q434" t="s">
        <v>37</v>
      </c>
      <c r="R434" t="s">
        <v>38</v>
      </c>
      <c r="S434" s="3">
        <v>0.25</v>
      </c>
      <c r="T434" s="3">
        <v>10</v>
      </c>
      <c r="U434" t="s">
        <v>39</v>
      </c>
      <c r="V434" t="s">
        <v>40</v>
      </c>
      <c r="W434" t="s">
        <v>66</v>
      </c>
      <c r="X434" t="s">
        <v>42</v>
      </c>
      <c r="Y434" t="s">
        <v>43</v>
      </c>
      <c r="Z434" t="s">
        <v>44</v>
      </c>
      <c r="AA434" t="s">
        <v>45</v>
      </c>
      <c r="AB434" t="s">
        <v>37</v>
      </c>
      <c r="AC434" s="3"/>
      <c r="AD434" s="3">
        <v>1</v>
      </c>
      <c r="AE434" s="3">
        <v>0</v>
      </c>
      <c r="AF434">
        <v>30</v>
      </c>
      <c r="AG434">
        <v>300</v>
      </c>
      <c r="AH434" s="6">
        <f t="shared" si="6"/>
        <v>600000</v>
      </c>
    </row>
    <row r="435" spans="1:36" x14ac:dyDescent="0.2">
      <c r="A435" s="23">
        <v>109.2</v>
      </c>
      <c r="B435" t="s">
        <v>590</v>
      </c>
      <c r="C435" s="3">
        <v>2</v>
      </c>
      <c r="D435">
        <v>50000</v>
      </c>
      <c r="E435">
        <v>25</v>
      </c>
      <c r="F435" t="s">
        <v>47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 s="3">
        <v>1.94</v>
      </c>
      <c r="O435" t="s">
        <v>35</v>
      </c>
      <c r="P435" t="s">
        <v>592</v>
      </c>
      <c r="Q435" t="s">
        <v>37</v>
      </c>
      <c r="R435" t="s">
        <v>38</v>
      </c>
      <c r="S435" s="3">
        <v>0.25</v>
      </c>
      <c r="T435" s="3">
        <v>10</v>
      </c>
      <c r="U435" t="s">
        <v>39</v>
      </c>
      <c r="V435" t="s">
        <v>40</v>
      </c>
      <c r="W435" t="s">
        <v>66</v>
      </c>
      <c r="X435" t="s">
        <v>42</v>
      </c>
      <c r="Y435" t="s">
        <v>43</v>
      </c>
      <c r="Z435" t="s">
        <v>44</v>
      </c>
      <c r="AA435" t="s">
        <v>45</v>
      </c>
      <c r="AB435" t="s">
        <v>37</v>
      </c>
      <c r="AC435" s="3"/>
      <c r="AD435" s="3">
        <v>1</v>
      </c>
      <c r="AE435" s="3">
        <v>0</v>
      </c>
      <c r="AF435">
        <v>30</v>
      </c>
      <c r="AG435">
        <v>300</v>
      </c>
      <c r="AH435" s="6">
        <f t="shared" si="6"/>
        <v>500000</v>
      </c>
    </row>
    <row r="436" spans="1:36" x14ac:dyDescent="0.2">
      <c r="A436" s="23">
        <v>109.3</v>
      </c>
      <c r="B436" t="s">
        <v>590</v>
      </c>
      <c r="C436" s="3">
        <v>2</v>
      </c>
      <c r="D436">
        <v>56000</v>
      </c>
      <c r="E436">
        <v>28</v>
      </c>
      <c r="F436" t="s">
        <v>47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3">
        <v>1.79</v>
      </c>
      <c r="O436" t="s">
        <v>35</v>
      </c>
      <c r="P436" t="s">
        <v>593</v>
      </c>
      <c r="Q436" t="s">
        <v>37</v>
      </c>
      <c r="R436" t="s">
        <v>38</v>
      </c>
      <c r="S436" s="3">
        <v>0.25</v>
      </c>
      <c r="T436" s="3">
        <v>10</v>
      </c>
      <c r="U436" t="s">
        <v>39</v>
      </c>
      <c r="V436" t="s">
        <v>40</v>
      </c>
      <c r="W436" t="s">
        <v>66</v>
      </c>
      <c r="X436" t="s">
        <v>42</v>
      </c>
      <c r="Y436" t="s">
        <v>43</v>
      </c>
      <c r="Z436" t="s">
        <v>44</v>
      </c>
      <c r="AA436" t="s">
        <v>45</v>
      </c>
      <c r="AB436" t="s">
        <v>37</v>
      </c>
      <c r="AC436" s="3"/>
      <c r="AD436" s="3">
        <v>1</v>
      </c>
      <c r="AE436" s="3">
        <v>0</v>
      </c>
      <c r="AF436">
        <v>30</v>
      </c>
      <c r="AG436">
        <v>300</v>
      </c>
      <c r="AH436" s="6">
        <f t="shared" si="6"/>
        <v>560000</v>
      </c>
    </row>
    <row r="437" spans="1:36" x14ac:dyDescent="0.2">
      <c r="A437" s="24">
        <v>109</v>
      </c>
      <c r="B437" s="8"/>
      <c r="C437" s="9" t="s">
        <v>50</v>
      </c>
      <c r="D437" s="8">
        <v>55300</v>
      </c>
      <c r="E437" s="8" t="s">
        <v>51</v>
      </c>
      <c r="F437" s="8">
        <v>9.0960000000000001</v>
      </c>
      <c r="G437" s="8"/>
      <c r="H437" s="8"/>
      <c r="I437" s="8"/>
      <c r="J437" s="8"/>
      <c r="K437" s="8"/>
      <c r="L437" s="8"/>
      <c r="M437" s="8"/>
      <c r="N437" s="9"/>
      <c r="O437" s="8"/>
      <c r="P437" s="8"/>
      <c r="Q437" s="8"/>
      <c r="R437" s="8"/>
      <c r="S437" s="9"/>
      <c r="T437" s="9"/>
      <c r="U437" s="8"/>
      <c r="V437" s="8"/>
      <c r="W437" s="8"/>
      <c r="X437" s="8"/>
      <c r="Y437" s="8"/>
      <c r="Z437" s="8"/>
      <c r="AA437" s="8"/>
      <c r="AB437" s="8"/>
      <c r="AC437" s="9"/>
      <c r="AD437" s="9"/>
      <c r="AE437" s="9"/>
      <c r="AF437" s="8"/>
      <c r="AG437" s="8"/>
      <c r="AH437" s="7">
        <f t="shared" si="6"/>
        <v>553000</v>
      </c>
      <c r="AJ437" s="10" t="e">
        <f>AN437*10/AO437</f>
        <v>#DIV/0!</v>
      </c>
    </row>
    <row r="438" spans="1:36" x14ac:dyDescent="0.2">
      <c r="A438" s="23">
        <v>110.1</v>
      </c>
      <c r="B438" t="s">
        <v>594</v>
      </c>
      <c r="C438" s="3">
        <v>2</v>
      </c>
      <c r="D438">
        <v>130000</v>
      </c>
      <c r="E438">
        <v>65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 s="3">
        <v>1.62</v>
      </c>
      <c r="O438" t="s">
        <v>35</v>
      </c>
      <c r="P438" t="s">
        <v>595</v>
      </c>
      <c r="Q438" t="s">
        <v>37</v>
      </c>
      <c r="R438" t="s">
        <v>38</v>
      </c>
      <c r="S438" s="3">
        <v>0.25</v>
      </c>
      <c r="T438" s="3">
        <v>10</v>
      </c>
      <c r="U438" t="s">
        <v>39</v>
      </c>
      <c r="V438" t="s">
        <v>40</v>
      </c>
      <c r="W438" t="s">
        <v>66</v>
      </c>
      <c r="X438" t="s">
        <v>42</v>
      </c>
      <c r="Y438" t="s">
        <v>43</v>
      </c>
      <c r="Z438" t="s">
        <v>44</v>
      </c>
      <c r="AA438" t="s">
        <v>45</v>
      </c>
      <c r="AB438" t="s">
        <v>37</v>
      </c>
      <c r="AC438" s="3"/>
      <c r="AD438" s="3">
        <v>1</v>
      </c>
      <c r="AE438" s="3">
        <v>0</v>
      </c>
      <c r="AF438">
        <v>30</v>
      </c>
      <c r="AG438">
        <v>300</v>
      </c>
      <c r="AH438" s="6">
        <f t="shared" si="6"/>
        <v>1300000</v>
      </c>
    </row>
    <row r="439" spans="1:36" x14ac:dyDescent="0.2">
      <c r="A439" s="23">
        <v>110.2</v>
      </c>
      <c r="B439" t="s">
        <v>594</v>
      </c>
      <c r="C439" s="3">
        <v>2</v>
      </c>
      <c r="D439">
        <v>97900</v>
      </c>
      <c r="E439">
        <v>49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 s="3">
        <v>1.5</v>
      </c>
      <c r="O439" t="s">
        <v>35</v>
      </c>
      <c r="P439" t="s">
        <v>596</v>
      </c>
      <c r="Q439" t="s">
        <v>37</v>
      </c>
      <c r="R439" t="s">
        <v>38</v>
      </c>
      <c r="S439" s="3">
        <v>0.25</v>
      </c>
      <c r="T439" s="3">
        <v>10</v>
      </c>
      <c r="U439" t="s">
        <v>39</v>
      </c>
      <c r="V439" t="s">
        <v>40</v>
      </c>
      <c r="W439" t="s">
        <v>66</v>
      </c>
      <c r="X439" t="s">
        <v>42</v>
      </c>
      <c r="Y439" t="s">
        <v>43</v>
      </c>
      <c r="Z439" t="s">
        <v>44</v>
      </c>
      <c r="AA439" t="s">
        <v>45</v>
      </c>
      <c r="AB439" t="s">
        <v>37</v>
      </c>
      <c r="AC439" s="3"/>
      <c r="AD439" s="3">
        <v>1</v>
      </c>
      <c r="AE439" s="3">
        <v>0</v>
      </c>
      <c r="AF439">
        <v>30</v>
      </c>
      <c r="AG439">
        <v>300</v>
      </c>
      <c r="AH439" s="6">
        <f t="shared" si="6"/>
        <v>979000</v>
      </c>
    </row>
    <row r="440" spans="1:36" x14ac:dyDescent="0.2">
      <c r="A440" s="23">
        <v>110.3</v>
      </c>
      <c r="B440" t="s">
        <v>594</v>
      </c>
      <c r="C440" s="3">
        <v>2</v>
      </c>
      <c r="D440">
        <v>87900</v>
      </c>
      <c r="E440">
        <v>44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 s="3">
        <v>1.36</v>
      </c>
      <c r="O440" t="s">
        <v>35</v>
      </c>
      <c r="P440" t="s">
        <v>597</v>
      </c>
      <c r="Q440" t="s">
        <v>37</v>
      </c>
      <c r="R440" t="s">
        <v>38</v>
      </c>
      <c r="S440" s="3">
        <v>0.25</v>
      </c>
      <c r="T440" s="3">
        <v>10</v>
      </c>
      <c r="U440" t="s">
        <v>39</v>
      </c>
      <c r="V440" t="s">
        <v>40</v>
      </c>
      <c r="W440" t="s">
        <v>98</v>
      </c>
      <c r="X440" t="s">
        <v>42</v>
      </c>
      <c r="Y440" t="s">
        <v>43</v>
      </c>
      <c r="Z440" t="s">
        <v>44</v>
      </c>
      <c r="AA440" t="s">
        <v>45</v>
      </c>
      <c r="AB440" t="s">
        <v>37</v>
      </c>
      <c r="AC440" s="3"/>
      <c r="AD440" s="3">
        <v>1</v>
      </c>
      <c r="AE440" s="3">
        <v>0</v>
      </c>
      <c r="AF440">
        <v>30</v>
      </c>
      <c r="AG440">
        <v>300</v>
      </c>
      <c r="AH440" s="6">
        <f t="shared" si="6"/>
        <v>879000</v>
      </c>
    </row>
    <row r="441" spans="1:36" x14ac:dyDescent="0.2">
      <c r="A441" s="24">
        <v>110</v>
      </c>
      <c r="B441" s="8"/>
      <c r="C441" s="9" t="s">
        <v>50</v>
      </c>
      <c r="D441" s="8">
        <v>105000</v>
      </c>
      <c r="E441" s="8" t="s">
        <v>51</v>
      </c>
      <c r="F441" s="8">
        <v>20.895</v>
      </c>
      <c r="G441" s="8"/>
      <c r="H441" s="8"/>
      <c r="I441" s="8"/>
      <c r="J441" s="8"/>
      <c r="K441" s="8"/>
      <c r="L441" s="8"/>
      <c r="M441" s="8"/>
      <c r="N441" s="9"/>
      <c r="O441" s="8"/>
      <c r="P441" s="8"/>
      <c r="Q441" s="8"/>
      <c r="R441" s="8"/>
      <c r="S441" s="9"/>
      <c r="T441" s="9"/>
      <c r="U441" s="8"/>
      <c r="V441" s="8"/>
      <c r="W441" s="8"/>
      <c r="X441" s="8"/>
      <c r="Y441" s="8"/>
      <c r="Z441" s="8"/>
      <c r="AA441" s="8"/>
      <c r="AB441" s="8"/>
      <c r="AC441" s="9"/>
      <c r="AD441" s="9"/>
      <c r="AE441" s="9"/>
      <c r="AF441" s="8"/>
      <c r="AG441" s="8"/>
      <c r="AH441" s="7">
        <f t="shared" si="6"/>
        <v>1050000</v>
      </c>
      <c r="AJ441" s="10" t="e">
        <f>AN441*10/AO441</f>
        <v>#DIV/0!</v>
      </c>
    </row>
    <row r="442" spans="1:36" x14ac:dyDescent="0.2">
      <c r="A442" s="23">
        <v>111.1</v>
      </c>
      <c r="B442" t="s">
        <v>598</v>
      </c>
      <c r="C442" s="3">
        <v>2</v>
      </c>
      <c r="D442">
        <v>38000</v>
      </c>
      <c r="E442">
        <v>19</v>
      </c>
      <c r="F442" t="s">
        <v>47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3">
        <v>1.74</v>
      </c>
      <c r="O442" t="s">
        <v>35</v>
      </c>
      <c r="P442" t="s">
        <v>599</v>
      </c>
      <c r="Q442" t="s">
        <v>37</v>
      </c>
      <c r="R442" t="s">
        <v>38</v>
      </c>
      <c r="S442" s="3">
        <v>0.25</v>
      </c>
      <c r="T442" s="3">
        <v>10</v>
      </c>
      <c r="U442" t="s">
        <v>39</v>
      </c>
      <c r="V442" t="s">
        <v>40</v>
      </c>
      <c r="W442" t="s">
        <v>98</v>
      </c>
      <c r="X442" t="s">
        <v>42</v>
      </c>
      <c r="Y442" t="s">
        <v>43</v>
      </c>
      <c r="Z442" t="s">
        <v>44</v>
      </c>
      <c r="AA442" t="s">
        <v>45</v>
      </c>
      <c r="AB442" t="s">
        <v>37</v>
      </c>
      <c r="AC442" s="3"/>
      <c r="AD442" s="3">
        <v>1</v>
      </c>
      <c r="AE442" s="3">
        <v>0</v>
      </c>
      <c r="AF442">
        <v>30</v>
      </c>
      <c r="AG442">
        <v>300</v>
      </c>
      <c r="AH442" s="6">
        <f t="shared" si="6"/>
        <v>380000</v>
      </c>
    </row>
    <row r="443" spans="1:36" x14ac:dyDescent="0.2">
      <c r="A443" s="23">
        <v>111.2</v>
      </c>
      <c r="B443" t="s">
        <v>598</v>
      </c>
      <c r="C443" s="3">
        <v>2</v>
      </c>
      <c r="D443">
        <v>58000</v>
      </c>
      <c r="E443">
        <v>29</v>
      </c>
      <c r="F443" t="s">
        <v>47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 s="3">
        <v>1.86</v>
      </c>
      <c r="O443" t="s">
        <v>35</v>
      </c>
      <c r="P443" t="s">
        <v>600</v>
      </c>
      <c r="Q443" t="s">
        <v>37</v>
      </c>
      <c r="R443" t="s">
        <v>38</v>
      </c>
      <c r="S443" s="3">
        <v>0.25</v>
      </c>
      <c r="T443" s="3">
        <v>10</v>
      </c>
      <c r="U443" t="s">
        <v>39</v>
      </c>
      <c r="V443" t="s">
        <v>40</v>
      </c>
      <c r="W443" t="s">
        <v>98</v>
      </c>
      <c r="X443" t="s">
        <v>42</v>
      </c>
      <c r="Y443" t="s">
        <v>43</v>
      </c>
      <c r="Z443" t="s">
        <v>44</v>
      </c>
      <c r="AA443" t="s">
        <v>45</v>
      </c>
      <c r="AB443" t="s">
        <v>37</v>
      </c>
      <c r="AC443" s="3"/>
      <c r="AD443" s="3">
        <v>1</v>
      </c>
      <c r="AE443" s="3">
        <v>0</v>
      </c>
      <c r="AF443">
        <v>30</v>
      </c>
      <c r="AG443">
        <v>300</v>
      </c>
      <c r="AH443" s="6">
        <f t="shared" si="6"/>
        <v>580000</v>
      </c>
    </row>
    <row r="444" spans="1:36" x14ac:dyDescent="0.2">
      <c r="A444" s="23">
        <v>111.3</v>
      </c>
      <c r="B444" t="s">
        <v>598</v>
      </c>
      <c r="C444" s="3">
        <v>2</v>
      </c>
      <c r="D444">
        <v>60000</v>
      </c>
      <c r="E444">
        <v>30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 s="3">
        <v>1.59</v>
      </c>
      <c r="O444" t="s">
        <v>35</v>
      </c>
      <c r="P444" t="s">
        <v>601</v>
      </c>
      <c r="Q444" t="s">
        <v>37</v>
      </c>
      <c r="R444" t="s">
        <v>38</v>
      </c>
      <c r="S444" s="3">
        <v>0.25</v>
      </c>
      <c r="T444" s="3">
        <v>10</v>
      </c>
      <c r="U444" t="s">
        <v>39</v>
      </c>
      <c r="V444" t="s">
        <v>40</v>
      </c>
      <c r="W444" t="s">
        <v>98</v>
      </c>
      <c r="X444" t="s">
        <v>42</v>
      </c>
      <c r="Y444" t="s">
        <v>43</v>
      </c>
      <c r="Z444" t="s">
        <v>44</v>
      </c>
      <c r="AA444" t="s">
        <v>45</v>
      </c>
      <c r="AB444" t="s">
        <v>37</v>
      </c>
      <c r="AC444" s="3"/>
      <c r="AD444" s="3">
        <v>1</v>
      </c>
      <c r="AE444" s="3">
        <v>0</v>
      </c>
      <c r="AF444">
        <v>30</v>
      </c>
      <c r="AG444">
        <v>300</v>
      </c>
      <c r="AH444" s="6">
        <f t="shared" si="6"/>
        <v>600000</v>
      </c>
    </row>
    <row r="445" spans="1:36" x14ac:dyDescent="0.2">
      <c r="A445" s="24">
        <v>111</v>
      </c>
      <c r="B445" s="8"/>
      <c r="C445" s="9" t="s">
        <v>50</v>
      </c>
      <c r="D445" s="8">
        <v>52000</v>
      </c>
      <c r="E445" s="8" t="s">
        <v>51</v>
      </c>
      <c r="F445" s="8">
        <v>23.395</v>
      </c>
      <c r="G445" s="8"/>
      <c r="H445" s="8"/>
      <c r="I445" s="8"/>
      <c r="J445" s="8"/>
      <c r="K445" s="8"/>
      <c r="L445" s="8"/>
      <c r="M445" s="8"/>
      <c r="N445" s="9"/>
      <c r="O445" s="8"/>
      <c r="P445" s="8"/>
      <c r="Q445" s="8"/>
      <c r="R445" s="8"/>
      <c r="S445" s="9"/>
      <c r="T445" s="9"/>
      <c r="U445" s="8"/>
      <c r="V445" s="8"/>
      <c r="W445" s="8"/>
      <c r="X445" s="8"/>
      <c r="Y445" s="8"/>
      <c r="Z445" s="8"/>
      <c r="AA445" s="8"/>
      <c r="AB445" s="8"/>
      <c r="AC445" s="9"/>
      <c r="AD445" s="9"/>
      <c r="AE445" s="9"/>
      <c r="AF445" s="8"/>
      <c r="AG445" s="8"/>
      <c r="AH445" s="7">
        <f t="shared" si="6"/>
        <v>520000</v>
      </c>
      <c r="AJ445" s="10" t="e">
        <f>AN445*10/AO445</f>
        <v>#DIV/0!</v>
      </c>
    </row>
    <row r="446" spans="1:36" x14ac:dyDescent="0.2">
      <c r="A446" s="23">
        <v>112.1</v>
      </c>
      <c r="B446" t="s">
        <v>602</v>
      </c>
      <c r="C446" s="3">
        <v>2</v>
      </c>
      <c r="D446">
        <v>108000</v>
      </c>
      <c r="E446">
        <v>54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 s="3">
        <v>1.46</v>
      </c>
      <c r="O446" t="s">
        <v>35</v>
      </c>
      <c r="P446" t="s">
        <v>603</v>
      </c>
      <c r="Q446" t="s">
        <v>37</v>
      </c>
      <c r="R446" t="s">
        <v>38</v>
      </c>
      <c r="S446" s="3">
        <v>0.25</v>
      </c>
      <c r="T446" s="3">
        <v>10</v>
      </c>
      <c r="U446" t="s">
        <v>39</v>
      </c>
      <c r="V446" t="s">
        <v>40</v>
      </c>
      <c r="W446" t="s">
        <v>98</v>
      </c>
      <c r="X446" t="s">
        <v>42</v>
      </c>
      <c r="Y446" t="s">
        <v>43</v>
      </c>
      <c r="Z446" t="s">
        <v>44</v>
      </c>
      <c r="AA446" t="s">
        <v>45</v>
      </c>
      <c r="AB446" t="s">
        <v>37</v>
      </c>
      <c r="AC446" s="3"/>
      <c r="AD446" s="3">
        <v>1</v>
      </c>
      <c r="AE446" s="3">
        <v>0</v>
      </c>
      <c r="AF446">
        <v>30</v>
      </c>
      <c r="AG446">
        <v>300</v>
      </c>
      <c r="AH446" s="6">
        <f t="shared" si="6"/>
        <v>1080000</v>
      </c>
    </row>
    <row r="447" spans="1:36" x14ac:dyDescent="0.2">
      <c r="A447" s="23">
        <v>112.2</v>
      </c>
      <c r="B447" t="s">
        <v>602</v>
      </c>
      <c r="C447" s="3">
        <v>2</v>
      </c>
      <c r="D447">
        <v>72000</v>
      </c>
      <c r="E447">
        <v>36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 s="3">
        <v>1.68</v>
      </c>
      <c r="O447" t="s">
        <v>35</v>
      </c>
      <c r="P447" t="s">
        <v>604</v>
      </c>
      <c r="Q447" t="s">
        <v>37</v>
      </c>
      <c r="R447" t="s">
        <v>38</v>
      </c>
      <c r="S447" s="3">
        <v>0.25</v>
      </c>
      <c r="T447" s="3">
        <v>10</v>
      </c>
      <c r="U447" t="s">
        <v>39</v>
      </c>
      <c r="V447" t="s">
        <v>40</v>
      </c>
      <c r="W447" t="s">
        <v>98</v>
      </c>
      <c r="X447" t="s">
        <v>42</v>
      </c>
      <c r="Y447" t="s">
        <v>43</v>
      </c>
      <c r="Z447" t="s">
        <v>44</v>
      </c>
      <c r="AA447" t="s">
        <v>45</v>
      </c>
      <c r="AB447" t="s">
        <v>37</v>
      </c>
      <c r="AC447" s="3"/>
      <c r="AD447" s="3">
        <v>1</v>
      </c>
      <c r="AE447" s="3">
        <v>0</v>
      </c>
      <c r="AF447">
        <v>30</v>
      </c>
      <c r="AG447">
        <v>300</v>
      </c>
      <c r="AH447" s="6">
        <f t="shared" si="6"/>
        <v>720000</v>
      </c>
    </row>
    <row r="448" spans="1:36" x14ac:dyDescent="0.2">
      <c r="A448" s="23">
        <v>112.3</v>
      </c>
      <c r="B448" t="s">
        <v>602</v>
      </c>
      <c r="C448" s="3">
        <v>2</v>
      </c>
      <c r="D448">
        <v>74000</v>
      </c>
      <c r="E448">
        <v>37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 s="3">
        <v>1.61</v>
      </c>
      <c r="O448" t="s">
        <v>35</v>
      </c>
      <c r="P448" t="s">
        <v>605</v>
      </c>
      <c r="Q448" t="s">
        <v>37</v>
      </c>
      <c r="R448" t="s">
        <v>38</v>
      </c>
      <c r="S448" s="3">
        <v>0.25</v>
      </c>
      <c r="T448" s="3">
        <v>10</v>
      </c>
      <c r="U448" t="s">
        <v>39</v>
      </c>
      <c r="V448" t="s">
        <v>40</v>
      </c>
      <c r="W448" t="s">
        <v>98</v>
      </c>
      <c r="X448" t="s">
        <v>42</v>
      </c>
      <c r="Y448" t="s">
        <v>43</v>
      </c>
      <c r="Z448" t="s">
        <v>44</v>
      </c>
      <c r="AA448" t="s">
        <v>45</v>
      </c>
      <c r="AB448" t="s">
        <v>37</v>
      </c>
      <c r="AC448" s="3"/>
      <c r="AD448" s="3">
        <v>1</v>
      </c>
      <c r="AE448" s="3">
        <v>0</v>
      </c>
      <c r="AF448">
        <v>30</v>
      </c>
      <c r="AG448">
        <v>300</v>
      </c>
      <c r="AH448" s="6">
        <f t="shared" si="6"/>
        <v>740000</v>
      </c>
    </row>
    <row r="449" spans="1:36" x14ac:dyDescent="0.2">
      <c r="A449" s="24">
        <v>112</v>
      </c>
      <c r="B449" s="8"/>
      <c r="C449" s="9" t="s">
        <v>50</v>
      </c>
      <c r="D449" s="8">
        <v>84700</v>
      </c>
      <c r="E449" s="8" t="s">
        <v>51</v>
      </c>
      <c r="F449" s="8">
        <v>23.896000000000001</v>
      </c>
      <c r="G449" s="8"/>
      <c r="H449" s="8"/>
      <c r="I449" s="8"/>
      <c r="J449" s="8"/>
      <c r="K449" s="8"/>
      <c r="L449" s="8"/>
      <c r="M449" s="8"/>
      <c r="N449" s="9"/>
      <c r="O449" s="8"/>
      <c r="P449" s="8"/>
      <c r="Q449" s="8"/>
      <c r="R449" s="8"/>
      <c r="S449" s="9"/>
      <c r="T449" s="9"/>
      <c r="U449" s="8"/>
      <c r="V449" s="8"/>
      <c r="W449" s="8"/>
      <c r="X449" s="8"/>
      <c r="Y449" s="8"/>
      <c r="Z449" s="8"/>
      <c r="AA449" s="8"/>
      <c r="AB449" s="8"/>
      <c r="AC449" s="9"/>
      <c r="AD449" s="9"/>
      <c r="AE449" s="9"/>
      <c r="AF449" s="8"/>
      <c r="AG449" s="8"/>
      <c r="AH449" s="7">
        <f t="shared" si="6"/>
        <v>847000</v>
      </c>
      <c r="AJ449" s="10" t="e">
        <f>AN449*10/AO449</f>
        <v>#DIV/0!</v>
      </c>
    </row>
    <row r="450" spans="1:36" x14ac:dyDescent="0.2">
      <c r="A450" s="23">
        <v>113.1</v>
      </c>
      <c r="B450" t="s">
        <v>606</v>
      </c>
      <c r="C450" s="3">
        <v>2</v>
      </c>
      <c r="D450">
        <v>364000</v>
      </c>
      <c r="E450">
        <v>182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 s="3">
        <v>1.59</v>
      </c>
      <c r="O450" t="s">
        <v>35</v>
      </c>
      <c r="P450" t="s">
        <v>607</v>
      </c>
      <c r="Q450" t="s">
        <v>37</v>
      </c>
      <c r="R450" t="s">
        <v>38</v>
      </c>
      <c r="S450" s="3">
        <v>0.25</v>
      </c>
      <c r="T450" s="3">
        <v>10</v>
      </c>
      <c r="U450" t="s">
        <v>39</v>
      </c>
      <c r="V450" t="s">
        <v>40</v>
      </c>
      <c r="W450" t="s">
        <v>98</v>
      </c>
      <c r="X450" t="s">
        <v>42</v>
      </c>
      <c r="Y450" t="s">
        <v>43</v>
      </c>
      <c r="Z450" t="s">
        <v>44</v>
      </c>
      <c r="AA450" t="s">
        <v>45</v>
      </c>
      <c r="AB450" t="s">
        <v>37</v>
      </c>
      <c r="AC450" s="3"/>
      <c r="AD450" s="3">
        <v>1</v>
      </c>
      <c r="AE450" s="3">
        <v>0</v>
      </c>
      <c r="AF450">
        <v>30</v>
      </c>
      <c r="AG450">
        <v>300</v>
      </c>
      <c r="AH450" s="6">
        <f t="shared" ref="AH450:AH481" si="7">D450*10</f>
        <v>3640000</v>
      </c>
    </row>
    <row r="451" spans="1:36" x14ac:dyDescent="0.2">
      <c r="A451" s="23">
        <v>113.2</v>
      </c>
      <c r="B451" t="s">
        <v>606</v>
      </c>
      <c r="C451" s="3">
        <v>2</v>
      </c>
      <c r="D451">
        <v>408000</v>
      </c>
      <c r="E451">
        <v>204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 s="3">
        <v>1.47</v>
      </c>
      <c r="O451" t="s">
        <v>35</v>
      </c>
      <c r="P451" t="s">
        <v>608</v>
      </c>
      <c r="Q451" t="s">
        <v>37</v>
      </c>
      <c r="R451" t="s">
        <v>38</v>
      </c>
      <c r="S451" s="3">
        <v>0.25</v>
      </c>
      <c r="T451" s="3">
        <v>10</v>
      </c>
      <c r="U451" t="s">
        <v>39</v>
      </c>
      <c r="V451" t="s">
        <v>40</v>
      </c>
      <c r="W451" t="s">
        <v>98</v>
      </c>
      <c r="X451" t="s">
        <v>42</v>
      </c>
      <c r="Y451" t="s">
        <v>43</v>
      </c>
      <c r="Z451" t="s">
        <v>44</v>
      </c>
      <c r="AA451" t="s">
        <v>45</v>
      </c>
      <c r="AB451" t="s">
        <v>37</v>
      </c>
      <c r="AC451" s="3"/>
      <c r="AD451" s="3">
        <v>1</v>
      </c>
      <c r="AE451" s="3">
        <v>0</v>
      </c>
      <c r="AF451">
        <v>30</v>
      </c>
      <c r="AG451">
        <v>300</v>
      </c>
      <c r="AH451" s="6">
        <f t="shared" si="7"/>
        <v>4080000</v>
      </c>
    </row>
    <row r="452" spans="1:36" x14ac:dyDescent="0.2">
      <c r="A452" s="23">
        <v>113.3</v>
      </c>
      <c r="B452" t="s">
        <v>606</v>
      </c>
      <c r="C452" s="3">
        <v>2</v>
      </c>
      <c r="D452">
        <v>500000</v>
      </c>
      <c r="E452">
        <v>221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 s="3">
        <v>1.58</v>
      </c>
      <c r="O452" t="s">
        <v>35</v>
      </c>
      <c r="P452" t="s">
        <v>609</v>
      </c>
      <c r="Q452" t="s">
        <v>37</v>
      </c>
      <c r="R452" t="s">
        <v>38</v>
      </c>
      <c r="S452" s="3">
        <v>0.25</v>
      </c>
      <c r="T452" s="3">
        <v>10</v>
      </c>
      <c r="U452" t="s">
        <v>39</v>
      </c>
      <c r="V452" t="s">
        <v>40</v>
      </c>
      <c r="W452" t="s">
        <v>610</v>
      </c>
      <c r="X452" t="s">
        <v>42</v>
      </c>
      <c r="Y452" t="s">
        <v>43</v>
      </c>
      <c r="Z452" t="s">
        <v>44</v>
      </c>
      <c r="AA452" t="s">
        <v>45</v>
      </c>
      <c r="AB452" t="s">
        <v>37</v>
      </c>
      <c r="AC452" s="3"/>
      <c r="AD452" s="3">
        <v>1</v>
      </c>
      <c r="AE452" s="3">
        <v>0</v>
      </c>
      <c r="AF452">
        <v>30</v>
      </c>
      <c r="AG452">
        <v>300</v>
      </c>
      <c r="AH452" s="6">
        <f t="shared" si="7"/>
        <v>5000000</v>
      </c>
    </row>
    <row r="453" spans="1:36" x14ac:dyDescent="0.2">
      <c r="A453" s="24">
        <v>113</v>
      </c>
      <c r="B453" s="8"/>
      <c r="C453" s="9" t="s">
        <v>50</v>
      </c>
      <c r="D453" s="52">
        <v>424000</v>
      </c>
      <c r="E453" s="8" t="s">
        <v>51</v>
      </c>
      <c r="F453" s="8">
        <v>16.367000000000001</v>
      </c>
      <c r="G453" s="8"/>
      <c r="H453" s="8"/>
      <c r="I453" s="8"/>
      <c r="J453" s="8"/>
      <c r="K453" s="8"/>
      <c r="L453" s="8"/>
      <c r="M453" s="8"/>
      <c r="N453" s="9"/>
      <c r="O453" s="8"/>
      <c r="P453" s="8"/>
      <c r="Q453" s="8"/>
      <c r="R453" s="8"/>
      <c r="S453" s="9"/>
      <c r="T453" s="9"/>
      <c r="U453" s="8"/>
      <c r="V453" s="8"/>
      <c r="W453" s="8"/>
      <c r="X453" s="8"/>
      <c r="Y453" s="8"/>
      <c r="Z453" s="8"/>
      <c r="AA453" s="8"/>
      <c r="AB453" s="8"/>
      <c r="AC453" s="9"/>
      <c r="AD453" s="9"/>
      <c r="AE453" s="9"/>
      <c r="AF453" s="8"/>
      <c r="AG453" s="8"/>
      <c r="AH453" s="7">
        <f t="shared" si="7"/>
        <v>4240000</v>
      </c>
    </row>
    <row r="454" spans="1:36" x14ac:dyDescent="0.2">
      <c r="A454" s="23">
        <v>114.1</v>
      </c>
      <c r="B454" t="s">
        <v>611</v>
      </c>
      <c r="C454" s="3">
        <v>2</v>
      </c>
      <c r="D454">
        <v>743000</v>
      </c>
      <c r="E454">
        <v>221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 s="3">
        <v>1.62</v>
      </c>
      <c r="O454" t="s">
        <v>35</v>
      </c>
      <c r="P454" t="s">
        <v>612</v>
      </c>
      <c r="Q454" t="s">
        <v>37</v>
      </c>
      <c r="R454" t="s">
        <v>38</v>
      </c>
      <c r="S454" s="3">
        <v>0.25</v>
      </c>
      <c r="T454" s="3">
        <v>10</v>
      </c>
      <c r="U454" t="s">
        <v>39</v>
      </c>
      <c r="V454" t="s">
        <v>40</v>
      </c>
      <c r="W454" t="s">
        <v>211</v>
      </c>
      <c r="X454" t="s">
        <v>42</v>
      </c>
      <c r="Y454" t="s">
        <v>43</v>
      </c>
      <c r="Z454" t="s">
        <v>44</v>
      </c>
      <c r="AA454" t="s">
        <v>45</v>
      </c>
      <c r="AB454" t="s">
        <v>37</v>
      </c>
      <c r="AC454" s="3"/>
      <c r="AD454" s="3">
        <v>1</v>
      </c>
      <c r="AE454" s="3">
        <v>0</v>
      </c>
      <c r="AF454">
        <v>30</v>
      </c>
      <c r="AG454">
        <v>300</v>
      </c>
      <c r="AH454" s="6">
        <f t="shared" si="7"/>
        <v>7430000</v>
      </c>
    </row>
    <row r="455" spans="1:36" x14ac:dyDescent="0.2">
      <c r="A455" s="23">
        <v>114.2</v>
      </c>
      <c r="B455" t="s">
        <v>611</v>
      </c>
      <c r="C455" s="3">
        <v>2</v>
      </c>
      <c r="D455">
        <v>578000</v>
      </c>
      <c r="E455">
        <v>219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 s="3">
        <v>1.67</v>
      </c>
      <c r="O455" t="s">
        <v>35</v>
      </c>
      <c r="P455" t="s">
        <v>613</v>
      </c>
      <c r="Q455" t="s">
        <v>37</v>
      </c>
      <c r="R455" t="s">
        <v>38</v>
      </c>
      <c r="S455" s="3">
        <v>0.25</v>
      </c>
      <c r="T455" s="3">
        <v>10</v>
      </c>
      <c r="U455" t="s">
        <v>39</v>
      </c>
      <c r="V455" t="s">
        <v>40</v>
      </c>
      <c r="W455" t="s">
        <v>614</v>
      </c>
      <c r="X455" t="s">
        <v>42</v>
      </c>
      <c r="Y455" t="s">
        <v>43</v>
      </c>
      <c r="Z455" t="s">
        <v>44</v>
      </c>
      <c r="AA455" t="s">
        <v>45</v>
      </c>
      <c r="AB455" t="s">
        <v>37</v>
      </c>
      <c r="AC455" s="3"/>
      <c r="AD455" s="3">
        <v>1</v>
      </c>
      <c r="AE455" s="3">
        <v>0</v>
      </c>
      <c r="AF455">
        <v>30</v>
      </c>
      <c r="AG455">
        <v>300</v>
      </c>
      <c r="AH455" s="6">
        <f t="shared" si="7"/>
        <v>5780000</v>
      </c>
    </row>
    <row r="456" spans="1:36" x14ac:dyDescent="0.2">
      <c r="A456" s="23">
        <v>114.3</v>
      </c>
      <c r="B456" t="s">
        <v>611</v>
      </c>
      <c r="C456" s="3">
        <v>2</v>
      </c>
      <c r="D456">
        <v>660000</v>
      </c>
      <c r="E456">
        <v>228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 s="3">
        <v>1.59</v>
      </c>
      <c r="O456" t="s">
        <v>35</v>
      </c>
      <c r="P456" t="s">
        <v>615</v>
      </c>
      <c r="Q456" t="s">
        <v>37</v>
      </c>
      <c r="R456" t="s">
        <v>38</v>
      </c>
      <c r="S456" s="3">
        <v>0.25</v>
      </c>
      <c r="T456" s="3">
        <v>10</v>
      </c>
      <c r="U456" t="s">
        <v>39</v>
      </c>
      <c r="V456" t="s">
        <v>40</v>
      </c>
      <c r="W456" t="s">
        <v>616</v>
      </c>
      <c r="X456" t="s">
        <v>42</v>
      </c>
      <c r="Y456" t="s">
        <v>43</v>
      </c>
      <c r="Z456" t="s">
        <v>44</v>
      </c>
      <c r="AA456" t="s">
        <v>45</v>
      </c>
      <c r="AB456" t="s">
        <v>37</v>
      </c>
      <c r="AC456" s="3"/>
      <c r="AD456" s="3">
        <v>1</v>
      </c>
      <c r="AE456" s="3">
        <v>0</v>
      </c>
      <c r="AF456">
        <v>30</v>
      </c>
      <c r="AG456">
        <v>300</v>
      </c>
      <c r="AH456" s="6">
        <f t="shared" si="7"/>
        <v>6600000</v>
      </c>
    </row>
    <row r="457" spans="1:36" x14ac:dyDescent="0.2">
      <c r="A457" s="24">
        <v>114</v>
      </c>
      <c r="B457" s="8"/>
      <c r="C457" s="9" t="s">
        <v>50</v>
      </c>
      <c r="D457" s="52">
        <v>660000</v>
      </c>
      <c r="E457" s="8" t="s">
        <v>51</v>
      </c>
      <c r="F457" s="8">
        <v>12.494</v>
      </c>
      <c r="G457" s="8"/>
      <c r="H457" s="8"/>
      <c r="I457" s="8"/>
      <c r="J457" s="8"/>
      <c r="K457" s="8"/>
      <c r="L457" s="8"/>
      <c r="M457" s="8"/>
      <c r="N457" s="9"/>
      <c r="O457" s="8"/>
      <c r="P457" s="8"/>
      <c r="Q457" s="8"/>
      <c r="R457" s="8"/>
      <c r="S457" s="9"/>
      <c r="T457" s="9"/>
      <c r="U457" s="8"/>
      <c r="V457" s="8"/>
      <c r="W457" s="8"/>
      <c r="X457" s="8"/>
      <c r="Y457" s="8"/>
      <c r="Z457" s="8"/>
      <c r="AA457" s="8"/>
      <c r="AB457" s="8"/>
      <c r="AC457" s="9"/>
      <c r="AD457" s="9"/>
      <c r="AE457" s="9"/>
      <c r="AF457" s="8"/>
      <c r="AG457" s="8"/>
      <c r="AH457" s="7">
        <f t="shared" si="7"/>
        <v>6600000</v>
      </c>
    </row>
    <row r="458" spans="1:36" x14ac:dyDescent="0.2">
      <c r="A458" s="23">
        <v>115.1</v>
      </c>
      <c r="B458" t="s">
        <v>617</v>
      </c>
      <c r="C458" s="3">
        <v>2</v>
      </c>
      <c r="D458">
        <v>531000</v>
      </c>
      <c r="E458">
        <v>220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 s="3">
        <v>1.74</v>
      </c>
      <c r="O458" t="s">
        <v>35</v>
      </c>
      <c r="P458" t="s">
        <v>618</v>
      </c>
      <c r="Q458" t="s">
        <v>37</v>
      </c>
      <c r="R458" t="s">
        <v>38</v>
      </c>
      <c r="S458" s="3">
        <v>0.25</v>
      </c>
      <c r="T458" s="3">
        <v>10</v>
      </c>
      <c r="U458" t="s">
        <v>39</v>
      </c>
      <c r="V458" t="s">
        <v>40</v>
      </c>
      <c r="W458" t="s">
        <v>219</v>
      </c>
      <c r="X458" t="s">
        <v>42</v>
      </c>
      <c r="Y458" t="s">
        <v>43</v>
      </c>
      <c r="Z458" t="s">
        <v>44</v>
      </c>
      <c r="AA458" t="s">
        <v>45</v>
      </c>
      <c r="AB458" t="s">
        <v>37</v>
      </c>
      <c r="AC458" s="3"/>
      <c r="AD458" s="3">
        <v>1</v>
      </c>
      <c r="AE458" s="3">
        <v>0</v>
      </c>
      <c r="AF458">
        <v>30</v>
      </c>
      <c r="AG458">
        <v>300</v>
      </c>
      <c r="AH458" s="6">
        <f t="shared" si="7"/>
        <v>5310000</v>
      </c>
    </row>
    <row r="459" spans="1:36" x14ac:dyDescent="0.2">
      <c r="A459" s="23">
        <v>115.2</v>
      </c>
      <c r="B459" t="s">
        <v>617</v>
      </c>
      <c r="C459" s="3">
        <v>2</v>
      </c>
      <c r="D459">
        <v>783000</v>
      </c>
      <c r="E459">
        <v>215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 s="3">
        <v>1.53</v>
      </c>
      <c r="O459" t="s">
        <v>35</v>
      </c>
      <c r="P459" t="s">
        <v>619</v>
      </c>
      <c r="Q459" t="s">
        <v>37</v>
      </c>
      <c r="R459" t="s">
        <v>38</v>
      </c>
      <c r="S459" s="3">
        <v>0.25</v>
      </c>
      <c r="T459" s="3">
        <v>10</v>
      </c>
      <c r="U459" t="s">
        <v>39</v>
      </c>
      <c r="V459" t="s">
        <v>40</v>
      </c>
      <c r="W459" t="s">
        <v>620</v>
      </c>
      <c r="X459" t="s">
        <v>42</v>
      </c>
      <c r="Y459" t="s">
        <v>43</v>
      </c>
      <c r="Z459" t="s">
        <v>44</v>
      </c>
      <c r="AA459" t="s">
        <v>45</v>
      </c>
      <c r="AB459" t="s">
        <v>37</v>
      </c>
      <c r="AC459" s="3"/>
      <c r="AD459" s="3">
        <v>1</v>
      </c>
      <c r="AE459" s="3">
        <v>0</v>
      </c>
      <c r="AF459">
        <v>30</v>
      </c>
      <c r="AG459">
        <v>300</v>
      </c>
      <c r="AH459" s="6">
        <f t="shared" si="7"/>
        <v>7830000</v>
      </c>
    </row>
    <row r="460" spans="1:36" x14ac:dyDescent="0.2">
      <c r="A460" s="23">
        <v>115.3</v>
      </c>
      <c r="B460" t="s">
        <v>617</v>
      </c>
      <c r="C460" s="3">
        <v>2</v>
      </c>
      <c r="D460">
        <v>787000</v>
      </c>
      <c r="E460">
        <v>222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 s="3">
        <v>1.69</v>
      </c>
      <c r="O460" t="s">
        <v>35</v>
      </c>
      <c r="P460" t="s">
        <v>621</v>
      </c>
      <c r="Q460" t="s">
        <v>37</v>
      </c>
      <c r="R460" t="s">
        <v>38</v>
      </c>
      <c r="S460" s="3">
        <v>0.25</v>
      </c>
      <c r="T460" s="3">
        <v>10</v>
      </c>
      <c r="U460" t="s">
        <v>39</v>
      </c>
      <c r="V460" t="s">
        <v>40</v>
      </c>
      <c r="W460" t="s">
        <v>622</v>
      </c>
      <c r="X460" t="s">
        <v>42</v>
      </c>
      <c r="Y460" t="s">
        <v>43</v>
      </c>
      <c r="Z460" t="s">
        <v>44</v>
      </c>
      <c r="AA460" t="s">
        <v>45</v>
      </c>
      <c r="AB460" t="s">
        <v>37</v>
      </c>
      <c r="AC460" s="3"/>
      <c r="AD460" s="3">
        <v>1</v>
      </c>
      <c r="AE460" s="3">
        <v>0</v>
      </c>
      <c r="AF460">
        <v>30</v>
      </c>
      <c r="AG460">
        <v>300</v>
      </c>
      <c r="AH460" s="6">
        <f t="shared" si="7"/>
        <v>7870000</v>
      </c>
    </row>
    <row r="461" spans="1:36" x14ac:dyDescent="0.2">
      <c r="A461" s="24">
        <v>115</v>
      </c>
      <c r="B461" s="8"/>
      <c r="C461" s="9" t="s">
        <v>50</v>
      </c>
      <c r="D461" s="52">
        <v>700000</v>
      </c>
      <c r="E461" s="8" t="s">
        <v>51</v>
      </c>
      <c r="F461" s="8">
        <v>20.942</v>
      </c>
      <c r="G461" s="8"/>
      <c r="H461" s="8"/>
      <c r="I461" s="8"/>
      <c r="J461" s="8"/>
      <c r="K461" s="8"/>
      <c r="L461" s="8"/>
      <c r="M461" s="8"/>
      <c r="N461" s="9"/>
      <c r="O461" s="8"/>
      <c r="P461" s="8"/>
      <c r="Q461" s="8"/>
      <c r="R461" s="8"/>
      <c r="S461" s="9"/>
      <c r="T461" s="9"/>
      <c r="U461" s="8"/>
      <c r="V461" s="8"/>
      <c r="W461" s="8"/>
      <c r="X461" s="8"/>
      <c r="Y461" s="8"/>
      <c r="Z461" s="8"/>
      <c r="AA461" s="8"/>
      <c r="AB461" s="8"/>
      <c r="AC461" s="9"/>
      <c r="AD461" s="9"/>
      <c r="AE461" s="9"/>
      <c r="AF461" s="8"/>
      <c r="AG461" s="8"/>
      <c r="AH461" s="7">
        <f t="shared" si="7"/>
        <v>7000000</v>
      </c>
    </row>
    <row r="462" spans="1:36" x14ac:dyDescent="0.2">
      <c r="A462" s="23">
        <v>116.1</v>
      </c>
      <c r="B462" t="s">
        <v>623</v>
      </c>
      <c r="C462" s="3">
        <v>2</v>
      </c>
      <c r="D462">
        <v>3720000</v>
      </c>
      <c r="E462">
        <v>202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 s="3">
        <v>1.55</v>
      </c>
      <c r="O462" t="s">
        <v>35</v>
      </c>
      <c r="P462" t="s">
        <v>624</v>
      </c>
      <c r="Q462" t="s">
        <v>37</v>
      </c>
      <c r="R462" t="s">
        <v>38</v>
      </c>
      <c r="S462" s="3">
        <v>0.25</v>
      </c>
      <c r="T462" s="3">
        <v>10</v>
      </c>
      <c r="U462" t="s">
        <v>39</v>
      </c>
      <c r="V462" t="s">
        <v>40</v>
      </c>
      <c r="W462" t="s">
        <v>185</v>
      </c>
      <c r="X462" t="s">
        <v>42</v>
      </c>
      <c r="Y462" t="s">
        <v>43</v>
      </c>
      <c r="Z462" t="s">
        <v>44</v>
      </c>
      <c r="AA462" t="s">
        <v>45</v>
      </c>
      <c r="AB462" t="s">
        <v>37</v>
      </c>
      <c r="AC462" s="3"/>
      <c r="AD462" s="3">
        <v>1</v>
      </c>
      <c r="AE462" s="3">
        <v>0</v>
      </c>
      <c r="AF462">
        <v>30</v>
      </c>
      <c r="AG462">
        <v>300</v>
      </c>
      <c r="AH462" s="6">
        <f t="shared" si="7"/>
        <v>37200000</v>
      </c>
    </row>
    <row r="463" spans="1:36" x14ac:dyDescent="0.2">
      <c r="A463" s="23">
        <v>116.2</v>
      </c>
      <c r="B463" t="s">
        <v>623</v>
      </c>
      <c r="C463" s="3">
        <v>2</v>
      </c>
      <c r="D463">
        <v>3890000</v>
      </c>
      <c r="E463">
        <v>211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 s="3">
        <v>1.53</v>
      </c>
      <c r="O463" t="s">
        <v>35</v>
      </c>
      <c r="P463" t="s">
        <v>625</v>
      </c>
      <c r="Q463" t="s">
        <v>37</v>
      </c>
      <c r="R463" t="s">
        <v>38</v>
      </c>
      <c r="S463" s="3">
        <v>0.25</v>
      </c>
      <c r="T463" s="3">
        <v>10</v>
      </c>
      <c r="U463" t="s">
        <v>39</v>
      </c>
      <c r="V463" t="s">
        <v>40</v>
      </c>
      <c r="W463" t="s">
        <v>626</v>
      </c>
      <c r="X463" t="s">
        <v>42</v>
      </c>
      <c r="Y463" t="s">
        <v>43</v>
      </c>
      <c r="Z463" t="s">
        <v>44</v>
      </c>
      <c r="AA463" t="s">
        <v>45</v>
      </c>
      <c r="AB463" t="s">
        <v>37</v>
      </c>
      <c r="AC463" s="3"/>
      <c r="AD463" s="3">
        <v>1</v>
      </c>
      <c r="AE463" s="3">
        <v>0</v>
      </c>
      <c r="AF463">
        <v>30</v>
      </c>
      <c r="AG463">
        <v>300</v>
      </c>
      <c r="AH463" s="6">
        <f t="shared" si="7"/>
        <v>38900000</v>
      </c>
    </row>
    <row r="464" spans="1:36" x14ac:dyDescent="0.2">
      <c r="A464" s="23">
        <v>116.3</v>
      </c>
      <c r="B464" t="s">
        <v>623</v>
      </c>
      <c r="C464" s="3">
        <v>2</v>
      </c>
      <c r="D464">
        <v>3580000</v>
      </c>
      <c r="E464">
        <v>203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 s="3">
        <v>1.47</v>
      </c>
      <c r="O464" t="s">
        <v>35</v>
      </c>
      <c r="P464" t="s">
        <v>627</v>
      </c>
      <c r="Q464" t="s">
        <v>37</v>
      </c>
      <c r="R464" t="s">
        <v>38</v>
      </c>
      <c r="S464" s="3">
        <v>0.25</v>
      </c>
      <c r="T464" s="3">
        <v>10</v>
      </c>
      <c r="U464" t="s">
        <v>39</v>
      </c>
      <c r="V464" t="s">
        <v>40</v>
      </c>
      <c r="W464" t="s">
        <v>185</v>
      </c>
      <c r="X464" t="s">
        <v>42</v>
      </c>
      <c r="Y464" t="s">
        <v>43</v>
      </c>
      <c r="Z464" t="s">
        <v>44</v>
      </c>
      <c r="AA464" t="s">
        <v>45</v>
      </c>
      <c r="AB464" t="s">
        <v>37</v>
      </c>
      <c r="AC464" s="3"/>
      <c r="AD464" s="3">
        <v>1</v>
      </c>
      <c r="AE464" s="3">
        <v>0</v>
      </c>
      <c r="AF464">
        <v>30</v>
      </c>
      <c r="AG464">
        <v>300</v>
      </c>
      <c r="AH464" s="6">
        <f t="shared" si="7"/>
        <v>35800000</v>
      </c>
    </row>
    <row r="465" spans="1:36" x14ac:dyDescent="0.2">
      <c r="A465" s="24">
        <v>116</v>
      </c>
      <c r="B465" s="8"/>
      <c r="C465" s="9" t="s">
        <v>50</v>
      </c>
      <c r="D465" s="8">
        <v>3730000</v>
      </c>
      <c r="E465" s="8" t="s">
        <v>51</v>
      </c>
      <c r="F465" s="8">
        <v>4.1619999999999999</v>
      </c>
      <c r="G465" s="8"/>
      <c r="H465" s="8"/>
      <c r="I465" s="8"/>
      <c r="J465" s="8"/>
      <c r="K465" s="8"/>
      <c r="L465" s="8"/>
      <c r="M465" s="8"/>
      <c r="N465" s="9"/>
      <c r="O465" s="8"/>
      <c r="P465" s="8"/>
      <c r="Q465" s="8"/>
      <c r="R465" s="8"/>
      <c r="S465" s="9"/>
      <c r="T465" s="9"/>
      <c r="U465" s="8"/>
      <c r="V465" s="8"/>
      <c r="W465" s="8"/>
      <c r="X465" s="8"/>
      <c r="Y465" s="8"/>
      <c r="Z465" s="8"/>
      <c r="AA465" s="8"/>
      <c r="AB465" s="8"/>
      <c r="AC465" s="9"/>
      <c r="AD465" s="9"/>
      <c r="AE465" s="9"/>
      <c r="AF465" s="8"/>
      <c r="AG465" s="8"/>
      <c r="AH465" s="7">
        <f t="shared" si="7"/>
        <v>37300000</v>
      </c>
    </row>
    <row r="466" spans="1:36" x14ac:dyDescent="0.2">
      <c r="A466" s="23">
        <v>117.1</v>
      </c>
      <c r="B466" t="s">
        <v>628</v>
      </c>
      <c r="C466" s="3">
        <v>2</v>
      </c>
      <c r="D466">
        <v>3560000</v>
      </c>
      <c r="E466">
        <v>202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 s="3">
        <v>1.57</v>
      </c>
      <c r="O466" t="s">
        <v>35</v>
      </c>
      <c r="P466" t="s">
        <v>629</v>
      </c>
      <c r="Q466" t="s">
        <v>37</v>
      </c>
      <c r="R466" t="s">
        <v>38</v>
      </c>
      <c r="S466" s="3">
        <v>0.25</v>
      </c>
      <c r="T466" s="3">
        <v>10</v>
      </c>
      <c r="U466" t="s">
        <v>39</v>
      </c>
      <c r="V466" t="s">
        <v>40</v>
      </c>
      <c r="W466" t="s">
        <v>182</v>
      </c>
      <c r="X466" t="s">
        <v>42</v>
      </c>
      <c r="Y466" t="s">
        <v>43</v>
      </c>
      <c r="Z466" t="s">
        <v>44</v>
      </c>
      <c r="AA466" t="s">
        <v>45</v>
      </c>
      <c r="AB466" t="s">
        <v>37</v>
      </c>
      <c r="AC466" s="3"/>
      <c r="AD466" s="3">
        <v>1</v>
      </c>
      <c r="AE466" s="3">
        <v>0</v>
      </c>
      <c r="AF466">
        <v>30</v>
      </c>
      <c r="AG466">
        <v>300</v>
      </c>
      <c r="AH466" s="6">
        <f t="shared" si="7"/>
        <v>35600000</v>
      </c>
    </row>
    <row r="467" spans="1:36" x14ac:dyDescent="0.2">
      <c r="A467" s="23">
        <v>117.2</v>
      </c>
      <c r="B467" t="s">
        <v>628</v>
      </c>
      <c r="C467" s="3">
        <v>2</v>
      </c>
      <c r="D467">
        <v>3200000</v>
      </c>
      <c r="E467">
        <v>225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 s="3">
        <v>1.5</v>
      </c>
      <c r="O467" t="s">
        <v>35</v>
      </c>
      <c r="P467" t="s">
        <v>630</v>
      </c>
      <c r="Q467" t="s">
        <v>37</v>
      </c>
      <c r="R467" t="s">
        <v>38</v>
      </c>
      <c r="S467" s="3">
        <v>0.25</v>
      </c>
      <c r="T467" s="3">
        <v>10</v>
      </c>
      <c r="U467" t="s">
        <v>39</v>
      </c>
      <c r="V467" t="s">
        <v>40</v>
      </c>
      <c r="W467" t="s">
        <v>558</v>
      </c>
      <c r="X467" t="s">
        <v>42</v>
      </c>
      <c r="Y467" t="s">
        <v>43</v>
      </c>
      <c r="Z467" t="s">
        <v>44</v>
      </c>
      <c r="AA467" t="s">
        <v>45</v>
      </c>
      <c r="AB467" t="s">
        <v>37</v>
      </c>
      <c r="AC467" s="3"/>
      <c r="AD467" s="3">
        <v>1</v>
      </c>
      <c r="AE467" s="3">
        <v>0</v>
      </c>
      <c r="AF467">
        <v>30</v>
      </c>
      <c r="AG467">
        <v>300</v>
      </c>
      <c r="AH467" s="6">
        <f t="shared" si="7"/>
        <v>32000000</v>
      </c>
    </row>
    <row r="468" spans="1:36" x14ac:dyDescent="0.2">
      <c r="A468" s="23">
        <v>117.3</v>
      </c>
      <c r="B468" t="s">
        <v>628</v>
      </c>
      <c r="C468" s="3">
        <v>2</v>
      </c>
      <c r="D468">
        <v>3140000</v>
      </c>
      <c r="E468">
        <v>203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 s="3">
        <v>1.56</v>
      </c>
      <c r="O468" t="s">
        <v>35</v>
      </c>
      <c r="P468" t="s">
        <v>631</v>
      </c>
      <c r="Q468" t="s">
        <v>37</v>
      </c>
      <c r="R468" t="s">
        <v>38</v>
      </c>
      <c r="S468" s="3">
        <v>0.25</v>
      </c>
      <c r="T468" s="3">
        <v>10</v>
      </c>
      <c r="U468" t="s">
        <v>39</v>
      </c>
      <c r="V468" t="s">
        <v>40</v>
      </c>
      <c r="W468" t="s">
        <v>217</v>
      </c>
      <c r="X468" t="s">
        <v>42</v>
      </c>
      <c r="Y468" t="s">
        <v>43</v>
      </c>
      <c r="Z468" t="s">
        <v>44</v>
      </c>
      <c r="AA468" t="s">
        <v>45</v>
      </c>
      <c r="AB468" t="s">
        <v>37</v>
      </c>
      <c r="AC468" s="3"/>
      <c r="AD468" s="3">
        <v>1</v>
      </c>
      <c r="AE468" s="3">
        <v>0</v>
      </c>
      <c r="AF468">
        <v>30</v>
      </c>
      <c r="AG468">
        <v>300</v>
      </c>
      <c r="AH468" s="6">
        <f t="shared" si="7"/>
        <v>31400000</v>
      </c>
    </row>
    <row r="469" spans="1:36" x14ac:dyDescent="0.2">
      <c r="A469" s="24">
        <v>117</v>
      </c>
      <c r="B469" s="8"/>
      <c r="C469" s="9" t="s">
        <v>50</v>
      </c>
      <c r="D469" s="8">
        <v>3300000</v>
      </c>
      <c r="E469" s="8" t="s">
        <v>51</v>
      </c>
      <c r="F469" s="8">
        <v>6.8840000000000003</v>
      </c>
      <c r="G469" s="8"/>
      <c r="H469" s="8"/>
      <c r="I469" s="8"/>
      <c r="J469" s="8"/>
      <c r="K469" s="8"/>
      <c r="L469" s="8"/>
      <c r="M469" s="8"/>
      <c r="N469" s="9"/>
      <c r="O469" s="8"/>
      <c r="P469" s="8"/>
      <c r="Q469" s="8"/>
      <c r="R469" s="8"/>
      <c r="S469" s="9"/>
      <c r="T469" s="9"/>
      <c r="U469" s="8"/>
      <c r="V469" s="8"/>
      <c r="W469" s="8"/>
      <c r="X469" s="8"/>
      <c r="Y469" s="8"/>
      <c r="Z469" s="8"/>
      <c r="AA469" s="8"/>
      <c r="AB469" s="8"/>
      <c r="AC469" s="9"/>
      <c r="AD469" s="9"/>
      <c r="AE469" s="9"/>
      <c r="AF469" s="8"/>
      <c r="AG469" s="8"/>
      <c r="AH469" s="7">
        <f t="shared" si="7"/>
        <v>33000000</v>
      </c>
    </row>
    <row r="470" spans="1:36" x14ac:dyDescent="0.2">
      <c r="A470" s="23">
        <v>118.1</v>
      </c>
      <c r="B470" t="s">
        <v>632</v>
      </c>
      <c r="C470" s="3">
        <v>2</v>
      </c>
      <c r="D470">
        <v>3600000</v>
      </c>
      <c r="E470">
        <v>233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 s="3">
        <v>1.54</v>
      </c>
      <c r="O470" t="s">
        <v>35</v>
      </c>
      <c r="P470" t="s">
        <v>633</v>
      </c>
      <c r="Q470" t="s">
        <v>37</v>
      </c>
      <c r="R470" t="s">
        <v>38</v>
      </c>
      <c r="S470" s="3">
        <v>0.25</v>
      </c>
      <c r="T470" s="3">
        <v>10</v>
      </c>
      <c r="U470" t="s">
        <v>39</v>
      </c>
      <c r="V470" t="s">
        <v>40</v>
      </c>
      <c r="W470" t="s">
        <v>634</v>
      </c>
      <c r="X470" t="s">
        <v>42</v>
      </c>
      <c r="Y470" t="s">
        <v>43</v>
      </c>
      <c r="Z470" t="s">
        <v>44</v>
      </c>
      <c r="AA470" t="s">
        <v>45</v>
      </c>
      <c r="AB470" t="s">
        <v>37</v>
      </c>
      <c r="AC470" s="3"/>
      <c r="AD470" s="3">
        <v>1</v>
      </c>
      <c r="AE470" s="3">
        <v>0</v>
      </c>
      <c r="AF470">
        <v>30</v>
      </c>
      <c r="AG470">
        <v>300</v>
      </c>
      <c r="AH470" s="6">
        <f t="shared" si="7"/>
        <v>36000000</v>
      </c>
    </row>
    <row r="471" spans="1:36" x14ac:dyDescent="0.2">
      <c r="A471" s="23">
        <v>118.2</v>
      </c>
      <c r="B471" t="s">
        <v>632</v>
      </c>
      <c r="C471" s="3">
        <v>2</v>
      </c>
      <c r="D471">
        <v>3340000</v>
      </c>
      <c r="E471">
        <v>207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 s="3">
        <v>1.54</v>
      </c>
      <c r="O471" t="s">
        <v>35</v>
      </c>
      <c r="P471" t="s">
        <v>635</v>
      </c>
      <c r="Q471" t="s">
        <v>37</v>
      </c>
      <c r="R471" t="s">
        <v>38</v>
      </c>
      <c r="S471" s="3">
        <v>0.25</v>
      </c>
      <c r="T471" s="3">
        <v>10</v>
      </c>
      <c r="U471" t="s">
        <v>39</v>
      </c>
      <c r="V471" t="s">
        <v>40</v>
      </c>
      <c r="W471" t="s">
        <v>511</v>
      </c>
      <c r="X471" t="s">
        <v>42</v>
      </c>
      <c r="Y471" t="s">
        <v>43</v>
      </c>
      <c r="Z471" t="s">
        <v>44</v>
      </c>
      <c r="AA471" t="s">
        <v>45</v>
      </c>
      <c r="AB471" t="s">
        <v>37</v>
      </c>
      <c r="AC471" s="3"/>
      <c r="AD471" s="3">
        <v>1</v>
      </c>
      <c r="AE471" s="3">
        <v>0</v>
      </c>
      <c r="AF471">
        <v>30</v>
      </c>
      <c r="AG471">
        <v>300</v>
      </c>
      <c r="AH471" s="6">
        <f t="shared" si="7"/>
        <v>33400000</v>
      </c>
    </row>
    <row r="472" spans="1:36" x14ac:dyDescent="0.2">
      <c r="A472" s="23">
        <v>118.3</v>
      </c>
      <c r="B472" t="s">
        <v>632</v>
      </c>
      <c r="C472" s="3">
        <v>2</v>
      </c>
      <c r="D472">
        <v>3450000</v>
      </c>
      <c r="E472">
        <v>205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 s="3">
        <v>1.47</v>
      </c>
      <c r="O472" t="s">
        <v>35</v>
      </c>
      <c r="P472" t="s">
        <v>636</v>
      </c>
      <c r="Q472" t="s">
        <v>37</v>
      </c>
      <c r="R472" t="s">
        <v>38</v>
      </c>
      <c r="S472" s="3">
        <v>0.25</v>
      </c>
      <c r="T472" s="3">
        <v>10</v>
      </c>
      <c r="U472" t="s">
        <v>39</v>
      </c>
      <c r="V472" t="s">
        <v>40</v>
      </c>
      <c r="W472" t="s">
        <v>637</v>
      </c>
      <c r="X472" t="s">
        <v>42</v>
      </c>
      <c r="Y472" t="s">
        <v>43</v>
      </c>
      <c r="Z472" t="s">
        <v>44</v>
      </c>
      <c r="AA472" t="s">
        <v>45</v>
      </c>
      <c r="AB472" t="s">
        <v>37</v>
      </c>
      <c r="AC472" s="3"/>
      <c r="AD472" s="3">
        <v>1</v>
      </c>
      <c r="AE472" s="3">
        <v>0</v>
      </c>
      <c r="AF472">
        <v>30</v>
      </c>
      <c r="AG472">
        <v>300</v>
      </c>
      <c r="AH472" s="6">
        <f t="shared" si="7"/>
        <v>34500000</v>
      </c>
    </row>
    <row r="473" spans="1:36" x14ac:dyDescent="0.2">
      <c r="A473" s="24">
        <v>118</v>
      </c>
      <c r="B473" s="8"/>
      <c r="C473" s="9" t="s">
        <v>50</v>
      </c>
      <c r="D473" s="8">
        <v>3460000</v>
      </c>
      <c r="E473" s="8" t="s">
        <v>51</v>
      </c>
      <c r="F473" s="8">
        <v>3.7679999999999998</v>
      </c>
      <c r="G473" s="8"/>
      <c r="H473" s="8"/>
      <c r="I473" s="8"/>
      <c r="J473" s="8"/>
      <c r="K473" s="8"/>
      <c r="L473" s="8"/>
      <c r="M473" s="8"/>
      <c r="N473" s="9"/>
      <c r="O473" s="8"/>
      <c r="P473" s="8"/>
      <c r="Q473" s="8"/>
      <c r="R473" s="8"/>
      <c r="S473" s="9"/>
      <c r="T473" s="9"/>
      <c r="U473" s="8"/>
      <c r="V473" s="8"/>
      <c r="W473" s="8"/>
      <c r="X473" s="8"/>
      <c r="Y473" s="8"/>
      <c r="Z473" s="8"/>
      <c r="AA473" s="8"/>
      <c r="AB473" s="8"/>
      <c r="AC473" s="9"/>
      <c r="AD473" s="9"/>
      <c r="AE473" s="9"/>
      <c r="AF473" s="8"/>
      <c r="AG473" s="8"/>
      <c r="AH473" s="7">
        <f t="shared" si="7"/>
        <v>34600000</v>
      </c>
    </row>
    <row r="474" spans="1:36" x14ac:dyDescent="0.2">
      <c r="A474">
        <v>119.1</v>
      </c>
      <c r="B474" t="s">
        <v>723</v>
      </c>
      <c r="C474" s="3">
        <v>0</v>
      </c>
      <c r="D474">
        <v>0</v>
      </c>
      <c r="E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 s="3">
        <v>0</v>
      </c>
      <c r="O474" t="s">
        <v>35</v>
      </c>
      <c r="P474" t="s">
        <v>724</v>
      </c>
      <c r="Q474" t="s">
        <v>37</v>
      </c>
      <c r="R474" t="s">
        <v>38</v>
      </c>
      <c r="S474" s="3">
        <v>0.25</v>
      </c>
      <c r="T474" s="3">
        <v>10</v>
      </c>
      <c r="U474" t="s">
        <v>39</v>
      </c>
      <c r="V474" t="s">
        <v>40</v>
      </c>
      <c r="W474" t="s">
        <v>41</v>
      </c>
      <c r="X474" t="s">
        <v>42</v>
      </c>
      <c r="Y474" t="s">
        <v>43</v>
      </c>
      <c r="Z474" t="s">
        <v>44</v>
      </c>
      <c r="AA474" t="s">
        <v>45</v>
      </c>
      <c r="AB474" t="s">
        <v>37</v>
      </c>
      <c r="AC474" s="3"/>
      <c r="AD474" s="3">
        <v>1</v>
      </c>
      <c r="AE474" s="3">
        <v>0</v>
      </c>
      <c r="AF474">
        <v>30</v>
      </c>
      <c r="AG474">
        <v>300</v>
      </c>
      <c r="AH474" s="6">
        <f t="shared" si="7"/>
        <v>0</v>
      </c>
    </row>
    <row r="475" spans="1:36" ht="18.75" customHeight="1" x14ac:dyDescent="0.2">
      <c r="A475">
        <v>119.2</v>
      </c>
      <c r="B475" t="s">
        <v>723</v>
      </c>
      <c r="C475" s="3">
        <v>0</v>
      </c>
      <c r="D475">
        <v>0</v>
      </c>
      <c r="E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 s="3">
        <v>0</v>
      </c>
      <c r="O475" t="s">
        <v>35</v>
      </c>
      <c r="P475" t="s">
        <v>725</v>
      </c>
      <c r="Q475" t="s">
        <v>37</v>
      </c>
      <c r="R475" t="s">
        <v>38</v>
      </c>
      <c r="S475" s="3">
        <v>0.25</v>
      </c>
      <c r="T475" s="3">
        <v>10</v>
      </c>
      <c r="U475" t="s">
        <v>39</v>
      </c>
      <c r="V475" t="s">
        <v>40</v>
      </c>
      <c r="W475" t="s">
        <v>41</v>
      </c>
      <c r="X475" t="s">
        <v>42</v>
      </c>
      <c r="Y475" t="s">
        <v>43</v>
      </c>
      <c r="Z475" t="s">
        <v>44</v>
      </c>
      <c r="AA475" t="s">
        <v>45</v>
      </c>
      <c r="AB475" t="s">
        <v>37</v>
      </c>
      <c r="AC475" s="3"/>
      <c r="AD475" s="3">
        <v>1</v>
      </c>
      <c r="AE475" s="3">
        <v>0</v>
      </c>
      <c r="AF475">
        <v>30</v>
      </c>
      <c r="AG475">
        <v>300</v>
      </c>
      <c r="AH475" s="6">
        <f t="shared" si="7"/>
        <v>0</v>
      </c>
    </row>
    <row r="476" spans="1:36" ht="18.75" customHeight="1" x14ac:dyDescent="0.2">
      <c r="A476">
        <v>119.3</v>
      </c>
      <c r="B476" t="s">
        <v>723</v>
      </c>
      <c r="C476" s="3">
        <v>0</v>
      </c>
      <c r="D476">
        <v>0</v>
      </c>
      <c r="E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 s="3">
        <v>0</v>
      </c>
      <c r="O476" t="s">
        <v>35</v>
      </c>
      <c r="P476" t="s">
        <v>726</v>
      </c>
      <c r="Q476" t="s">
        <v>37</v>
      </c>
      <c r="R476" t="s">
        <v>38</v>
      </c>
      <c r="S476" s="3">
        <v>0.25</v>
      </c>
      <c r="T476" s="3">
        <v>10</v>
      </c>
      <c r="U476" t="s">
        <v>39</v>
      </c>
      <c r="V476" t="s">
        <v>40</v>
      </c>
      <c r="W476" t="s">
        <v>41</v>
      </c>
      <c r="X476" t="s">
        <v>42</v>
      </c>
      <c r="Y476" t="s">
        <v>43</v>
      </c>
      <c r="Z476" t="s">
        <v>44</v>
      </c>
      <c r="AA476" t="s">
        <v>45</v>
      </c>
      <c r="AB476" t="s">
        <v>37</v>
      </c>
      <c r="AC476" s="3"/>
      <c r="AD476" s="3">
        <v>1</v>
      </c>
      <c r="AE476" s="3">
        <v>0</v>
      </c>
      <c r="AF476">
        <v>30</v>
      </c>
      <c r="AG476">
        <v>300</v>
      </c>
      <c r="AH476" s="6">
        <f t="shared" si="7"/>
        <v>0</v>
      </c>
    </row>
    <row r="477" spans="1:36" ht="20.100000000000001" customHeight="1" x14ac:dyDescent="0.2">
      <c r="A477" s="39">
        <v>119</v>
      </c>
      <c r="C477" s="38" t="s">
        <v>50</v>
      </c>
      <c r="D477" s="39">
        <v>0</v>
      </c>
      <c r="E477" s="39" t="s">
        <v>51</v>
      </c>
      <c r="F477" s="39" t="s">
        <v>56</v>
      </c>
      <c r="N477" s="3"/>
      <c r="S477" s="3"/>
      <c r="T477" s="3"/>
      <c r="AC477" s="3"/>
      <c r="AD477" s="3"/>
      <c r="AE477" s="3"/>
      <c r="AH477" s="7">
        <f t="shared" si="7"/>
        <v>0</v>
      </c>
      <c r="AJ477" s="10" t="e">
        <f>AN477*10/AO477</f>
        <v>#DIV/0!</v>
      </c>
    </row>
    <row r="478" spans="1:36" x14ac:dyDescent="0.2">
      <c r="A478">
        <v>120.1</v>
      </c>
      <c r="B478" t="s">
        <v>727</v>
      </c>
      <c r="C478" s="3">
        <v>0</v>
      </c>
      <c r="D478">
        <v>3</v>
      </c>
      <c r="E478">
        <v>3</v>
      </c>
      <c r="F478" t="s">
        <v>34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 s="3">
        <v>0</v>
      </c>
      <c r="O478" t="s">
        <v>35</v>
      </c>
      <c r="P478" t="s">
        <v>728</v>
      </c>
      <c r="Q478" t="s">
        <v>37</v>
      </c>
      <c r="R478" t="s">
        <v>38</v>
      </c>
      <c r="S478" s="3">
        <v>0.25</v>
      </c>
      <c r="T478" s="3">
        <v>10</v>
      </c>
      <c r="U478" t="s">
        <v>39</v>
      </c>
      <c r="V478" t="s">
        <v>40</v>
      </c>
      <c r="W478" t="s">
        <v>41</v>
      </c>
      <c r="X478" t="s">
        <v>42</v>
      </c>
      <c r="Y478" t="s">
        <v>43</v>
      </c>
      <c r="Z478" t="s">
        <v>44</v>
      </c>
      <c r="AA478" t="s">
        <v>45</v>
      </c>
      <c r="AB478" t="s">
        <v>37</v>
      </c>
      <c r="AC478" s="3"/>
      <c r="AD478" s="3">
        <v>1</v>
      </c>
      <c r="AE478" s="3">
        <v>0</v>
      </c>
      <c r="AF478">
        <v>30</v>
      </c>
      <c r="AG478">
        <v>300</v>
      </c>
      <c r="AH478" s="6">
        <f t="shared" si="7"/>
        <v>30</v>
      </c>
    </row>
    <row r="479" spans="1:36" x14ac:dyDescent="0.2">
      <c r="A479">
        <v>120.2</v>
      </c>
      <c r="B479" t="s">
        <v>727</v>
      </c>
      <c r="C479" s="3">
        <v>0</v>
      </c>
      <c r="D479">
        <v>0</v>
      </c>
      <c r="E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 s="3">
        <v>0</v>
      </c>
      <c r="O479" t="s">
        <v>35</v>
      </c>
      <c r="P479" t="s">
        <v>729</v>
      </c>
      <c r="Q479" t="s">
        <v>37</v>
      </c>
      <c r="R479" t="s">
        <v>38</v>
      </c>
      <c r="S479" s="3">
        <v>0.25</v>
      </c>
      <c r="T479" s="3">
        <v>10</v>
      </c>
      <c r="U479" t="s">
        <v>39</v>
      </c>
      <c r="V479" t="s">
        <v>40</v>
      </c>
      <c r="W479" t="s">
        <v>41</v>
      </c>
      <c r="X479" t="s">
        <v>42</v>
      </c>
      <c r="Y479" t="s">
        <v>43</v>
      </c>
      <c r="Z479" t="s">
        <v>44</v>
      </c>
      <c r="AA479" t="s">
        <v>45</v>
      </c>
      <c r="AB479" t="s">
        <v>37</v>
      </c>
      <c r="AC479" s="3"/>
      <c r="AD479" s="3">
        <v>1</v>
      </c>
      <c r="AE479" s="3">
        <v>0</v>
      </c>
      <c r="AF479">
        <v>30</v>
      </c>
      <c r="AG479">
        <v>300</v>
      </c>
      <c r="AH479" s="6">
        <f t="shared" si="7"/>
        <v>0</v>
      </c>
    </row>
    <row r="480" spans="1:36" x14ac:dyDescent="0.2">
      <c r="A480">
        <v>120.3</v>
      </c>
      <c r="B480" t="s">
        <v>727</v>
      </c>
      <c r="C480" s="3">
        <v>0</v>
      </c>
      <c r="D480">
        <v>0</v>
      </c>
      <c r="E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 s="3">
        <v>0</v>
      </c>
      <c r="O480" t="s">
        <v>35</v>
      </c>
      <c r="P480" t="s">
        <v>730</v>
      </c>
      <c r="Q480" t="s">
        <v>37</v>
      </c>
      <c r="R480" t="s">
        <v>38</v>
      </c>
      <c r="S480" s="3">
        <v>0.25</v>
      </c>
      <c r="T480" s="3">
        <v>10</v>
      </c>
      <c r="U480" t="s">
        <v>39</v>
      </c>
      <c r="V480" t="s">
        <v>40</v>
      </c>
      <c r="W480" t="s">
        <v>41</v>
      </c>
      <c r="X480" t="s">
        <v>42</v>
      </c>
      <c r="Y480" t="s">
        <v>43</v>
      </c>
      <c r="Z480" t="s">
        <v>44</v>
      </c>
      <c r="AA480" t="s">
        <v>45</v>
      </c>
      <c r="AB480" t="s">
        <v>37</v>
      </c>
      <c r="AC480" s="3"/>
      <c r="AD480" s="3">
        <v>1</v>
      </c>
      <c r="AE480" s="3">
        <v>0</v>
      </c>
      <c r="AF480">
        <v>30</v>
      </c>
      <c r="AG480">
        <v>300</v>
      </c>
      <c r="AH480" s="6">
        <f t="shared" si="7"/>
        <v>0</v>
      </c>
    </row>
    <row r="481" spans="1:41" x14ac:dyDescent="0.2">
      <c r="A481" s="39">
        <v>120</v>
      </c>
      <c r="C481" s="38" t="s">
        <v>50</v>
      </c>
      <c r="D481" s="39">
        <f>AVERAGE(D478:D480)</f>
        <v>1</v>
      </c>
      <c r="E481" s="39" t="s">
        <v>51</v>
      </c>
      <c r="F481" s="39">
        <v>173.20500000000001</v>
      </c>
      <c r="N481" s="3"/>
      <c r="S481" s="3"/>
      <c r="T481" s="3"/>
      <c r="AC481" s="3"/>
      <c r="AD481" s="3"/>
      <c r="AE481" s="3"/>
      <c r="AH481" s="7">
        <f t="shared" si="7"/>
        <v>10</v>
      </c>
      <c r="AJ481" s="10">
        <f>AN481*10/AO481</f>
        <v>26.041666666666668</v>
      </c>
      <c r="AN481">
        <v>25</v>
      </c>
      <c r="AO481" s="37">
        <v>9.6</v>
      </c>
    </row>
    <row r="482" spans="1:41" x14ac:dyDescent="0.2">
      <c r="A482"/>
      <c r="C482" s="3"/>
      <c r="N482" s="3"/>
      <c r="S482" s="3"/>
      <c r="T482" s="3"/>
      <c r="AC482" s="3"/>
      <c r="AD482" s="3"/>
      <c r="AE482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25" sqref="C25"/>
    </sheetView>
  </sheetViews>
  <sheetFormatPr defaultRowHeight="12.75" x14ac:dyDescent="0.2"/>
  <cols>
    <col min="2" max="2" width="30.7109375" bestFit="1" customWidth="1"/>
    <col min="3" max="3" width="5.42578125" style="23" bestFit="1" customWidth="1"/>
    <col min="4" max="4" width="14.28515625" bestFit="1" customWidth="1"/>
    <col min="5" max="5" width="2.85546875" customWidth="1"/>
    <col min="6" max="6" width="14.140625" bestFit="1" customWidth="1"/>
    <col min="7" max="7" width="3.5703125" customWidth="1"/>
    <col min="8" max="8" width="15" bestFit="1" customWidth="1"/>
    <col min="9" max="9" width="2.85546875" bestFit="1" customWidth="1"/>
    <col min="10" max="10" width="15" bestFit="1" customWidth="1"/>
    <col min="11" max="11" width="2.85546875" bestFit="1" customWidth="1"/>
    <col min="12" max="12" width="15" bestFit="1" customWidth="1"/>
    <col min="13" max="13" width="2.85546875" bestFit="1" customWidth="1"/>
    <col min="14" max="14" width="14.85546875" bestFit="1" customWidth="1"/>
    <col min="15" max="15" width="2.85546875" bestFit="1" customWidth="1"/>
    <col min="16" max="16" width="14.85546875" bestFit="1" customWidth="1"/>
    <col min="17" max="17" width="3.85546875" bestFit="1" customWidth="1"/>
    <col min="18" max="18" width="14.85546875" bestFit="1" customWidth="1"/>
    <col min="20" max="20" width="12.28515625" customWidth="1"/>
  </cols>
  <sheetData>
    <row r="1" spans="1:20" x14ac:dyDescent="0.2">
      <c r="A1" s="13" t="s">
        <v>681</v>
      </c>
      <c r="B1" s="17" t="s">
        <v>680</v>
      </c>
      <c r="C1" s="25"/>
      <c r="D1" s="18" t="s">
        <v>710</v>
      </c>
      <c r="E1" s="20"/>
      <c r="F1" s="19" t="s">
        <v>711</v>
      </c>
      <c r="G1" s="20"/>
      <c r="H1" s="20" t="s">
        <v>708</v>
      </c>
      <c r="I1" s="20"/>
      <c r="J1" s="14"/>
      <c r="K1" s="14"/>
      <c r="L1" s="14"/>
      <c r="M1" s="21"/>
      <c r="N1" s="20" t="s">
        <v>709</v>
      </c>
      <c r="O1" s="20"/>
      <c r="P1" s="14"/>
      <c r="Q1" s="14"/>
      <c r="R1" s="14"/>
      <c r="T1" s="20" t="s">
        <v>715</v>
      </c>
    </row>
    <row r="2" spans="1:20" x14ac:dyDescent="0.2">
      <c r="A2" s="11" t="s">
        <v>652</v>
      </c>
      <c r="B2" s="16" t="s">
        <v>658</v>
      </c>
      <c r="C2" s="26">
        <v>1</v>
      </c>
      <c r="D2" t="s">
        <v>33</v>
      </c>
      <c r="E2">
        <v>15</v>
      </c>
      <c r="F2" s="15" t="s">
        <v>109</v>
      </c>
      <c r="G2" s="22">
        <v>29</v>
      </c>
      <c r="H2" s="11" t="s">
        <v>169</v>
      </c>
      <c r="I2" s="11">
        <v>30</v>
      </c>
      <c r="J2" t="s">
        <v>176</v>
      </c>
      <c r="K2">
        <v>31</v>
      </c>
      <c r="L2" t="s">
        <v>183</v>
      </c>
      <c r="M2" s="15">
        <v>71</v>
      </c>
      <c r="N2" t="s">
        <v>401</v>
      </c>
      <c r="O2">
        <v>85</v>
      </c>
      <c r="P2" t="s">
        <v>407</v>
      </c>
      <c r="Q2">
        <v>99</v>
      </c>
      <c r="R2" t="s">
        <v>412</v>
      </c>
      <c r="T2" t="s">
        <v>606</v>
      </c>
    </row>
    <row r="3" spans="1:20" x14ac:dyDescent="0.2">
      <c r="A3" s="11" t="s">
        <v>653</v>
      </c>
      <c r="B3" s="16" t="s">
        <v>661</v>
      </c>
      <c r="C3" s="26">
        <v>2</v>
      </c>
      <c r="D3" t="s">
        <v>52</v>
      </c>
      <c r="E3">
        <v>16</v>
      </c>
      <c r="F3" s="15" t="s">
        <v>113</v>
      </c>
      <c r="G3" s="22">
        <v>32</v>
      </c>
      <c r="H3" t="s">
        <v>189</v>
      </c>
      <c r="I3">
        <v>33</v>
      </c>
      <c r="J3" t="s">
        <v>196</v>
      </c>
      <c r="K3">
        <v>34</v>
      </c>
      <c r="L3" t="s">
        <v>203</v>
      </c>
      <c r="M3" s="15">
        <v>72</v>
      </c>
      <c r="N3" t="s">
        <v>416</v>
      </c>
      <c r="O3">
        <v>86</v>
      </c>
      <c r="P3" t="s">
        <v>423</v>
      </c>
      <c r="Q3">
        <v>100</v>
      </c>
      <c r="R3" t="s">
        <v>429</v>
      </c>
      <c r="T3" t="s">
        <v>611</v>
      </c>
    </row>
    <row r="4" spans="1:20" x14ac:dyDescent="0.2">
      <c r="A4" s="11" t="s">
        <v>654</v>
      </c>
      <c r="B4" s="16" t="s">
        <v>659</v>
      </c>
      <c r="C4" s="26">
        <v>3</v>
      </c>
      <c r="D4" t="s">
        <v>57</v>
      </c>
      <c r="E4">
        <v>17</v>
      </c>
      <c r="F4" s="15" t="s">
        <v>117</v>
      </c>
      <c r="G4" s="22">
        <v>35</v>
      </c>
      <c r="H4" t="s">
        <v>209</v>
      </c>
      <c r="I4">
        <v>36</v>
      </c>
      <c r="J4" t="s">
        <v>215</v>
      </c>
      <c r="K4">
        <v>37</v>
      </c>
      <c r="L4" t="s">
        <v>222</v>
      </c>
      <c r="M4" s="15">
        <v>73</v>
      </c>
      <c r="N4" t="s">
        <v>434</v>
      </c>
      <c r="O4">
        <v>87</v>
      </c>
      <c r="P4" t="s">
        <v>439</v>
      </c>
      <c r="Q4">
        <v>101</v>
      </c>
      <c r="R4" t="s">
        <v>444</v>
      </c>
      <c r="T4" t="s">
        <v>617</v>
      </c>
    </row>
    <row r="5" spans="1:20" x14ac:dyDescent="0.2">
      <c r="A5" s="11" t="s">
        <v>655</v>
      </c>
      <c r="B5" s="16" t="s">
        <v>660</v>
      </c>
      <c r="C5" s="26">
        <v>4</v>
      </c>
      <c r="D5" t="s">
        <v>61</v>
      </c>
      <c r="E5">
        <v>18</v>
      </c>
      <c r="F5" s="15" t="s">
        <v>122</v>
      </c>
      <c r="G5" s="22">
        <v>38</v>
      </c>
      <c r="H5" t="s">
        <v>229</v>
      </c>
      <c r="I5" s="11">
        <v>39</v>
      </c>
      <c r="J5" t="s">
        <v>234</v>
      </c>
      <c r="K5">
        <v>40</v>
      </c>
      <c r="L5" t="s">
        <v>240</v>
      </c>
      <c r="M5" s="15">
        <v>74</v>
      </c>
      <c r="N5" t="s">
        <v>450</v>
      </c>
      <c r="O5">
        <v>88</v>
      </c>
      <c r="P5" t="s">
        <v>455</v>
      </c>
      <c r="Q5">
        <v>102</v>
      </c>
      <c r="R5" t="s">
        <v>459</v>
      </c>
    </row>
    <row r="6" spans="1:20" x14ac:dyDescent="0.2">
      <c r="A6" s="11" t="s">
        <v>656</v>
      </c>
      <c r="B6" s="16" t="s">
        <v>662</v>
      </c>
      <c r="C6" s="26">
        <v>5</v>
      </c>
      <c r="D6" t="s">
        <v>67</v>
      </c>
      <c r="E6">
        <v>19</v>
      </c>
      <c r="F6" s="15" t="s">
        <v>126</v>
      </c>
      <c r="G6" s="22">
        <v>41</v>
      </c>
      <c r="H6" t="s">
        <v>245</v>
      </c>
      <c r="I6">
        <v>42</v>
      </c>
      <c r="J6" t="s">
        <v>252</v>
      </c>
      <c r="K6">
        <v>43</v>
      </c>
      <c r="L6" t="s">
        <v>257</v>
      </c>
      <c r="M6" s="15">
        <v>75</v>
      </c>
      <c r="N6" t="s">
        <v>464</v>
      </c>
      <c r="O6">
        <v>89</v>
      </c>
      <c r="P6" t="s">
        <v>469</v>
      </c>
      <c r="Q6">
        <v>103</v>
      </c>
      <c r="R6" t="s">
        <v>473</v>
      </c>
    </row>
    <row r="7" spans="1:20" x14ac:dyDescent="0.2">
      <c r="A7" s="11" t="s">
        <v>657</v>
      </c>
      <c r="B7" s="16" t="s">
        <v>663</v>
      </c>
      <c r="C7" s="26">
        <v>6</v>
      </c>
      <c r="D7" t="s">
        <v>71</v>
      </c>
      <c r="E7">
        <v>20</v>
      </c>
      <c r="F7" s="15" t="s">
        <v>130</v>
      </c>
      <c r="G7" s="22">
        <v>44</v>
      </c>
      <c r="H7" t="s">
        <v>263</v>
      </c>
      <c r="I7">
        <v>45</v>
      </c>
      <c r="J7" t="s">
        <v>268</v>
      </c>
      <c r="K7">
        <v>46</v>
      </c>
      <c r="L7" t="s">
        <v>273</v>
      </c>
      <c r="M7" s="15">
        <v>76</v>
      </c>
      <c r="N7" t="s">
        <v>479</v>
      </c>
      <c r="O7">
        <v>90</v>
      </c>
      <c r="P7" t="s">
        <v>483</v>
      </c>
      <c r="Q7">
        <v>104</v>
      </c>
      <c r="R7" t="s">
        <v>487</v>
      </c>
    </row>
    <row r="8" spans="1:20" x14ac:dyDescent="0.2">
      <c r="A8" s="11" t="s">
        <v>664</v>
      </c>
      <c r="B8" s="16" t="s">
        <v>668</v>
      </c>
      <c r="C8" s="26">
        <v>7</v>
      </c>
      <c r="D8" t="s">
        <v>75</v>
      </c>
      <c r="E8">
        <v>21</v>
      </c>
      <c r="F8" s="15" t="s">
        <v>134</v>
      </c>
      <c r="G8" s="22">
        <v>47</v>
      </c>
      <c r="H8" t="s">
        <v>279</v>
      </c>
      <c r="I8" s="11">
        <v>48</v>
      </c>
      <c r="J8" t="s">
        <v>284</v>
      </c>
      <c r="K8">
        <v>49</v>
      </c>
      <c r="L8" t="s">
        <v>290</v>
      </c>
      <c r="M8" s="15">
        <v>77</v>
      </c>
      <c r="N8" t="s">
        <v>492</v>
      </c>
      <c r="O8">
        <v>91</v>
      </c>
      <c r="P8" t="s">
        <v>497</v>
      </c>
      <c r="Q8">
        <v>105</v>
      </c>
      <c r="R8" t="s">
        <v>502</v>
      </c>
    </row>
    <row r="9" spans="1:20" x14ac:dyDescent="0.2">
      <c r="A9" s="11" t="s">
        <v>665</v>
      </c>
      <c r="B9" s="16" t="s">
        <v>667</v>
      </c>
      <c r="C9" s="26">
        <v>8</v>
      </c>
      <c r="D9" t="s">
        <v>79</v>
      </c>
      <c r="E9">
        <v>22</v>
      </c>
      <c r="F9" s="15" t="s">
        <v>138</v>
      </c>
      <c r="G9" s="22">
        <v>50</v>
      </c>
      <c r="H9" t="s">
        <v>294</v>
      </c>
      <c r="I9">
        <v>51</v>
      </c>
      <c r="J9" t="s">
        <v>299</v>
      </c>
      <c r="K9">
        <v>52</v>
      </c>
      <c r="L9" t="s">
        <v>304</v>
      </c>
      <c r="M9" s="15">
        <v>78</v>
      </c>
      <c r="N9" t="s">
        <v>509</v>
      </c>
      <c r="O9">
        <v>92</v>
      </c>
      <c r="P9" t="s">
        <v>515</v>
      </c>
      <c r="Q9">
        <v>106</v>
      </c>
      <c r="R9" t="s">
        <v>522</v>
      </c>
      <c r="T9" t="s">
        <v>623</v>
      </c>
    </row>
    <row r="10" spans="1:20" x14ac:dyDescent="0.2">
      <c r="A10" s="11" t="s">
        <v>666</v>
      </c>
      <c r="B10" s="16" t="s">
        <v>674</v>
      </c>
      <c r="C10" s="26">
        <v>9</v>
      </c>
      <c r="D10" t="s">
        <v>83</v>
      </c>
      <c r="E10">
        <v>23</v>
      </c>
      <c r="F10" s="15" t="s">
        <v>142</v>
      </c>
      <c r="G10" s="22">
        <v>53</v>
      </c>
      <c r="H10" t="s">
        <v>310</v>
      </c>
      <c r="I10">
        <v>54</v>
      </c>
      <c r="J10" t="s">
        <v>315</v>
      </c>
      <c r="K10">
        <v>55</v>
      </c>
      <c r="L10" t="s">
        <v>320</v>
      </c>
      <c r="M10" s="15">
        <v>79</v>
      </c>
      <c r="N10" t="s">
        <v>526</v>
      </c>
      <c r="O10">
        <v>93</v>
      </c>
      <c r="P10" t="s">
        <v>530</v>
      </c>
      <c r="Q10">
        <v>107</v>
      </c>
      <c r="R10" t="s">
        <v>535</v>
      </c>
      <c r="T10" t="s">
        <v>628</v>
      </c>
    </row>
    <row r="11" spans="1:20" x14ac:dyDescent="0.2">
      <c r="A11" s="11" t="s">
        <v>669</v>
      </c>
      <c r="B11" s="16" t="s">
        <v>675</v>
      </c>
      <c r="C11" s="26">
        <v>10</v>
      </c>
      <c r="D11" t="s">
        <v>87</v>
      </c>
      <c r="E11">
        <v>24</v>
      </c>
      <c r="F11" s="15" t="s">
        <v>146</v>
      </c>
      <c r="G11" s="22">
        <v>56</v>
      </c>
      <c r="H11" t="s">
        <v>324</v>
      </c>
      <c r="I11" s="11">
        <v>57</v>
      </c>
      <c r="J11" t="s">
        <v>328</v>
      </c>
      <c r="K11">
        <v>58</v>
      </c>
      <c r="L11" t="s">
        <v>333</v>
      </c>
      <c r="M11" s="15">
        <v>80</v>
      </c>
      <c r="N11" t="s">
        <v>540</v>
      </c>
      <c r="O11">
        <v>94</v>
      </c>
      <c r="P11" t="s">
        <v>546</v>
      </c>
      <c r="Q11">
        <v>108</v>
      </c>
      <c r="R11" t="s">
        <v>551</v>
      </c>
      <c r="T11" t="s">
        <v>632</v>
      </c>
    </row>
    <row r="12" spans="1:20" x14ac:dyDescent="0.2">
      <c r="A12" s="11" t="s">
        <v>670</v>
      </c>
      <c r="B12" s="16" t="s">
        <v>676</v>
      </c>
      <c r="C12" s="26">
        <v>11</v>
      </c>
      <c r="D12" t="s">
        <v>92</v>
      </c>
      <c r="E12">
        <v>25</v>
      </c>
      <c r="F12" s="15" t="s">
        <v>152</v>
      </c>
      <c r="G12" s="22">
        <v>59</v>
      </c>
      <c r="H12" t="s">
        <v>338</v>
      </c>
      <c r="I12">
        <v>60</v>
      </c>
      <c r="J12" t="s">
        <v>343</v>
      </c>
      <c r="K12">
        <v>61</v>
      </c>
      <c r="L12" t="s">
        <v>347</v>
      </c>
      <c r="M12" s="15">
        <v>81</v>
      </c>
      <c r="N12" t="s">
        <v>555</v>
      </c>
      <c r="O12">
        <v>95</v>
      </c>
      <c r="P12" t="s">
        <v>704</v>
      </c>
      <c r="Q12">
        <v>109</v>
      </c>
      <c r="R12" t="s">
        <v>705</v>
      </c>
    </row>
    <row r="13" spans="1:20" x14ac:dyDescent="0.2">
      <c r="A13" s="11" t="s">
        <v>671</v>
      </c>
      <c r="B13" s="16" t="s">
        <v>677</v>
      </c>
      <c r="C13" s="26">
        <v>12</v>
      </c>
      <c r="D13" t="s">
        <v>96</v>
      </c>
      <c r="E13">
        <v>26</v>
      </c>
      <c r="F13" s="15" t="s">
        <v>157</v>
      </c>
      <c r="G13" s="22">
        <v>62</v>
      </c>
      <c r="H13" t="s">
        <v>353</v>
      </c>
      <c r="I13">
        <v>63</v>
      </c>
      <c r="J13" t="s">
        <v>357</v>
      </c>
      <c r="K13">
        <v>64</v>
      </c>
      <c r="L13" t="s">
        <v>364</v>
      </c>
      <c r="M13" s="15">
        <v>82</v>
      </c>
      <c r="N13" t="s">
        <v>569</v>
      </c>
      <c r="O13">
        <v>96</v>
      </c>
      <c r="P13" t="s">
        <v>706</v>
      </c>
      <c r="Q13">
        <v>110</v>
      </c>
      <c r="R13" t="s">
        <v>707</v>
      </c>
    </row>
    <row r="14" spans="1:20" x14ac:dyDescent="0.2">
      <c r="A14" s="11" t="s">
        <v>672</v>
      </c>
      <c r="B14" s="16" t="s">
        <v>678</v>
      </c>
      <c r="C14" s="26">
        <v>13</v>
      </c>
      <c r="D14" t="s">
        <v>101</v>
      </c>
      <c r="E14">
        <v>27</v>
      </c>
      <c r="F14" s="15" t="s">
        <v>161</v>
      </c>
      <c r="G14" s="22">
        <v>65</v>
      </c>
      <c r="H14" t="s">
        <v>370</v>
      </c>
      <c r="I14" s="11">
        <v>66</v>
      </c>
      <c r="J14" t="s">
        <v>377</v>
      </c>
      <c r="K14">
        <v>67</v>
      </c>
      <c r="L14" t="s">
        <v>381</v>
      </c>
      <c r="M14" s="15">
        <v>83</v>
      </c>
      <c r="N14" t="s">
        <v>582</v>
      </c>
      <c r="O14">
        <v>97</v>
      </c>
      <c r="P14" t="s">
        <v>586</v>
      </c>
      <c r="Q14">
        <v>111</v>
      </c>
      <c r="R14" t="s">
        <v>590</v>
      </c>
    </row>
    <row r="15" spans="1:20" x14ac:dyDescent="0.2">
      <c r="A15" s="11" t="s">
        <v>673</v>
      </c>
      <c r="B15" s="16" t="s">
        <v>679</v>
      </c>
      <c r="C15" s="26">
        <v>14</v>
      </c>
      <c r="D15" t="s">
        <v>105</v>
      </c>
      <c r="E15">
        <v>28</v>
      </c>
      <c r="F15" s="15" t="s">
        <v>165</v>
      </c>
      <c r="G15" s="22">
        <v>68</v>
      </c>
      <c r="H15" t="s">
        <v>385</v>
      </c>
      <c r="I15">
        <v>69</v>
      </c>
      <c r="J15" t="s">
        <v>391</v>
      </c>
      <c r="K15">
        <v>70</v>
      </c>
      <c r="L15" t="s">
        <v>396</v>
      </c>
      <c r="M15" s="15">
        <v>84</v>
      </c>
      <c r="N15" t="s">
        <v>594</v>
      </c>
      <c r="O15">
        <v>98</v>
      </c>
      <c r="P15" t="s">
        <v>598</v>
      </c>
      <c r="Q15">
        <v>112</v>
      </c>
      <c r="R15" t="s">
        <v>602</v>
      </c>
    </row>
    <row r="16" spans="1:20" x14ac:dyDescent="0.2">
      <c r="C16" s="26"/>
    </row>
    <row r="17" spans="1:3" x14ac:dyDescent="0.2">
      <c r="A17" s="13" t="s">
        <v>681</v>
      </c>
      <c r="B17" s="13" t="s">
        <v>682</v>
      </c>
      <c r="C17" s="27"/>
    </row>
    <row r="18" spans="1:3" ht="15" x14ac:dyDescent="0.2">
      <c r="A18" s="12" t="s">
        <v>689</v>
      </c>
      <c r="B18" s="11" t="s">
        <v>690</v>
      </c>
      <c r="C18" s="28"/>
    </row>
    <row r="19" spans="1:3" ht="15" x14ac:dyDescent="0.2">
      <c r="A19" s="12" t="s">
        <v>691</v>
      </c>
      <c r="B19" s="11" t="s">
        <v>692</v>
      </c>
      <c r="C19" s="28"/>
    </row>
    <row r="20" spans="1:3" ht="15" x14ac:dyDescent="0.2">
      <c r="A20" s="12" t="s">
        <v>686</v>
      </c>
      <c r="B20" s="11" t="s">
        <v>741</v>
      </c>
      <c r="C20" s="28"/>
    </row>
    <row r="21" spans="1:3" ht="15" x14ac:dyDescent="0.2">
      <c r="A21" s="12" t="s">
        <v>688</v>
      </c>
      <c r="B21" s="11" t="s">
        <v>687</v>
      </c>
      <c r="C21" s="28"/>
    </row>
    <row r="22" spans="1:3" ht="15" x14ac:dyDescent="0.2">
      <c r="A22" s="12" t="s">
        <v>683</v>
      </c>
      <c r="B22" s="12" t="s">
        <v>742</v>
      </c>
      <c r="C22" s="29"/>
    </row>
    <row r="23" spans="1:3" ht="15" x14ac:dyDescent="0.2">
      <c r="A23" s="12" t="s">
        <v>684</v>
      </c>
      <c r="B23" s="11" t="s">
        <v>685</v>
      </c>
      <c r="C23" s="28"/>
    </row>
    <row r="24" spans="1:3" ht="15" x14ac:dyDescent="0.2">
      <c r="A24" s="12" t="s">
        <v>773</v>
      </c>
      <c r="B24" s="11" t="s">
        <v>775</v>
      </c>
      <c r="C24" s="28"/>
    </row>
    <row r="25" spans="1:3" ht="15" x14ac:dyDescent="0.2">
      <c r="A25" s="12" t="s">
        <v>774</v>
      </c>
      <c r="B25" s="11" t="s">
        <v>776</v>
      </c>
      <c r="C25" s="28"/>
    </row>
    <row r="26" spans="1:3" ht="15" x14ac:dyDescent="0.2">
      <c r="A26" s="12" t="s">
        <v>694</v>
      </c>
      <c r="B26" s="11" t="s">
        <v>743</v>
      </c>
      <c r="C26" s="28"/>
    </row>
    <row r="27" spans="1:3" ht="15" x14ac:dyDescent="0.2">
      <c r="A27" s="12" t="s">
        <v>693</v>
      </c>
      <c r="B27" s="11" t="s">
        <v>695</v>
      </c>
      <c r="C27" s="28"/>
    </row>
    <row r="28" spans="1:3" ht="15" x14ac:dyDescent="0.2">
      <c r="A28" s="12" t="s">
        <v>696</v>
      </c>
      <c r="B28" s="11" t="s">
        <v>744</v>
      </c>
      <c r="C28" s="28"/>
    </row>
    <row r="29" spans="1:3" ht="15" x14ac:dyDescent="0.2">
      <c r="A29" s="12" t="s">
        <v>697</v>
      </c>
      <c r="B29" s="11" t="s">
        <v>745</v>
      </c>
      <c r="C29" s="28"/>
    </row>
    <row r="30" spans="1:3" ht="15" x14ac:dyDescent="0.2">
      <c r="A30" s="12" t="s">
        <v>699</v>
      </c>
      <c r="B30" s="11" t="s">
        <v>746</v>
      </c>
      <c r="C30" s="28"/>
    </row>
    <row r="31" spans="1:3" ht="15" x14ac:dyDescent="0.2">
      <c r="A31" s="12" t="s">
        <v>700</v>
      </c>
      <c r="B31" s="11" t="s">
        <v>747</v>
      </c>
      <c r="C31" s="28"/>
    </row>
    <row r="32" spans="1:3" ht="15" x14ac:dyDescent="0.2">
      <c r="A32" s="12" t="s">
        <v>698</v>
      </c>
      <c r="B32" s="11" t="s">
        <v>748</v>
      </c>
      <c r="C32" s="28"/>
    </row>
    <row r="33" spans="1:3" ht="15" x14ac:dyDescent="0.2">
      <c r="A33" s="12" t="s">
        <v>749</v>
      </c>
      <c r="B33" s="11" t="s">
        <v>750</v>
      </c>
      <c r="C33" s="28"/>
    </row>
    <row r="34" spans="1:3" ht="15" x14ac:dyDescent="0.2">
      <c r="A34" s="12" t="s">
        <v>760</v>
      </c>
      <c r="B34" s="11" t="s">
        <v>766</v>
      </c>
      <c r="C34" s="28"/>
    </row>
    <row r="35" spans="1:3" ht="15" x14ac:dyDescent="0.2">
      <c r="A35" s="12" t="s">
        <v>761</v>
      </c>
      <c r="B35" s="11" t="s">
        <v>767</v>
      </c>
      <c r="C35" s="28"/>
    </row>
    <row r="36" spans="1:3" ht="15" x14ac:dyDescent="0.2">
      <c r="A36" s="12" t="s">
        <v>762</v>
      </c>
      <c r="B36" s="11" t="s">
        <v>768</v>
      </c>
      <c r="C36" s="28"/>
    </row>
    <row r="37" spans="1:3" ht="15" x14ac:dyDescent="0.2">
      <c r="A37" s="12" t="s">
        <v>763</v>
      </c>
      <c r="B37" s="11" t="s">
        <v>769</v>
      </c>
      <c r="C37" s="28"/>
    </row>
    <row r="38" spans="1:3" ht="15" x14ac:dyDescent="0.2">
      <c r="A38" s="12" t="s">
        <v>764</v>
      </c>
      <c r="B38" s="11" t="s">
        <v>770</v>
      </c>
      <c r="C38" s="28"/>
    </row>
    <row r="39" spans="1:3" ht="15" x14ac:dyDescent="0.2">
      <c r="A39" s="12" t="s">
        <v>765</v>
      </c>
      <c r="B39" s="11" t="s">
        <v>771</v>
      </c>
      <c r="C39" s="28"/>
    </row>
    <row r="40" spans="1:3" ht="15" x14ac:dyDescent="0.2">
      <c r="A40" s="12" t="s">
        <v>701</v>
      </c>
      <c r="B40" s="11" t="s">
        <v>702</v>
      </c>
      <c r="C40" s="28"/>
    </row>
    <row r="41" spans="1:3" ht="15" x14ac:dyDescent="0.2">
      <c r="A41" s="12" t="s">
        <v>703</v>
      </c>
      <c r="B41" s="11" t="s">
        <v>751</v>
      </c>
      <c r="C41" s="28"/>
    </row>
    <row r="42" spans="1:3" ht="15" x14ac:dyDescent="0.2">
      <c r="A42" s="12" t="s">
        <v>752</v>
      </c>
      <c r="B42" s="12" t="s">
        <v>754</v>
      </c>
      <c r="C42" s="29"/>
    </row>
    <row r="43" spans="1:3" ht="15" x14ac:dyDescent="0.2">
      <c r="A43" s="12" t="s">
        <v>753</v>
      </c>
      <c r="B43" s="11" t="s">
        <v>755</v>
      </c>
    </row>
    <row r="44" spans="1:3" ht="15" x14ac:dyDescent="0.2">
      <c r="A44" s="12" t="s">
        <v>756</v>
      </c>
      <c r="B44" s="11" t="s">
        <v>758</v>
      </c>
    </row>
    <row r="45" spans="1:3" ht="15" x14ac:dyDescent="0.2">
      <c r="A45" s="12" t="s">
        <v>757</v>
      </c>
      <c r="B45" s="11" t="s">
        <v>759</v>
      </c>
    </row>
    <row r="47" spans="1:3" ht="15" x14ac:dyDescent="0.2">
      <c r="A47" s="12" t="s">
        <v>772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Raw Results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Touati, Dahman</dc:creator>
  <cp:lastModifiedBy>Wood, Joe</cp:lastModifiedBy>
  <dcterms:created xsi:type="dcterms:W3CDTF">2015-09-08T14:13:27Z</dcterms:created>
  <dcterms:modified xsi:type="dcterms:W3CDTF">2018-05-25T18:24:40Z</dcterms:modified>
</cp:coreProperties>
</file>