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LUXTON\Desktop\Local_Drive\Local Documents\Desktop work\Work\Wipe Exposure\Manuscript\Cerium Oxide\Science Hub\"/>
    </mc:Choice>
  </mc:AlternateContent>
  <bookViews>
    <workbookView xWindow="0" yWindow="0" windowWidth="23040" windowHeight="9060" activeTab="5"/>
  </bookViews>
  <sheets>
    <sheet name="1" sheetId="6" r:id="rId1"/>
    <sheet name="2" sheetId="5" r:id="rId2"/>
    <sheet name="3" sheetId="3" r:id="rId3"/>
    <sheet name="4" sheetId="4" r:id="rId4"/>
    <sheet name="5" sheetId="7" r:id="rId5"/>
    <sheet name="6" sheetId="2" r:id="rId6"/>
  </sheets>
  <calcPr calcId="171027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6" l="1"/>
  <c r="E3" i="6"/>
  <c r="E2" i="6"/>
  <c r="S48" i="3" l="1"/>
  <c r="R48" i="3"/>
  <c r="Q48" i="3"/>
  <c r="P48" i="3"/>
  <c r="O48" i="3"/>
  <c r="N48" i="3"/>
  <c r="S47" i="3"/>
  <c r="R47" i="3"/>
  <c r="Q47" i="3"/>
  <c r="P47" i="3"/>
  <c r="O47" i="3"/>
  <c r="N47" i="3"/>
  <c r="S41" i="3"/>
  <c r="R41" i="3"/>
  <c r="Q41" i="3"/>
  <c r="P41" i="3"/>
  <c r="O41" i="3"/>
  <c r="N41" i="3"/>
  <c r="S40" i="3"/>
  <c r="R40" i="3"/>
  <c r="Q40" i="3"/>
  <c r="P40" i="3"/>
  <c r="O40" i="3"/>
  <c r="N40" i="3"/>
  <c r="S32" i="3"/>
  <c r="R32" i="3"/>
  <c r="Q32" i="3"/>
  <c r="P32" i="3"/>
  <c r="O32" i="3"/>
  <c r="N32" i="3"/>
  <c r="S31" i="3"/>
  <c r="R31" i="3"/>
  <c r="Q31" i="3"/>
  <c r="P31" i="3"/>
  <c r="O31" i="3"/>
  <c r="N31" i="3"/>
  <c r="S25" i="3"/>
  <c r="R25" i="3"/>
  <c r="Q25" i="3"/>
  <c r="P25" i="3"/>
  <c r="O25" i="3"/>
  <c r="N25" i="3"/>
  <c r="S24" i="3"/>
  <c r="R24" i="3"/>
  <c r="Q24" i="3"/>
  <c r="P24" i="3"/>
  <c r="O24" i="3"/>
  <c r="N24" i="3"/>
  <c r="S16" i="3"/>
  <c r="R16" i="3"/>
  <c r="Q16" i="3"/>
  <c r="P16" i="3"/>
  <c r="O16" i="3"/>
  <c r="N16" i="3"/>
  <c r="S15" i="3"/>
  <c r="R15" i="3"/>
  <c r="Q15" i="3"/>
  <c r="P15" i="3"/>
  <c r="O15" i="3"/>
  <c r="N15" i="3"/>
  <c r="S9" i="3"/>
  <c r="R9" i="3"/>
  <c r="Q9" i="3"/>
  <c r="P9" i="3"/>
  <c r="O9" i="3"/>
  <c r="N9" i="3"/>
  <c r="S8" i="3"/>
  <c r="R8" i="3"/>
  <c r="Q8" i="3"/>
  <c r="P8" i="3"/>
  <c r="O8" i="3"/>
  <c r="N8" i="3"/>
  <c r="J46" i="3"/>
  <c r="I46" i="3"/>
  <c r="H46" i="3"/>
  <c r="G46" i="3"/>
  <c r="F46" i="3"/>
  <c r="E46" i="3"/>
  <c r="D46" i="3"/>
  <c r="C46" i="3"/>
  <c r="J45" i="3"/>
  <c r="I45" i="3"/>
  <c r="H45" i="3"/>
  <c r="G45" i="3"/>
  <c r="F45" i="3"/>
  <c r="E45" i="3"/>
  <c r="D45" i="3"/>
  <c r="C45" i="3"/>
  <c r="J39" i="3"/>
  <c r="I39" i="3"/>
  <c r="H39" i="3"/>
  <c r="G39" i="3"/>
  <c r="F39" i="3"/>
  <c r="E39" i="3"/>
  <c r="D39" i="3"/>
  <c r="C39" i="3"/>
  <c r="J38" i="3"/>
  <c r="I38" i="3"/>
  <c r="H38" i="3"/>
  <c r="G38" i="3"/>
  <c r="F38" i="3"/>
  <c r="E38" i="3"/>
  <c r="D38" i="3"/>
  <c r="C38" i="3"/>
  <c r="J31" i="3"/>
  <c r="I31" i="3"/>
  <c r="H31" i="3"/>
  <c r="G31" i="3"/>
  <c r="F31" i="3"/>
  <c r="E31" i="3"/>
  <c r="D31" i="3"/>
  <c r="C31" i="3"/>
  <c r="J30" i="3"/>
  <c r="I30" i="3"/>
  <c r="H30" i="3"/>
  <c r="G30" i="3"/>
  <c r="F30" i="3"/>
  <c r="E30" i="3"/>
  <c r="D30" i="3"/>
  <c r="C30" i="3"/>
  <c r="J24" i="3"/>
  <c r="I24" i="3"/>
  <c r="H24" i="3"/>
  <c r="G24" i="3"/>
  <c r="F24" i="3"/>
  <c r="E24" i="3"/>
  <c r="D24" i="3"/>
  <c r="C24" i="3"/>
  <c r="J23" i="3"/>
  <c r="I23" i="3"/>
  <c r="H23" i="3"/>
  <c r="G23" i="3"/>
  <c r="F23" i="3"/>
  <c r="E23" i="3"/>
  <c r="D23" i="3"/>
  <c r="C23" i="3"/>
  <c r="J16" i="3"/>
  <c r="I16" i="3"/>
  <c r="H16" i="3"/>
  <c r="G16" i="3"/>
  <c r="F16" i="3"/>
  <c r="E16" i="3"/>
  <c r="D16" i="3"/>
  <c r="C16" i="3"/>
  <c r="J15" i="3"/>
  <c r="I15" i="3"/>
  <c r="H15" i="3"/>
  <c r="G15" i="3"/>
  <c r="F15" i="3"/>
  <c r="E15" i="3"/>
  <c r="D15" i="3"/>
  <c r="C15" i="3"/>
  <c r="J9" i="3"/>
  <c r="I9" i="3"/>
  <c r="H9" i="3"/>
  <c r="G9" i="3"/>
  <c r="F9" i="3"/>
  <c r="E9" i="3"/>
  <c r="D9" i="3"/>
  <c r="C9" i="3"/>
  <c r="J8" i="3"/>
  <c r="I8" i="3"/>
  <c r="H8" i="3"/>
  <c r="G8" i="3"/>
  <c r="F8" i="3"/>
  <c r="E8" i="3"/>
  <c r="D8" i="3"/>
  <c r="C8" i="3"/>
</calcChain>
</file>

<file path=xl/sharedStrings.xml><?xml version="1.0" encoding="utf-8"?>
<sst xmlns="http://schemas.openxmlformats.org/spreadsheetml/2006/main" count="419" uniqueCount="164">
  <si>
    <t>Temperature (F)</t>
  </si>
  <si>
    <t>Precipitation (Inches)</t>
  </si>
  <si>
    <t>Month</t>
  </si>
  <si>
    <t>Average High</t>
  </si>
  <si>
    <t>Average Low</t>
  </si>
  <si>
    <t>Average</t>
  </si>
  <si>
    <t>Rain</t>
  </si>
  <si>
    <t>Snowfall</t>
  </si>
  <si>
    <t>December</t>
  </si>
  <si>
    <t>T</t>
  </si>
  <si>
    <t xml:space="preserve">January </t>
  </si>
  <si>
    <t>February</t>
  </si>
  <si>
    <t>March</t>
  </si>
  <si>
    <t>April</t>
  </si>
  <si>
    <t>May</t>
  </si>
  <si>
    <t>June</t>
  </si>
  <si>
    <t>* T indicates Trace Amounts</t>
  </si>
  <si>
    <t>ALL Mg per m Squared Released</t>
  </si>
  <si>
    <t>Cerium/Water/Wood</t>
  </si>
  <si>
    <t>Time 0</t>
  </si>
  <si>
    <t>2 Weeks</t>
  </si>
  <si>
    <t>4 Weeks</t>
  </si>
  <si>
    <t>8 Weeks</t>
  </si>
  <si>
    <t>12 Weeks</t>
  </si>
  <si>
    <t>16 weeks</t>
  </si>
  <si>
    <t>20 weeks</t>
  </si>
  <si>
    <t>24 weeks</t>
  </si>
  <si>
    <t>Outdoor</t>
  </si>
  <si>
    <t>mg/m2</t>
  </si>
  <si>
    <t>A</t>
  </si>
  <si>
    <t>B</t>
  </si>
  <si>
    <t>C</t>
  </si>
  <si>
    <t>D</t>
  </si>
  <si>
    <t>Avg</t>
  </si>
  <si>
    <t>Std Dev</t>
  </si>
  <si>
    <t>Indoor</t>
  </si>
  <si>
    <t>I</t>
  </si>
  <si>
    <t>J</t>
  </si>
  <si>
    <t>K</t>
  </si>
  <si>
    <t>L</t>
  </si>
  <si>
    <t>Cerium/Stain/Wood</t>
  </si>
  <si>
    <t>Cerium/Water/Comp</t>
  </si>
  <si>
    <t>mg</t>
  </si>
  <si>
    <t>WWO</t>
  </si>
  <si>
    <t>WWI</t>
  </si>
  <si>
    <t>SWO</t>
  </si>
  <si>
    <t>SWI</t>
  </si>
  <si>
    <t>WCO</t>
  </si>
  <si>
    <t>WCI</t>
  </si>
  <si>
    <t>Treatment</t>
  </si>
  <si>
    <t>Ce Released</t>
  </si>
  <si>
    <t>mg/m^2</t>
  </si>
  <si>
    <t>error</t>
  </si>
  <si>
    <t>Water Wood</t>
  </si>
  <si>
    <t>Stain Wood</t>
  </si>
  <si>
    <t>Water Composite</t>
  </si>
  <si>
    <t>Outside</t>
  </si>
  <si>
    <t>Inside</t>
  </si>
  <si>
    <t xml:space="preserve">Water Wood Outside </t>
  </si>
  <si>
    <t>Water Wood Inside</t>
  </si>
  <si>
    <t>Stain Wood Outside</t>
  </si>
  <si>
    <t>Statin Wood Inside</t>
  </si>
  <si>
    <t>Water Composite Inside</t>
  </si>
  <si>
    <t>Water composite Outside</t>
  </si>
  <si>
    <t>N Analysis</t>
  </si>
  <si>
    <t>N Missing</t>
  </si>
  <si>
    <t>Mean</t>
  </si>
  <si>
    <t>Standard Deviation</t>
  </si>
  <si>
    <t>SE of Mean</t>
  </si>
  <si>
    <t>ANOVA Results</t>
  </si>
  <si>
    <t>DF</t>
  </si>
  <si>
    <t>Sum of Squares</t>
  </si>
  <si>
    <t>Mean Square</t>
  </si>
  <si>
    <t>F Value</t>
  </si>
  <si>
    <t>Prob&gt;F</t>
  </si>
  <si>
    <t>Model</t>
  </si>
  <si>
    <t>Error</t>
  </si>
  <si>
    <t>Total</t>
  </si>
  <si>
    <t>MeanDiff</t>
  </si>
  <si>
    <t>SEM</t>
  </si>
  <si>
    <t>t Value</t>
  </si>
  <si>
    <t>Prob</t>
  </si>
  <si>
    <t>Alpha</t>
  </si>
  <si>
    <t>Sig</t>
  </si>
  <si>
    <t>LCL</t>
  </si>
  <si>
    <t>UCL</t>
  </si>
  <si>
    <t>WWI  WWO</t>
  </si>
  <si>
    <t>SWO  WWO</t>
  </si>
  <si>
    <t>SWO  WWI</t>
  </si>
  <si>
    <t>SWI  WWO</t>
  </si>
  <si>
    <t>SWI  WWI</t>
  </si>
  <si>
    <t>SWI  SWO</t>
  </si>
  <si>
    <t>WCO  WWO</t>
  </si>
  <si>
    <t>WCO  WWI</t>
  </si>
  <si>
    <t>WCO  SWO</t>
  </si>
  <si>
    <t>WCO  SWI</t>
  </si>
  <si>
    <t>WCI  WWO</t>
  </si>
  <si>
    <t>WCI  WWI</t>
  </si>
  <si>
    <t>WCI  SWO</t>
  </si>
  <si>
    <t>WCI  SWI</t>
  </si>
  <si>
    <t>WCI  WCO</t>
  </si>
  <si>
    <t>Fisher LSD</t>
  </si>
  <si>
    <t>Table 1</t>
  </si>
  <si>
    <t>Particle Size</t>
  </si>
  <si>
    <t>Technique</t>
  </si>
  <si>
    <t>Manufacturer Listed</t>
  </si>
  <si>
    <t>10 nm</t>
  </si>
  <si>
    <t>Hydrodynamic Diameter (HDD)</t>
  </si>
  <si>
    <t>8.16 nm +/- 0.09</t>
  </si>
  <si>
    <t>STEM</t>
  </si>
  <si>
    <t>6.4 nm +/- 1.3</t>
  </si>
  <si>
    <t>Cerium Speciation</t>
  </si>
  <si>
    <t>Ce(III)</t>
  </si>
  <si>
    <t>Ce(IV)</t>
  </si>
  <si>
    <t>XPS</t>
  </si>
  <si>
    <t>56-64%</t>
  </si>
  <si>
    <t>44-36%</t>
  </si>
  <si>
    <t>XAFS</t>
  </si>
  <si>
    <t>-</t>
  </si>
  <si>
    <t>Cerium - Water- Composite</t>
  </si>
  <si>
    <t>Species</t>
  </si>
  <si>
    <t>Time Zero</t>
  </si>
  <si>
    <t>Weeks</t>
  </si>
  <si>
    <t>16 Weeks</t>
  </si>
  <si>
    <t>20 Weeks</t>
  </si>
  <si>
    <t>24 Weeks</t>
  </si>
  <si>
    <r>
      <t>CeO</t>
    </r>
    <r>
      <rPr>
        <vertAlign val="subscript"/>
        <sz val="12"/>
        <color rgb="FF000000"/>
        <rFont val="Times New Roman"/>
        <family val="1"/>
      </rPr>
      <t>2</t>
    </r>
  </si>
  <si>
    <t>N/A</t>
  </si>
  <si>
    <t>Ce(III) Oxalate</t>
  </si>
  <si>
    <t>Cerium - Water- Wood</t>
  </si>
  <si>
    <t>Cerium - Stain - Wood</t>
  </si>
  <si>
    <t>Sawdust Surfaces</t>
  </si>
  <si>
    <t>Water/Wood/Indoor</t>
  </si>
  <si>
    <t>Water/Wood/Outdoor</t>
  </si>
  <si>
    <t>Stain/Wood/Indoor</t>
  </si>
  <si>
    <t>Stain/Wood/Outdoor</t>
  </si>
  <si>
    <t>Table 2</t>
  </si>
  <si>
    <t>Water/Wood</t>
  </si>
  <si>
    <t>Stain/Wood</t>
  </si>
  <si>
    <t>Water/Composite</t>
  </si>
  <si>
    <t>Pristine</t>
  </si>
  <si>
    <t>Leached</t>
  </si>
  <si>
    <r>
      <t>CeO</t>
    </r>
    <r>
      <rPr>
        <b/>
        <i/>
        <vertAlign val="subscript"/>
        <sz val="11"/>
        <color theme="1"/>
        <rFont val="Times New Roman"/>
        <family val="1"/>
      </rPr>
      <t>2</t>
    </r>
  </si>
  <si>
    <t>Ce(III)-Oxalate</t>
  </si>
  <si>
    <t>Table 3</t>
  </si>
  <si>
    <t>stdev</t>
  </si>
  <si>
    <t>Median</t>
  </si>
  <si>
    <t xml:space="preserve">particle </t>
  </si>
  <si>
    <t>Size nm</t>
  </si>
  <si>
    <t>nm</t>
  </si>
  <si>
    <t>Material</t>
  </si>
  <si>
    <t>Fraction</t>
  </si>
  <si>
    <t>Cerium, mg/L</t>
  </si>
  <si>
    <t>St. Dev., mg/L</t>
  </si>
  <si>
    <t>RSD, %</t>
  </si>
  <si>
    <t>ND</t>
  </si>
  <si>
    <t>NO DETECT IN ALL SAMPLES</t>
  </si>
  <si>
    <t>BYK CeO2 in Stain</t>
  </si>
  <si>
    <t>Wood</t>
  </si>
  <si>
    <t>Unfiltered Solution</t>
  </si>
  <si>
    <t>0.45 um Filtrate</t>
  </si>
  <si>
    <t>10 kDa Filtrate</t>
  </si>
  <si>
    <t>BYK CeO2 in H2O</t>
  </si>
  <si>
    <t>Composite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</si>
</sst>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1"/>
      <color theme="1"/>
      <name val="Times New Roman"/>
      <family val="1"/>
    </font>
    <font>
      <vertAlign val="subscript"/>
      <sz val="12"/>
      <color rgb="FF000000"/>
      <name val="Times New Roman"/>
      <family val="1"/>
    </font>
    <font>
      <b/>
      <sz val="11"/>
      <color theme="1"/>
      <name val="Times New Roman"/>
      <family val="1"/>
    </font>
    <font>
      <b/>
      <i/>
      <vertAlign val="subscript"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2" borderId="0" xfId="0" applyFill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1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8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9" fontId="5" fillId="0" borderId="4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1" fillId="0" borderId="10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1" fillId="0" borderId="9" xfId="0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466671</xdr:colOff>
      <xdr:row>17</xdr:row>
      <xdr:rowOff>58820</xdr:rowOff>
    </xdr:from>
    <xdr:ext cx="2146989" cy="1125693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ABDF89C-F5EE-4EF0-B13D-830835463EDB}"/>
            </a:ext>
          </a:extLst>
        </xdr:cNvPr>
        <xdr:cNvSpPr txBox="1"/>
      </xdr:nvSpPr>
      <xdr:spPr>
        <a:xfrm rot="10800000" flipH="1" flipV="1">
          <a:off x="1685871" y="3350660"/>
          <a:ext cx="2146989" cy="1125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Data on average monthly temperatures and precipitation were extracted from the National Weather Service, Observed Weather Data reports for Cincinnati, OH 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workbookViewId="0">
      <selection activeCell="M12" sqref="M12"/>
    </sheetView>
  </sheetViews>
  <sheetFormatPr defaultRowHeight="14.4" x14ac:dyDescent="0.3"/>
  <cols>
    <col min="1" max="1" width="15.44140625" customWidth="1"/>
  </cols>
  <sheetData>
    <row r="1" spans="1:6" x14ac:dyDescent="0.3">
      <c r="A1" t="s">
        <v>147</v>
      </c>
      <c r="B1" t="s">
        <v>148</v>
      </c>
    </row>
    <row r="2" spans="1:6" x14ac:dyDescent="0.3">
      <c r="A2">
        <v>1</v>
      </c>
      <c r="B2">
        <v>6.9640000000000004</v>
      </c>
      <c r="D2" t="s">
        <v>5</v>
      </c>
      <c r="E2">
        <f>AVERAGE(B2:B53)</f>
        <v>5.105673076923078</v>
      </c>
      <c r="F2" t="s">
        <v>149</v>
      </c>
    </row>
    <row r="3" spans="1:6" x14ac:dyDescent="0.3">
      <c r="A3">
        <v>2</v>
      </c>
      <c r="B3">
        <v>6.6479999999999997</v>
      </c>
      <c r="D3" t="s">
        <v>145</v>
      </c>
      <c r="E3">
        <f>STDEV(B2:B53)</f>
        <v>1.2911873046663307</v>
      </c>
      <c r="F3" t="s">
        <v>149</v>
      </c>
    </row>
    <row r="4" spans="1:6" x14ac:dyDescent="0.3">
      <c r="A4">
        <v>3</v>
      </c>
      <c r="B4">
        <v>6.9370000000000003</v>
      </c>
      <c r="D4" t="s">
        <v>146</v>
      </c>
      <c r="E4">
        <f>MEDIAN(B2:B53)</f>
        <v>5.1405000000000003</v>
      </c>
      <c r="F4" t="s">
        <v>149</v>
      </c>
    </row>
    <row r="5" spans="1:6" x14ac:dyDescent="0.3">
      <c r="A5">
        <v>4</v>
      </c>
      <c r="B5">
        <v>6.9370000000000003</v>
      </c>
    </row>
    <row r="6" spans="1:6" x14ac:dyDescent="0.3">
      <c r="A6">
        <v>5</v>
      </c>
      <c r="B6">
        <v>7.5979999999999999</v>
      </c>
    </row>
    <row r="7" spans="1:6" x14ac:dyDescent="0.3">
      <c r="A7">
        <v>6</v>
      </c>
      <c r="B7">
        <v>5.4790000000000001</v>
      </c>
    </row>
    <row r="8" spans="1:6" x14ac:dyDescent="0.3">
      <c r="A8">
        <v>7</v>
      </c>
      <c r="B8">
        <v>6.1210000000000004</v>
      </c>
    </row>
    <row r="9" spans="1:6" x14ac:dyDescent="0.3">
      <c r="A9">
        <v>8</v>
      </c>
      <c r="B9">
        <v>4.9690000000000003</v>
      </c>
    </row>
    <row r="10" spans="1:6" x14ac:dyDescent="0.3">
      <c r="A10">
        <v>9</v>
      </c>
      <c r="B10">
        <v>5.6669999999999998</v>
      </c>
    </row>
    <row r="11" spans="1:6" x14ac:dyDescent="0.3">
      <c r="A11">
        <v>10</v>
      </c>
      <c r="B11">
        <v>6.3339999999999996</v>
      </c>
    </row>
    <row r="12" spans="1:6" x14ac:dyDescent="0.3">
      <c r="A12">
        <v>11</v>
      </c>
      <c r="B12">
        <v>3.7839999999999998</v>
      </c>
    </row>
    <row r="13" spans="1:6" x14ac:dyDescent="0.3">
      <c r="A13">
        <v>12</v>
      </c>
      <c r="B13">
        <v>4.6790000000000003</v>
      </c>
    </row>
    <row r="14" spans="1:6" x14ac:dyDescent="0.3">
      <c r="A14">
        <v>13</v>
      </c>
      <c r="B14">
        <v>5.7130000000000001</v>
      </c>
    </row>
    <row r="15" spans="1:6" x14ac:dyDescent="0.3">
      <c r="A15">
        <v>14</v>
      </c>
      <c r="B15">
        <v>5.8159999999999998</v>
      </c>
    </row>
    <row r="16" spans="1:6" x14ac:dyDescent="0.3">
      <c r="A16">
        <v>15</v>
      </c>
      <c r="B16">
        <v>4.8920000000000003</v>
      </c>
    </row>
    <row r="17" spans="1:2" x14ac:dyDescent="0.3">
      <c r="A17">
        <v>16</v>
      </c>
      <c r="B17">
        <v>5.2450000000000001</v>
      </c>
    </row>
    <row r="18" spans="1:2" x14ac:dyDescent="0.3">
      <c r="A18">
        <v>17</v>
      </c>
      <c r="B18">
        <v>5.8259999999999996</v>
      </c>
    </row>
    <row r="19" spans="1:2" x14ac:dyDescent="0.3">
      <c r="A19">
        <v>18</v>
      </c>
      <c r="B19">
        <v>5.8259999999999996</v>
      </c>
    </row>
    <row r="20" spans="1:2" x14ac:dyDescent="0.3">
      <c r="A20">
        <v>19</v>
      </c>
      <c r="B20">
        <v>5.2060000000000004</v>
      </c>
    </row>
    <row r="21" spans="1:2" x14ac:dyDescent="0.3">
      <c r="A21">
        <v>20</v>
      </c>
      <c r="B21">
        <v>5.16</v>
      </c>
    </row>
    <row r="22" spans="1:2" x14ac:dyDescent="0.3">
      <c r="A22">
        <v>21</v>
      </c>
      <c r="B22">
        <v>4.4729999999999999</v>
      </c>
    </row>
    <row r="23" spans="1:2" x14ac:dyDescent="0.3">
      <c r="A23">
        <v>22</v>
      </c>
      <c r="B23">
        <v>3.3650000000000002</v>
      </c>
    </row>
    <row r="24" spans="1:2" x14ac:dyDescent="0.3">
      <c r="A24">
        <v>23</v>
      </c>
      <c r="B24">
        <v>2.5760000000000001</v>
      </c>
    </row>
    <row r="25" spans="1:2" x14ac:dyDescent="0.3">
      <c r="A25">
        <v>24</v>
      </c>
      <c r="B25">
        <v>3.919</v>
      </c>
    </row>
    <row r="26" spans="1:2" x14ac:dyDescent="0.3">
      <c r="A26">
        <v>25</v>
      </c>
      <c r="B26">
        <v>3.9129999999999998</v>
      </c>
    </row>
    <row r="27" spans="1:2" x14ac:dyDescent="0.3">
      <c r="A27">
        <v>26</v>
      </c>
      <c r="B27">
        <v>3.0870000000000002</v>
      </c>
    </row>
    <row r="28" spans="1:2" x14ac:dyDescent="0.3">
      <c r="A28">
        <v>27</v>
      </c>
      <c r="B28">
        <v>3.3159999999999998</v>
      </c>
    </row>
    <row r="29" spans="1:2" x14ac:dyDescent="0.3">
      <c r="A29">
        <v>28</v>
      </c>
      <c r="B29">
        <v>3.0840000000000001</v>
      </c>
    </row>
    <row r="30" spans="1:2" x14ac:dyDescent="0.3">
      <c r="A30">
        <v>29</v>
      </c>
      <c r="B30">
        <v>3.7149999999999999</v>
      </c>
    </row>
    <row r="31" spans="1:2" x14ac:dyDescent="0.3">
      <c r="A31">
        <v>30</v>
      </c>
      <c r="B31">
        <v>5.1210000000000004</v>
      </c>
    </row>
    <row r="32" spans="1:2" x14ac:dyDescent="0.3">
      <c r="A32">
        <v>31</v>
      </c>
      <c r="B32">
        <v>6.274</v>
      </c>
    </row>
    <row r="33" spans="1:2" x14ac:dyDescent="0.3">
      <c r="A33">
        <v>32</v>
      </c>
      <c r="B33">
        <v>4.6189999999999998</v>
      </c>
    </row>
    <row r="34" spans="1:2" x14ac:dyDescent="0.3">
      <c r="A34">
        <v>33</v>
      </c>
      <c r="B34">
        <v>6.673</v>
      </c>
    </row>
    <row r="35" spans="1:2" x14ac:dyDescent="0.3">
      <c r="A35">
        <v>34</v>
      </c>
      <c r="B35">
        <v>3.0190000000000001</v>
      </c>
    </row>
    <row r="36" spans="1:2" x14ac:dyDescent="0.3">
      <c r="A36">
        <v>35</v>
      </c>
      <c r="B36">
        <v>4.59</v>
      </c>
    </row>
    <row r="37" spans="1:2" x14ac:dyDescent="0.3">
      <c r="A37">
        <v>36</v>
      </c>
      <c r="B37">
        <v>3.0219999999999998</v>
      </c>
    </row>
    <row r="38" spans="1:2" x14ac:dyDescent="0.3">
      <c r="A38">
        <v>37</v>
      </c>
      <c r="B38">
        <v>4.9039999999999999</v>
      </c>
    </row>
    <row r="39" spans="1:2" x14ac:dyDescent="0.3">
      <c r="A39">
        <v>38</v>
      </c>
      <c r="B39">
        <v>6.7939999999999996</v>
      </c>
    </row>
    <row r="40" spans="1:2" x14ac:dyDescent="0.3">
      <c r="A40">
        <v>39</v>
      </c>
      <c r="B40">
        <v>6.407</v>
      </c>
    </row>
    <row r="41" spans="1:2" x14ac:dyDescent="0.3">
      <c r="A41">
        <v>40</v>
      </c>
      <c r="B41">
        <v>4.4800000000000004</v>
      </c>
    </row>
    <row r="42" spans="1:2" x14ac:dyDescent="0.3">
      <c r="A42">
        <v>41</v>
      </c>
      <c r="B42">
        <v>4.5979999999999999</v>
      </c>
    </row>
    <row r="43" spans="1:2" x14ac:dyDescent="0.3">
      <c r="A43">
        <v>42</v>
      </c>
      <c r="B43">
        <v>4.5979999999999999</v>
      </c>
    </row>
    <row r="44" spans="1:2" x14ac:dyDescent="0.3">
      <c r="A44">
        <v>43</v>
      </c>
      <c r="B44">
        <v>5.9189999999999996</v>
      </c>
    </row>
    <row r="45" spans="1:2" x14ac:dyDescent="0.3">
      <c r="A45">
        <v>44</v>
      </c>
      <c r="B45">
        <v>6.9009999999999998</v>
      </c>
    </row>
    <row r="46" spans="1:2" x14ac:dyDescent="0.3">
      <c r="A46">
        <v>45</v>
      </c>
      <c r="B46">
        <v>4.306</v>
      </c>
    </row>
    <row r="47" spans="1:2" x14ac:dyDescent="0.3">
      <c r="A47">
        <v>46</v>
      </c>
      <c r="B47">
        <v>5.617</v>
      </c>
    </row>
    <row r="48" spans="1:2" x14ac:dyDescent="0.3">
      <c r="A48">
        <v>47</v>
      </c>
      <c r="B48">
        <v>4.6399999999999997</v>
      </c>
    </row>
    <row r="49" spans="1:2" x14ac:dyDescent="0.3">
      <c r="A49">
        <v>48</v>
      </c>
      <c r="B49">
        <v>5.9909999999999997</v>
      </c>
    </row>
    <row r="50" spans="1:2" x14ac:dyDescent="0.3">
      <c r="A50">
        <v>49</v>
      </c>
      <c r="B50">
        <v>6.7809999999999997</v>
      </c>
    </row>
    <row r="51" spans="1:2" x14ac:dyDescent="0.3">
      <c r="A51">
        <v>50</v>
      </c>
      <c r="B51">
        <v>5.4610000000000003</v>
      </c>
    </row>
    <row r="52" spans="1:2" x14ac:dyDescent="0.3">
      <c r="A52">
        <v>51</v>
      </c>
      <c r="B52">
        <v>2.6339999999999999</v>
      </c>
    </row>
    <row r="53" spans="1:2" x14ac:dyDescent="0.3">
      <c r="A53">
        <v>52</v>
      </c>
      <c r="B53">
        <v>4.8970000000000002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workbookViewId="0">
      <selection activeCell="D14" sqref="D14"/>
    </sheetView>
  </sheetViews>
  <sheetFormatPr defaultRowHeight="14.4" x14ac:dyDescent="0.3"/>
  <cols>
    <col min="1" max="1" width="23.109375" customWidth="1"/>
    <col min="2" max="2" width="15.21875" customWidth="1"/>
    <col min="3" max="3" width="19.21875" customWidth="1"/>
    <col min="6" max="6" width="28.33203125" customWidth="1"/>
  </cols>
  <sheetData>
    <row r="1" spans="1:22" ht="15" thickBot="1" x14ac:dyDescent="0.35">
      <c r="A1" t="s">
        <v>102</v>
      </c>
      <c r="F1" t="s">
        <v>136</v>
      </c>
      <c r="P1" t="s">
        <v>144</v>
      </c>
    </row>
    <row r="2" spans="1:22" ht="16.2" thickBot="1" x14ac:dyDescent="0.35">
      <c r="A2" s="31" t="s">
        <v>103</v>
      </c>
      <c r="B2" s="32"/>
      <c r="C2" s="33"/>
      <c r="F2" s="24" t="s">
        <v>119</v>
      </c>
      <c r="G2" s="22"/>
      <c r="H2" s="22"/>
      <c r="I2" s="22"/>
      <c r="J2" s="22"/>
      <c r="K2" s="22"/>
      <c r="L2" s="22"/>
      <c r="M2" s="22"/>
      <c r="N2" s="23"/>
      <c r="P2" s="44"/>
      <c r="Q2" s="58" t="s">
        <v>137</v>
      </c>
      <c r="R2" s="59"/>
      <c r="S2" s="58" t="s">
        <v>138</v>
      </c>
      <c r="T2" s="59"/>
      <c r="U2" s="60" t="s">
        <v>139</v>
      </c>
      <c r="V2" s="61"/>
    </row>
    <row r="3" spans="1:22" ht="31.8" customHeight="1" thickBot="1" x14ac:dyDescent="0.35">
      <c r="A3" s="26" t="s">
        <v>104</v>
      </c>
      <c r="B3" s="34"/>
      <c r="C3" s="35"/>
      <c r="F3" s="39" t="s">
        <v>120</v>
      </c>
      <c r="G3" s="40" t="s">
        <v>121</v>
      </c>
      <c r="H3" s="40" t="s">
        <v>20</v>
      </c>
      <c r="I3" s="6">
        <v>4</v>
      </c>
      <c r="J3" s="6">
        <v>8</v>
      </c>
      <c r="K3" s="40" t="s">
        <v>23</v>
      </c>
      <c r="L3" s="40" t="s">
        <v>123</v>
      </c>
      <c r="M3" s="40" t="s">
        <v>124</v>
      </c>
      <c r="N3" s="40" t="s">
        <v>125</v>
      </c>
      <c r="P3" s="45" t="s">
        <v>120</v>
      </c>
      <c r="Q3" s="46" t="s">
        <v>140</v>
      </c>
      <c r="R3" s="47" t="s">
        <v>141</v>
      </c>
      <c r="S3" s="46" t="s">
        <v>140</v>
      </c>
      <c r="T3" s="47" t="s">
        <v>141</v>
      </c>
      <c r="U3" s="47" t="s">
        <v>140</v>
      </c>
      <c r="V3" s="47" t="s">
        <v>141</v>
      </c>
    </row>
    <row r="4" spans="1:22" ht="47.4" customHeight="1" thickBot="1" x14ac:dyDescent="0.35">
      <c r="A4" s="27" t="s">
        <v>105</v>
      </c>
      <c r="B4" s="34" t="s">
        <v>106</v>
      </c>
      <c r="C4" s="35"/>
      <c r="F4" s="38"/>
      <c r="G4" s="37"/>
      <c r="H4" s="37"/>
      <c r="I4" s="36" t="s">
        <v>122</v>
      </c>
      <c r="J4" s="36" t="s">
        <v>122</v>
      </c>
      <c r="K4" s="37"/>
      <c r="L4" s="37"/>
      <c r="M4" s="37"/>
      <c r="N4" s="37"/>
      <c r="P4" s="48" t="s">
        <v>142</v>
      </c>
      <c r="Q4" s="49">
        <v>96</v>
      </c>
      <c r="R4" s="50">
        <v>92</v>
      </c>
      <c r="S4" s="49">
        <v>93</v>
      </c>
      <c r="T4" s="51">
        <v>91</v>
      </c>
      <c r="U4" s="52">
        <v>94</v>
      </c>
      <c r="V4" s="52">
        <v>98</v>
      </c>
    </row>
    <row r="5" spans="1:22" ht="63" customHeight="1" thickBot="1" x14ac:dyDescent="0.35">
      <c r="A5" s="27" t="s">
        <v>107</v>
      </c>
      <c r="B5" s="34" t="s">
        <v>108</v>
      </c>
      <c r="C5" s="35"/>
      <c r="F5" s="37" t="s">
        <v>126</v>
      </c>
      <c r="G5" s="36">
        <v>100</v>
      </c>
      <c r="H5" s="36">
        <v>100</v>
      </c>
      <c r="I5" s="36">
        <v>100</v>
      </c>
      <c r="J5" s="36">
        <v>100</v>
      </c>
      <c r="K5" s="36" t="s">
        <v>127</v>
      </c>
      <c r="L5" s="36">
        <v>70</v>
      </c>
      <c r="M5" s="36" t="s">
        <v>127</v>
      </c>
      <c r="N5" s="36" t="s">
        <v>127</v>
      </c>
      <c r="P5" s="53" t="s">
        <v>143</v>
      </c>
      <c r="Q5" s="54">
        <v>4</v>
      </c>
      <c r="R5" s="55">
        <v>7</v>
      </c>
      <c r="S5" s="54">
        <v>7</v>
      </c>
      <c r="T5" s="56">
        <v>9</v>
      </c>
      <c r="U5" s="57">
        <v>6</v>
      </c>
      <c r="V5" s="57">
        <v>2</v>
      </c>
    </row>
    <row r="6" spans="1:22" ht="16.2" thickBot="1" x14ac:dyDescent="0.35">
      <c r="A6" s="27" t="s">
        <v>109</v>
      </c>
      <c r="B6" s="34" t="s">
        <v>110</v>
      </c>
      <c r="C6" s="35"/>
      <c r="F6" s="37" t="s">
        <v>128</v>
      </c>
      <c r="G6" s="36">
        <v>0</v>
      </c>
      <c r="H6" s="36">
        <v>0</v>
      </c>
      <c r="I6" s="36">
        <v>0</v>
      </c>
      <c r="J6" s="36">
        <v>0</v>
      </c>
      <c r="K6" s="36" t="s">
        <v>127</v>
      </c>
      <c r="L6" s="36">
        <v>30</v>
      </c>
      <c r="M6" s="36" t="s">
        <v>127</v>
      </c>
      <c r="N6" s="36" t="s">
        <v>127</v>
      </c>
    </row>
    <row r="7" spans="1:22" ht="16.2" thickBot="1" x14ac:dyDescent="0.35">
      <c r="A7" s="31" t="s">
        <v>111</v>
      </c>
      <c r="B7" s="32"/>
      <c r="C7" s="33"/>
      <c r="F7" s="15" t="s">
        <v>129</v>
      </c>
      <c r="G7" s="13"/>
      <c r="H7" s="13"/>
      <c r="I7" s="13"/>
      <c r="J7" s="13"/>
      <c r="K7" s="13"/>
      <c r="L7" s="13"/>
      <c r="M7" s="13"/>
      <c r="N7" s="14"/>
    </row>
    <row r="8" spans="1:22" ht="31.8" customHeight="1" thickBot="1" x14ac:dyDescent="0.35">
      <c r="A8" s="26" t="s">
        <v>104</v>
      </c>
      <c r="B8" s="28" t="s">
        <v>112</v>
      </c>
      <c r="C8" s="28" t="s">
        <v>113</v>
      </c>
      <c r="F8" s="37" t="s">
        <v>126</v>
      </c>
      <c r="G8" s="36">
        <v>100</v>
      </c>
      <c r="H8" s="36">
        <v>100</v>
      </c>
      <c r="I8" s="36">
        <v>95</v>
      </c>
      <c r="J8" s="36">
        <v>91</v>
      </c>
      <c r="K8" s="36">
        <v>92</v>
      </c>
      <c r="L8" s="36">
        <v>79</v>
      </c>
      <c r="M8" s="36">
        <v>73</v>
      </c>
      <c r="N8" s="36" t="s">
        <v>127</v>
      </c>
    </row>
    <row r="9" spans="1:22" ht="16.2" thickBot="1" x14ac:dyDescent="0.35">
      <c r="A9" s="27" t="s">
        <v>114</v>
      </c>
      <c r="B9" s="29" t="s">
        <v>115</v>
      </c>
      <c r="C9" s="29" t="s">
        <v>116</v>
      </c>
      <c r="F9" s="37" t="s">
        <v>128</v>
      </c>
      <c r="G9" s="36">
        <v>0</v>
      </c>
      <c r="H9" s="36">
        <v>0</v>
      </c>
      <c r="I9" s="36">
        <v>5</v>
      </c>
      <c r="J9" s="36">
        <v>9</v>
      </c>
      <c r="K9" s="36">
        <v>8</v>
      </c>
      <c r="L9" s="36">
        <v>21</v>
      </c>
      <c r="M9" s="36">
        <v>27</v>
      </c>
      <c r="N9" s="36" t="s">
        <v>127</v>
      </c>
    </row>
    <row r="10" spans="1:22" ht="16.2" thickBot="1" x14ac:dyDescent="0.35">
      <c r="A10" s="27" t="s">
        <v>117</v>
      </c>
      <c r="B10" s="29" t="s">
        <v>118</v>
      </c>
      <c r="C10" s="30">
        <v>1</v>
      </c>
      <c r="F10" s="15" t="s">
        <v>130</v>
      </c>
      <c r="G10" s="13"/>
      <c r="H10" s="13"/>
      <c r="I10" s="13"/>
      <c r="J10" s="13"/>
      <c r="K10" s="13"/>
      <c r="L10" s="13"/>
      <c r="M10" s="13"/>
      <c r="N10" s="14"/>
    </row>
    <row r="11" spans="1:22" ht="18.600000000000001" thickBot="1" x14ac:dyDescent="0.35">
      <c r="F11" s="37" t="s">
        <v>126</v>
      </c>
      <c r="G11" s="36">
        <v>100</v>
      </c>
      <c r="H11" s="36">
        <v>95</v>
      </c>
      <c r="I11" s="36">
        <v>91</v>
      </c>
      <c r="J11" s="36">
        <v>86</v>
      </c>
      <c r="K11" s="36">
        <v>94</v>
      </c>
      <c r="L11" s="36">
        <v>88</v>
      </c>
      <c r="M11" s="36" t="s">
        <v>127</v>
      </c>
      <c r="N11" s="36" t="s">
        <v>127</v>
      </c>
    </row>
    <row r="12" spans="1:22" ht="16.2" thickBot="1" x14ac:dyDescent="0.35">
      <c r="F12" s="37" t="s">
        <v>128</v>
      </c>
      <c r="G12" s="36">
        <v>0</v>
      </c>
      <c r="H12" s="36">
        <v>5</v>
      </c>
      <c r="I12" s="36">
        <v>9</v>
      </c>
      <c r="J12" s="36">
        <v>14</v>
      </c>
      <c r="K12" s="36">
        <v>6</v>
      </c>
      <c r="L12" s="36">
        <v>12</v>
      </c>
      <c r="M12" s="36" t="s">
        <v>127</v>
      </c>
      <c r="N12" s="36" t="s">
        <v>127</v>
      </c>
    </row>
    <row r="13" spans="1:22" ht="16.2" thickBot="1" x14ac:dyDescent="0.35">
      <c r="F13" s="41" t="s">
        <v>131</v>
      </c>
      <c r="G13" s="42"/>
      <c r="H13" s="42"/>
      <c r="I13" s="42"/>
      <c r="J13" s="42"/>
      <c r="K13" s="42"/>
      <c r="L13" s="42"/>
      <c r="M13" s="42"/>
      <c r="N13" s="43"/>
    </row>
    <row r="14" spans="1:22" ht="16.2" thickBot="1" x14ac:dyDescent="0.35">
      <c r="F14" s="38" t="s">
        <v>120</v>
      </c>
      <c r="G14" s="41" t="s">
        <v>132</v>
      </c>
      <c r="H14" s="43"/>
      <c r="I14" s="41" t="s">
        <v>133</v>
      </c>
      <c r="J14" s="43"/>
      <c r="K14" s="41" t="s">
        <v>134</v>
      </c>
      <c r="L14" s="43"/>
      <c r="M14" s="41" t="s">
        <v>135</v>
      </c>
      <c r="N14" s="43"/>
    </row>
    <row r="15" spans="1:22" ht="18.600000000000001" thickBot="1" x14ac:dyDescent="0.35">
      <c r="F15" s="37" t="s">
        <v>126</v>
      </c>
      <c r="G15" s="41">
        <v>98</v>
      </c>
      <c r="H15" s="43"/>
      <c r="I15" s="41">
        <v>70</v>
      </c>
      <c r="J15" s="43"/>
      <c r="K15" s="41">
        <v>100</v>
      </c>
      <c r="L15" s="43"/>
      <c r="M15" s="41">
        <v>93</v>
      </c>
      <c r="N15" s="43"/>
    </row>
    <row r="16" spans="1:22" ht="16.2" thickBot="1" x14ac:dyDescent="0.35">
      <c r="F16" s="37" t="s">
        <v>128</v>
      </c>
      <c r="G16" s="41">
        <v>3</v>
      </c>
      <c r="H16" s="43"/>
      <c r="I16" s="41">
        <v>30</v>
      </c>
      <c r="J16" s="43"/>
      <c r="K16" s="41">
        <v>0</v>
      </c>
      <c r="L16" s="43"/>
      <c r="M16" s="41">
        <v>7</v>
      </c>
      <c r="N16" s="43"/>
    </row>
  </sheetData>
  <mergeCells count="10">
    <mergeCell ref="Q2:R2"/>
    <mergeCell ref="S2:T2"/>
    <mergeCell ref="U2:V2"/>
    <mergeCell ref="F2:N2"/>
    <mergeCell ref="A2:C2"/>
    <mergeCell ref="B3:C3"/>
    <mergeCell ref="B4:C4"/>
    <mergeCell ref="B5:C5"/>
    <mergeCell ref="B6:C6"/>
    <mergeCell ref="A7:C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2"/>
  <sheetViews>
    <sheetView workbookViewId="0">
      <selection activeCell="J47" sqref="J47"/>
    </sheetView>
  </sheetViews>
  <sheetFormatPr defaultRowHeight="14.4" x14ac:dyDescent="0.3"/>
  <sheetData>
    <row r="1" spans="1:19" x14ac:dyDescent="0.3">
      <c r="C1" t="s">
        <v>17</v>
      </c>
      <c r="N1" t="s">
        <v>17</v>
      </c>
    </row>
    <row r="2" spans="1:19" x14ac:dyDescent="0.3">
      <c r="A2" t="s">
        <v>18</v>
      </c>
      <c r="C2" t="s">
        <v>19</v>
      </c>
      <c r="D2" t="s">
        <v>20</v>
      </c>
      <c r="E2" t="s">
        <v>21</v>
      </c>
      <c r="F2" t="s">
        <v>22</v>
      </c>
      <c r="G2" t="s">
        <v>23</v>
      </c>
      <c r="H2" t="s">
        <v>24</v>
      </c>
      <c r="I2" t="s">
        <v>25</v>
      </c>
      <c r="J2" t="s">
        <v>26</v>
      </c>
      <c r="L2" t="s">
        <v>18</v>
      </c>
      <c r="N2" t="s">
        <v>19</v>
      </c>
      <c r="O2" t="s">
        <v>20</v>
      </c>
      <c r="P2" t="s">
        <v>21</v>
      </c>
      <c r="Q2" t="s">
        <v>22</v>
      </c>
      <c r="R2" t="s">
        <v>23</v>
      </c>
      <c r="S2" t="s">
        <v>24</v>
      </c>
    </row>
    <row r="3" spans="1:19" x14ac:dyDescent="0.3">
      <c r="A3" t="s">
        <v>27</v>
      </c>
      <c r="L3" t="s">
        <v>27</v>
      </c>
    </row>
    <row r="4" spans="1:19" x14ac:dyDescent="0.3">
      <c r="A4" t="s">
        <v>28</v>
      </c>
      <c r="B4" t="s">
        <v>29</v>
      </c>
      <c r="C4">
        <v>13.694711538461538</v>
      </c>
      <c r="D4">
        <v>7.9615384615384617</v>
      </c>
      <c r="E4">
        <v>5.9235576923076936</v>
      </c>
      <c r="F4">
        <v>8.53125</v>
      </c>
      <c r="G4">
        <v>8.8485576923076916</v>
      </c>
      <c r="H4">
        <v>4.2872596153846168</v>
      </c>
      <c r="I4">
        <v>7.3557692307692308</v>
      </c>
      <c r="J4">
        <v>4.1213942307692308</v>
      </c>
      <c r="L4" t="s">
        <v>42</v>
      </c>
      <c r="M4" t="s">
        <v>29</v>
      </c>
      <c r="N4">
        <v>5.040865384615385</v>
      </c>
      <c r="O4">
        <v>2.2283653846153846</v>
      </c>
      <c r="P4">
        <v>1.247596153846154</v>
      </c>
      <c r="Q4">
        <v>1.8100961538461537</v>
      </c>
      <c r="R4">
        <v>1.21875</v>
      </c>
      <c r="S4">
        <v>0.76442307692307698</v>
      </c>
    </row>
    <row r="5" spans="1:19" x14ac:dyDescent="0.3">
      <c r="A5" t="s">
        <v>28</v>
      </c>
      <c r="B5" t="s">
        <v>30</v>
      </c>
      <c r="C5">
        <v>12.497596153846155</v>
      </c>
      <c r="D5">
        <v>4.101923076923077</v>
      </c>
      <c r="E5">
        <v>8.9567307692307701</v>
      </c>
      <c r="F5">
        <v>8.7836538461538467</v>
      </c>
      <c r="G5">
        <v>23.668269230769234</v>
      </c>
      <c r="H5">
        <v>2.7807692307692307</v>
      </c>
      <c r="I5">
        <v>6.4254807692307701</v>
      </c>
      <c r="J5">
        <v>4.0204326923076925</v>
      </c>
      <c r="L5" t="s">
        <v>42</v>
      </c>
      <c r="M5" t="s">
        <v>30</v>
      </c>
      <c r="N5">
        <v>5.1634615384615392</v>
      </c>
      <c r="O5">
        <v>1.247596153846154</v>
      </c>
      <c r="P5">
        <v>2.5889423076923075</v>
      </c>
      <c r="Q5">
        <v>2.2716346153846154</v>
      </c>
      <c r="R5">
        <v>3.0649038461538463</v>
      </c>
      <c r="S5">
        <v>0.58413461538461542</v>
      </c>
    </row>
    <row r="6" spans="1:19" x14ac:dyDescent="0.3">
      <c r="A6" t="s">
        <v>28</v>
      </c>
      <c r="B6" t="s">
        <v>31</v>
      </c>
      <c r="C6">
        <v>20.019230769230774</v>
      </c>
      <c r="D6">
        <v>9.3028846153846168</v>
      </c>
      <c r="E6">
        <v>7.6514423076923075</v>
      </c>
      <c r="F6">
        <v>7.709134615384615</v>
      </c>
      <c r="G6" s="16">
        <v>32.567307692307693</v>
      </c>
      <c r="H6">
        <v>2.696394230769231</v>
      </c>
      <c r="I6">
        <v>5.4418269230769232</v>
      </c>
      <c r="J6">
        <v>4.239663461538461</v>
      </c>
      <c r="L6" t="s">
        <v>42</v>
      </c>
      <c r="M6" t="s">
        <v>31</v>
      </c>
      <c r="N6">
        <v>7.572115384615385</v>
      </c>
      <c r="O6">
        <v>2.7115384615384617</v>
      </c>
      <c r="P6">
        <v>1.1971153846153846</v>
      </c>
      <c r="Q6">
        <v>1.59375</v>
      </c>
      <c r="R6">
        <v>3.4110576923076925</v>
      </c>
      <c r="S6">
        <v>0.52572115384615392</v>
      </c>
    </row>
    <row r="7" spans="1:19" x14ac:dyDescent="0.3">
      <c r="A7" t="s">
        <v>28</v>
      </c>
      <c r="B7" t="s">
        <v>32</v>
      </c>
      <c r="C7">
        <v>18.497596153846153</v>
      </c>
      <c r="D7">
        <v>6.6980769230769237</v>
      </c>
      <c r="E7">
        <v>4.1682692307692308</v>
      </c>
      <c r="F7">
        <v>7.3846153846153841</v>
      </c>
      <c r="G7">
        <v>17.055288461538463</v>
      </c>
      <c r="H7">
        <v>3.8033653846153848</v>
      </c>
      <c r="I7">
        <v>3.2733173076923077</v>
      </c>
      <c r="J7">
        <v>3.317307692307693</v>
      </c>
      <c r="L7" t="s">
        <v>42</v>
      </c>
      <c r="M7" t="s">
        <v>32</v>
      </c>
      <c r="N7">
        <v>4.4423076923076934</v>
      </c>
      <c r="O7">
        <v>1.3557692307692308</v>
      </c>
      <c r="P7">
        <v>0.82932692307692324</v>
      </c>
      <c r="Q7">
        <v>1.377403846153846</v>
      </c>
      <c r="R7">
        <v>1.6874999999999998</v>
      </c>
      <c r="S7">
        <v>0.63533653846153848</v>
      </c>
    </row>
    <row r="8" spans="1:19" x14ac:dyDescent="0.3">
      <c r="A8" s="17" t="s">
        <v>33</v>
      </c>
      <c r="B8" t="s">
        <v>28</v>
      </c>
      <c r="C8" s="18">
        <f>AVERAGE(C4:C7)</f>
        <v>16.177283653846153</v>
      </c>
      <c r="D8" s="18">
        <f t="shared" ref="D8:J8" si="0">AVERAGE(D4:D7)</f>
        <v>7.0161057692307693</v>
      </c>
      <c r="E8" s="18">
        <f t="shared" si="0"/>
        <v>6.6749999999999998</v>
      </c>
      <c r="F8" s="18">
        <f t="shared" si="0"/>
        <v>8.1021634615384617</v>
      </c>
      <c r="G8" s="18">
        <f>AVERAGE(G4:G5,G7)</f>
        <v>16.524038461538463</v>
      </c>
      <c r="H8" s="18">
        <f t="shared" si="0"/>
        <v>3.3919471153846157</v>
      </c>
      <c r="I8" s="18">
        <f t="shared" si="0"/>
        <v>5.6240985576923084</v>
      </c>
      <c r="J8" s="18">
        <f t="shared" si="0"/>
        <v>3.9246995192307694</v>
      </c>
      <c r="L8" s="19" t="s">
        <v>33</v>
      </c>
      <c r="M8" t="s">
        <v>42</v>
      </c>
      <c r="N8">
        <f>AVERAGE(N4:N7)</f>
        <v>5.5546875</v>
      </c>
      <c r="O8">
        <f t="shared" ref="O8:S8" si="1">AVERAGE(O4:O7)</f>
        <v>1.8858173076923077</v>
      </c>
      <c r="P8">
        <f t="shared" si="1"/>
        <v>1.4657451923076925</v>
      </c>
      <c r="Q8">
        <f t="shared" si="1"/>
        <v>1.7632211538461537</v>
      </c>
      <c r="R8">
        <f t="shared" si="1"/>
        <v>2.3455528846153846</v>
      </c>
      <c r="S8">
        <f t="shared" si="1"/>
        <v>0.62740384615384626</v>
      </c>
    </row>
    <row r="9" spans="1:19" x14ac:dyDescent="0.3">
      <c r="A9" s="17" t="s">
        <v>34</v>
      </c>
      <c r="B9" t="s">
        <v>28</v>
      </c>
      <c r="C9" s="18">
        <f>STDEV(C4:C7)</f>
        <v>3.6445243009575394</v>
      </c>
      <c r="D9" s="18">
        <f t="shared" ref="D9:J9" si="2">STDEV(D4:D7)</f>
        <v>2.2148591812297056</v>
      </c>
      <c r="E9" s="18">
        <f t="shared" si="2"/>
        <v>2.0823143834608784</v>
      </c>
      <c r="F9" s="18">
        <f t="shared" si="2"/>
        <v>0.66279492012164198</v>
      </c>
      <c r="G9" s="18">
        <f>STDEV(G4:G5,G7)</f>
        <v>7.4241250287611384</v>
      </c>
      <c r="H9" s="18">
        <f t="shared" si="2"/>
        <v>0.78063685258742754</v>
      </c>
      <c r="I9" s="18">
        <f t="shared" si="2"/>
        <v>1.7512178812759487</v>
      </c>
      <c r="J9" s="18">
        <f t="shared" si="2"/>
        <v>0.41472109758307446</v>
      </c>
      <c r="L9" s="19" t="s">
        <v>34</v>
      </c>
      <c r="M9" t="s">
        <v>42</v>
      </c>
      <c r="N9">
        <f>STDEV(N4:N7)</f>
        <v>1.3813610468695159</v>
      </c>
      <c r="O9">
        <f t="shared" ref="O9:S9" si="3">STDEV(O4:O7)</f>
        <v>0.70413819997196814</v>
      </c>
      <c r="P9">
        <f t="shared" si="3"/>
        <v>0.77165427275464615</v>
      </c>
      <c r="Q9">
        <f t="shared" si="3"/>
        <v>0.38221153846153944</v>
      </c>
      <c r="R9">
        <f t="shared" si="3"/>
        <v>1.0575891831282933</v>
      </c>
      <c r="S9">
        <f t="shared" si="3"/>
        <v>0.10173297311121517</v>
      </c>
    </row>
    <row r="10" spans="1:19" x14ac:dyDescent="0.3">
      <c r="A10" t="s">
        <v>35</v>
      </c>
      <c r="L10" t="s">
        <v>35</v>
      </c>
    </row>
    <row r="11" spans="1:19" x14ac:dyDescent="0.3">
      <c r="A11" t="s">
        <v>28</v>
      </c>
      <c r="B11" t="s">
        <v>36</v>
      </c>
      <c r="C11">
        <v>16.23317307692308</v>
      </c>
      <c r="D11">
        <v>5.8759615384615387</v>
      </c>
      <c r="E11">
        <v>8.8197115384615401</v>
      </c>
      <c r="F11">
        <v>5.5629807692307702</v>
      </c>
      <c r="G11">
        <v>4.8338942307692312</v>
      </c>
      <c r="H11">
        <v>0.96346153846153859</v>
      </c>
      <c r="I11">
        <v>1.7048076923076922</v>
      </c>
      <c r="J11">
        <v>1.3016826923076923</v>
      </c>
      <c r="L11" t="s">
        <v>42</v>
      </c>
      <c r="M11" t="s">
        <v>36</v>
      </c>
      <c r="N11">
        <v>2.25</v>
      </c>
      <c r="O11">
        <v>1.0456730769230769</v>
      </c>
      <c r="P11">
        <v>1.4206730769230769</v>
      </c>
      <c r="Q11">
        <v>1.283653846153846</v>
      </c>
      <c r="R11">
        <v>1.3990384615384615</v>
      </c>
      <c r="S11">
        <v>0.42403846153846153</v>
      </c>
    </row>
    <row r="12" spans="1:19" x14ac:dyDescent="0.3">
      <c r="A12" t="s">
        <v>28</v>
      </c>
      <c r="B12" t="s">
        <v>37</v>
      </c>
      <c r="C12">
        <v>29.617788461538463</v>
      </c>
      <c r="D12">
        <v>7.2108173076923086</v>
      </c>
      <c r="E12">
        <v>12.216346153846157</v>
      </c>
      <c r="F12">
        <v>12.966346153846155</v>
      </c>
      <c r="G12">
        <v>4.5526442307692303</v>
      </c>
      <c r="H12">
        <v>2.5615384615384618</v>
      </c>
      <c r="I12">
        <v>1.6427884615384616</v>
      </c>
      <c r="J12">
        <v>2.1519230769230773</v>
      </c>
      <c r="L12" t="s">
        <v>42</v>
      </c>
      <c r="M12" t="s">
        <v>37</v>
      </c>
      <c r="N12">
        <v>7.3557692307692308</v>
      </c>
      <c r="O12">
        <v>1.9326923076923077</v>
      </c>
      <c r="P12">
        <v>2.9783653846153846</v>
      </c>
      <c r="Q12">
        <v>4.1538461538461533</v>
      </c>
      <c r="R12">
        <v>1.6153846153846156</v>
      </c>
      <c r="S12">
        <v>1.4062500000000002</v>
      </c>
    </row>
    <row r="13" spans="1:19" x14ac:dyDescent="0.3">
      <c r="A13" t="s">
        <v>28</v>
      </c>
      <c r="B13" t="s">
        <v>38</v>
      </c>
      <c r="C13">
        <v>31.997596153846153</v>
      </c>
      <c r="D13">
        <v>11.776442307692308</v>
      </c>
      <c r="E13">
        <v>8.6105769230769234</v>
      </c>
      <c r="F13">
        <v>12.15144230769231</v>
      </c>
      <c r="G13">
        <v>5.9278846153846159</v>
      </c>
      <c r="H13">
        <v>3.1442307692307692</v>
      </c>
      <c r="I13">
        <v>3.2040865384615382</v>
      </c>
      <c r="J13">
        <v>2.7850961538461543</v>
      </c>
      <c r="L13" t="s">
        <v>42</v>
      </c>
      <c r="M13" t="s">
        <v>38</v>
      </c>
      <c r="N13">
        <v>5.8269230769230775</v>
      </c>
      <c r="O13">
        <v>2.2572115384615383</v>
      </c>
      <c r="P13">
        <v>1.8677884615384615</v>
      </c>
      <c r="Q13">
        <v>2.8413461538461537</v>
      </c>
      <c r="R13">
        <v>1.4495192307692308</v>
      </c>
      <c r="S13">
        <v>0.89423076923076938</v>
      </c>
    </row>
    <row r="14" spans="1:19" x14ac:dyDescent="0.3">
      <c r="A14" t="s">
        <v>28</v>
      </c>
      <c r="B14" t="s">
        <v>39</v>
      </c>
      <c r="C14">
        <v>35.05528846153846</v>
      </c>
      <c r="D14">
        <v>7.8605769230769234</v>
      </c>
      <c r="E14">
        <v>6.0504807692307701</v>
      </c>
      <c r="F14">
        <v>8.25</v>
      </c>
      <c r="G14" s="16">
        <v>12.021634615384615</v>
      </c>
      <c r="H14">
        <v>2.8629807692307696</v>
      </c>
      <c r="I14">
        <v>4.6514423076923084</v>
      </c>
      <c r="J14">
        <v>2.8312499999999998</v>
      </c>
      <c r="L14" t="s">
        <v>42</v>
      </c>
      <c r="M14" t="s">
        <v>39</v>
      </c>
      <c r="N14">
        <v>6.8004807692307692</v>
      </c>
      <c r="O14">
        <v>2.0841346153846154</v>
      </c>
      <c r="P14">
        <v>1.7596153846153848</v>
      </c>
      <c r="Q14">
        <v>2.322115384615385</v>
      </c>
      <c r="R14">
        <v>2.8918269230769229</v>
      </c>
      <c r="S14">
        <v>1.3557692307692308</v>
      </c>
    </row>
    <row r="15" spans="1:19" x14ac:dyDescent="0.3">
      <c r="A15" s="17" t="s">
        <v>33</v>
      </c>
      <c r="B15" t="s">
        <v>28</v>
      </c>
      <c r="C15" s="18">
        <f>AVERAGE(C11:C14)</f>
        <v>28.22596153846154</v>
      </c>
      <c r="D15" s="18">
        <f t="shared" ref="D15:J15" si="4">AVERAGE(D11:D14)</f>
        <v>8.1809495192307686</v>
      </c>
      <c r="E15" s="18">
        <f t="shared" si="4"/>
        <v>8.9242788461538467</v>
      </c>
      <c r="F15" s="18">
        <f t="shared" si="4"/>
        <v>9.7326923076923091</v>
      </c>
      <c r="G15" s="18">
        <f>AVERAGE(G11:G13)</f>
        <v>5.1048076923076922</v>
      </c>
      <c r="H15" s="18">
        <f t="shared" si="4"/>
        <v>2.3830528846153847</v>
      </c>
      <c r="I15" s="18">
        <f t="shared" si="4"/>
        <v>2.80078125</v>
      </c>
      <c r="J15" s="18">
        <f t="shared" si="4"/>
        <v>2.2674879807692312</v>
      </c>
      <c r="K15" s="18"/>
      <c r="L15" s="19" t="s">
        <v>33</v>
      </c>
      <c r="M15" t="s">
        <v>42</v>
      </c>
      <c r="N15">
        <f>AVERAGE(N11:N14)</f>
        <v>5.5582932692307692</v>
      </c>
      <c r="O15">
        <f t="shared" ref="O15:S15" si="5">AVERAGE(O11:O14)</f>
        <v>1.8299278846153846</v>
      </c>
      <c r="P15">
        <f t="shared" si="5"/>
        <v>2.0066105769230771</v>
      </c>
      <c r="Q15">
        <f t="shared" si="5"/>
        <v>2.6502403846153846</v>
      </c>
      <c r="R15">
        <f t="shared" si="5"/>
        <v>1.8389423076923079</v>
      </c>
      <c r="S15">
        <f t="shared" si="5"/>
        <v>1.0200721153846155</v>
      </c>
    </row>
    <row r="16" spans="1:19" x14ac:dyDescent="0.3">
      <c r="A16" s="17" t="s">
        <v>34</v>
      </c>
      <c r="B16" t="s">
        <v>28</v>
      </c>
      <c r="C16" s="18">
        <f>STDEV(C11:C14)</f>
        <v>8.2991784967196658</v>
      </c>
      <c r="D16" s="18">
        <f t="shared" ref="D16:J16" si="6">STDEV(D11:D14)</f>
        <v>2.5353719708424443</v>
      </c>
      <c r="E16" s="18">
        <f t="shared" si="6"/>
        <v>2.530201952656713</v>
      </c>
      <c r="F16" s="18">
        <f t="shared" si="6"/>
        <v>3.4588890100972605</v>
      </c>
      <c r="G16" s="18">
        <f>STDEV(G11:G13)</f>
        <v>0.72654463496837374</v>
      </c>
      <c r="H16" s="18">
        <f t="shared" si="6"/>
        <v>0.97584480284237163</v>
      </c>
      <c r="I16" s="18">
        <f t="shared" si="6"/>
        <v>1.4294179285580459</v>
      </c>
      <c r="J16" s="18">
        <f t="shared" si="6"/>
        <v>0.71458168121505927</v>
      </c>
      <c r="L16" s="19" t="s">
        <v>34</v>
      </c>
      <c r="M16" t="s">
        <v>42</v>
      </c>
      <c r="N16">
        <f>STDEV(N11:N14)</f>
        <v>2.2942621142234603</v>
      </c>
      <c r="O16">
        <f t="shared" ref="O16:S16" si="7">STDEV(O11:O14)</f>
        <v>0.53938499325662004</v>
      </c>
      <c r="P16">
        <f t="shared" si="7"/>
        <v>0.67525510362685293</v>
      </c>
      <c r="Q16">
        <f t="shared" si="7"/>
        <v>1.1933952274954325</v>
      </c>
      <c r="R16">
        <f t="shared" si="7"/>
        <v>0.70798064516970416</v>
      </c>
      <c r="S16">
        <f t="shared" si="7"/>
        <v>0.45931763619619259</v>
      </c>
    </row>
    <row r="17" spans="1:19" x14ac:dyDescent="0.3">
      <c r="A17" t="s">
        <v>40</v>
      </c>
      <c r="C17" t="s">
        <v>19</v>
      </c>
      <c r="D17" t="s">
        <v>20</v>
      </c>
      <c r="E17" t="s">
        <v>21</v>
      </c>
      <c r="F17" t="s">
        <v>22</v>
      </c>
      <c r="G17" t="s">
        <v>23</v>
      </c>
      <c r="H17" t="s">
        <v>24</v>
      </c>
      <c r="I17" t="s">
        <v>25</v>
      </c>
      <c r="J17" t="s">
        <v>26</v>
      </c>
      <c r="L17" s="19"/>
    </row>
    <row r="18" spans="1:19" x14ac:dyDescent="0.3">
      <c r="A18" t="s">
        <v>27</v>
      </c>
      <c r="L18" t="s">
        <v>40</v>
      </c>
      <c r="N18" t="s">
        <v>19</v>
      </c>
      <c r="O18" t="s">
        <v>20</v>
      </c>
      <c r="P18" t="s">
        <v>21</v>
      </c>
      <c r="Q18" t="s">
        <v>22</v>
      </c>
      <c r="R18" t="s">
        <v>23</v>
      </c>
      <c r="S18" t="s">
        <v>24</v>
      </c>
    </row>
    <row r="19" spans="1:19" x14ac:dyDescent="0.3">
      <c r="A19" t="s">
        <v>28</v>
      </c>
      <c r="B19" t="s">
        <v>29</v>
      </c>
      <c r="C19">
        <v>5.1663461538461544</v>
      </c>
      <c r="D19">
        <v>2.2067307692307692</v>
      </c>
      <c r="E19">
        <v>6.3425480769230775</v>
      </c>
      <c r="F19">
        <v>3.2134615384615386</v>
      </c>
      <c r="G19">
        <v>2.6826923076923079</v>
      </c>
      <c r="H19">
        <v>3.9129807692307694</v>
      </c>
      <c r="I19">
        <v>4.7250000000000005</v>
      </c>
      <c r="J19">
        <v>7.8317307692307692</v>
      </c>
      <c r="L19" t="s">
        <v>27</v>
      </c>
    </row>
    <row r="20" spans="1:19" x14ac:dyDescent="0.3">
      <c r="A20" t="s">
        <v>28</v>
      </c>
      <c r="B20" t="s">
        <v>30</v>
      </c>
      <c r="C20">
        <v>7.2908653846153841</v>
      </c>
      <c r="D20">
        <v>3.165144230769231</v>
      </c>
      <c r="E20">
        <v>5.5024038461538458</v>
      </c>
      <c r="F20">
        <v>2.2759615384615386</v>
      </c>
      <c r="G20">
        <v>2.390625</v>
      </c>
      <c r="H20">
        <v>3.7362980769230774</v>
      </c>
      <c r="I20">
        <v>5.1072115384615389</v>
      </c>
      <c r="J20">
        <v>7.9687500000000009</v>
      </c>
      <c r="L20" t="s">
        <v>42</v>
      </c>
      <c r="M20" t="s">
        <v>29</v>
      </c>
      <c r="N20">
        <v>4.9759615384615383</v>
      </c>
      <c r="O20">
        <v>1.3846153846153846</v>
      </c>
      <c r="P20">
        <v>4.1682692307692308</v>
      </c>
      <c r="Q20">
        <v>1.7163461538461537</v>
      </c>
      <c r="R20">
        <v>1.0096153846153848</v>
      </c>
      <c r="S20">
        <v>1.341346153846154</v>
      </c>
    </row>
    <row r="21" spans="1:19" x14ac:dyDescent="0.3">
      <c r="A21" t="s">
        <v>28</v>
      </c>
      <c r="B21" t="s">
        <v>31</v>
      </c>
      <c r="C21">
        <v>13.867788461538462</v>
      </c>
      <c r="D21">
        <v>1.8266826923076922</v>
      </c>
      <c r="E21">
        <v>3.819951923076923</v>
      </c>
      <c r="F21">
        <v>1.5483173076923076</v>
      </c>
      <c r="G21">
        <v>2.2947115384615384</v>
      </c>
      <c r="H21">
        <v>2.9697115384615387</v>
      </c>
      <c r="I21">
        <v>3.8076923076923084</v>
      </c>
      <c r="J21">
        <v>2.1923076923076925</v>
      </c>
      <c r="L21" t="s">
        <v>42</v>
      </c>
      <c r="M21" t="s">
        <v>30</v>
      </c>
      <c r="N21">
        <v>10.889423076923078</v>
      </c>
      <c r="O21">
        <v>2.2716346153846154</v>
      </c>
      <c r="P21">
        <v>4.1177884615384617</v>
      </c>
      <c r="Q21">
        <v>1.6442307692307689</v>
      </c>
      <c r="R21">
        <v>0.96634615384615385</v>
      </c>
      <c r="S21">
        <v>1.4927884615384615</v>
      </c>
    </row>
    <row r="22" spans="1:19" x14ac:dyDescent="0.3">
      <c r="A22" t="s">
        <v>28</v>
      </c>
      <c r="B22" t="s">
        <v>32</v>
      </c>
      <c r="C22">
        <v>17.44471153846154</v>
      </c>
      <c r="D22">
        <v>3.7701923076923078</v>
      </c>
      <c r="E22">
        <v>6.3576923076923082</v>
      </c>
      <c r="F22">
        <v>2.6531250000000002</v>
      </c>
      <c r="G22">
        <v>2.7540865384615385</v>
      </c>
      <c r="H22">
        <v>5.815384615384616</v>
      </c>
      <c r="I22">
        <v>4.709855769230769</v>
      </c>
      <c r="J22">
        <v>7.1531250000000002</v>
      </c>
      <c r="L22" t="s">
        <v>42</v>
      </c>
      <c r="M22" t="s">
        <v>31</v>
      </c>
      <c r="N22">
        <v>15.360576923076923</v>
      </c>
      <c r="O22">
        <v>0.67355769230769247</v>
      </c>
      <c r="P22">
        <v>2.1129807692307696</v>
      </c>
      <c r="Q22">
        <v>0.99519230769230771</v>
      </c>
      <c r="R22">
        <v>0.98798076923076938</v>
      </c>
      <c r="S22">
        <v>1.0745192307692308</v>
      </c>
    </row>
    <row r="23" spans="1:19" x14ac:dyDescent="0.3">
      <c r="A23" s="17" t="s">
        <v>33</v>
      </c>
      <c r="B23" t="s">
        <v>28</v>
      </c>
      <c r="C23" s="18">
        <f>AVERAGE(C19:C22)</f>
        <v>10.942427884615386</v>
      </c>
      <c r="D23" s="18">
        <f t="shared" ref="D23:J23" si="8">AVERAGE(D19:D22)</f>
        <v>2.7421875</v>
      </c>
      <c r="E23" s="18">
        <f t="shared" si="8"/>
        <v>5.5056490384615389</v>
      </c>
      <c r="F23" s="18">
        <f t="shared" si="8"/>
        <v>2.4227163461538463</v>
      </c>
      <c r="G23" s="18">
        <f t="shared" si="8"/>
        <v>2.530528846153846</v>
      </c>
      <c r="H23" s="18">
        <f t="shared" si="8"/>
        <v>4.1085937500000007</v>
      </c>
      <c r="I23" s="18">
        <f t="shared" si="8"/>
        <v>4.5874399038461542</v>
      </c>
      <c r="J23" s="18">
        <f t="shared" si="8"/>
        <v>6.2864783653846157</v>
      </c>
      <c r="L23" t="s">
        <v>42</v>
      </c>
      <c r="M23" t="s">
        <v>32</v>
      </c>
      <c r="N23">
        <v>16.37019230769231</v>
      </c>
      <c r="O23">
        <v>1.8100961538461537</v>
      </c>
      <c r="P23">
        <v>3.4615384615384612</v>
      </c>
      <c r="Q23">
        <v>1.4134615384615385</v>
      </c>
      <c r="R23">
        <v>0.85096153846153855</v>
      </c>
      <c r="S23">
        <v>1.6442307692307689</v>
      </c>
    </row>
    <row r="24" spans="1:19" x14ac:dyDescent="0.3">
      <c r="A24" s="17" t="s">
        <v>34</v>
      </c>
      <c r="B24" t="s">
        <v>28</v>
      </c>
      <c r="C24" s="18">
        <f>STDEV(C19:C22)</f>
        <v>5.7018843689907435</v>
      </c>
      <c r="D24" s="18">
        <f t="shared" ref="D24:J24" si="9">STDEV(D19:D22)</f>
        <v>0.88704551633973905</v>
      </c>
      <c r="E24" s="18">
        <f t="shared" si="9"/>
        <v>1.1927507464272686</v>
      </c>
      <c r="F24" s="18">
        <f t="shared" si="9"/>
        <v>0.69868370501684485</v>
      </c>
      <c r="G24" s="18">
        <f t="shared" si="9"/>
        <v>0.22234706323912876</v>
      </c>
      <c r="H24" s="18">
        <f t="shared" si="9"/>
        <v>1.2092775055594562</v>
      </c>
      <c r="I24" s="18">
        <f t="shared" si="9"/>
        <v>0.55138531294977811</v>
      </c>
      <c r="J24" s="18">
        <f t="shared" si="9"/>
        <v>2.7526443488517947</v>
      </c>
      <c r="L24" s="19" t="s">
        <v>33</v>
      </c>
      <c r="M24" t="s">
        <v>42</v>
      </c>
      <c r="N24">
        <f>AVERAGE(N20:N23)</f>
        <v>11.899038461538463</v>
      </c>
      <c r="O24">
        <f t="shared" ref="O24:S24" si="10">AVERAGE(O20:O23)</f>
        <v>1.5349759615384615</v>
      </c>
      <c r="P24">
        <f t="shared" si="10"/>
        <v>3.4651442307692313</v>
      </c>
      <c r="Q24">
        <f t="shared" si="10"/>
        <v>1.4423076923076921</v>
      </c>
      <c r="R24">
        <f t="shared" si="10"/>
        <v>0.95372596153846168</v>
      </c>
      <c r="S24">
        <f t="shared" si="10"/>
        <v>1.3882211538461537</v>
      </c>
    </row>
    <row r="25" spans="1:19" x14ac:dyDescent="0.3">
      <c r="A25" t="s">
        <v>35</v>
      </c>
      <c r="L25" s="19" t="s">
        <v>34</v>
      </c>
      <c r="M25" t="s">
        <v>42</v>
      </c>
      <c r="N25">
        <f>STDEV(N20:N23)</f>
        <v>5.1936429906947668</v>
      </c>
      <c r="O25">
        <f t="shared" ref="O25:S25" si="11">STDEV(O20:O23)</f>
        <v>0.67897148446725997</v>
      </c>
      <c r="P25">
        <f t="shared" si="11"/>
        <v>0.95719874040047359</v>
      </c>
      <c r="Q25">
        <f t="shared" si="11"/>
        <v>0.32486626743319608</v>
      </c>
      <c r="R25">
        <f t="shared" si="11"/>
        <v>7.0750301215199249E-2</v>
      </c>
      <c r="S25">
        <f t="shared" si="11"/>
        <v>0.24295500761427513</v>
      </c>
    </row>
    <row r="26" spans="1:19" x14ac:dyDescent="0.3">
      <c r="A26" t="s">
        <v>28</v>
      </c>
      <c r="B26" t="s">
        <v>36</v>
      </c>
      <c r="C26">
        <v>10.052884615384617</v>
      </c>
      <c r="D26">
        <v>3.5783653846153847</v>
      </c>
      <c r="E26">
        <v>3.2906249999999999</v>
      </c>
      <c r="F26">
        <v>2.6516826923076926</v>
      </c>
      <c r="G26">
        <v>1.757451923076923</v>
      </c>
      <c r="H26">
        <v>0.79975961538461526</v>
      </c>
      <c r="I26">
        <v>0.44127403846153845</v>
      </c>
      <c r="J26">
        <v>0.38141826923076921</v>
      </c>
      <c r="L26" t="s">
        <v>35</v>
      </c>
    </row>
    <row r="27" spans="1:19" x14ac:dyDescent="0.3">
      <c r="A27" t="s">
        <v>28</v>
      </c>
      <c r="B27" t="s">
        <v>37</v>
      </c>
      <c r="C27">
        <v>12.180288461538463</v>
      </c>
      <c r="D27">
        <v>2.5824519230769232</v>
      </c>
      <c r="E27">
        <v>1.9175480769230768</v>
      </c>
      <c r="F27">
        <v>2.1310096153846154</v>
      </c>
      <c r="G27">
        <v>1.2663461538461538</v>
      </c>
      <c r="H27">
        <v>0.61211538461538462</v>
      </c>
      <c r="I27">
        <v>0.38524038461538462</v>
      </c>
      <c r="J27">
        <v>0.46334134615384609</v>
      </c>
      <c r="L27" t="s">
        <v>42</v>
      </c>
      <c r="M27" t="s">
        <v>36</v>
      </c>
      <c r="N27">
        <v>6.3605769230769234</v>
      </c>
      <c r="O27">
        <v>2.0697115384615388</v>
      </c>
      <c r="P27">
        <v>2.4014423076923079</v>
      </c>
      <c r="Q27">
        <v>2.9783653846153846</v>
      </c>
      <c r="R27">
        <v>1.8317307692307694</v>
      </c>
      <c r="S27">
        <v>1.002403846153846</v>
      </c>
    </row>
    <row r="28" spans="1:19" x14ac:dyDescent="0.3">
      <c r="A28" t="s">
        <v>28</v>
      </c>
      <c r="B28" t="s">
        <v>38</v>
      </c>
      <c r="C28">
        <v>9.2019230769230784</v>
      </c>
      <c r="D28">
        <v>5.1230769230769235</v>
      </c>
      <c r="E28">
        <v>2.7151442307692313</v>
      </c>
      <c r="F28">
        <v>1.5576923076923079</v>
      </c>
      <c r="G28">
        <v>2.6560096153846153</v>
      </c>
      <c r="H28">
        <v>0.8899038461538461</v>
      </c>
      <c r="I28">
        <v>0.50221153846153854</v>
      </c>
      <c r="J28">
        <v>0.51302884615384625</v>
      </c>
      <c r="L28" t="s">
        <v>42</v>
      </c>
      <c r="M28" t="s">
        <v>37</v>
      </c>
      <c r="N28">
        <v>9.0865384615384617</v>
      </c>
      <c r="O28">
        <v>1.8028846153846154</v>
      </c>
      <c r="P28">
        <v>2.0841346153846154</v>
      </c>
      <c r="Q28">
        <v>2.5745192307692308</v>
      </c>
      <c r="R28">
        <v>1.5504807692307694</v>
      </c>
      <c r="S28">
        <v>0.91586538461538469</v>
      </c>
    </row>
    <row r="29" spans="1:19" x14ac:dyDescent="0.3">
      <c r="A29" t="s">
        <v>28</v>
      </c>
      <c r="B29" t="s">
        <v>39</v>
      </c>
      <c r="C29">
        <v>6.3144230769230774</v>
      </c>
      <c r="D29">
        <v>2.7822115384615387</v>
      </c>
      <c r="E29">
        <v>1.3687499999999999</v>
      </c>
      <c r="F29">
        <v>1.6622596153846156</v>
      </c>
      <c r="G29">
        <v>1.078846153846154</v>
      </c>
      <c r="H29">
        <v>0.56610576923076927</v>
      </c>
      <c r="I29">
        <v>0.35675480769230772</v>
      </c>
      <c r="J29">
        <v>0.28262019230769236</v>
      </c>
      <c r="L29" t="s">
        <v>42</v>
      </c>
      <c r="M29" t="s">
        <v>38</v>
      </c>
      <c r="N29">
        <v>4.6298076923076925</v>
      </c>
      <c r="O29">
        <v>2.8629807692307696</v>
      </c>
      <c r="P29">
        <v>2.0913461538461537</v>
      </c>
      <c r="Q29">
        <v>1.0384615384615383</v>
      </c>
      <c r="R29">
        <v>2.8485576923076925</v>
      </c>
      <c r="S29">
        <v>1.0817307692307692</v>
      </c>
    </row>
    <row r="30" spans="1:19" x14ac:dyDescent="0.3">
      <c r="A30" s="17" t="s">
        <v>33</v>
      </c>
      <c r="B30" t="s">
        <v>28</v>
      </c>
      <c r="C30" s="18">
        <f>AVERAGE(C26:C29)</f>
        <v>9.4373798076923094</v>
      </c>
      <c r="D30" s="18">
        <f t="shared" ref="D30:J30" si="12">AVERAGE(D26:D29)</f>
        <v>3.5165264423076925</v>
      </c>
      <c r="E30" s="18">
        <f t="shared" si="12"/>
        <v>2.3230168269230771</v>
      </c>
      <c r="F30" s="18">
        <f t="shared" si="12"/>
        <v>2.0006610576923078</v>
      </c>
      <c r="G30" s="18">
        <f t="shared" si="12"/>
        <v>1.6896634615384616</v>
      </c>
      <c r="H30" s="18">
        <f t="shared" si="12"/>
        <v>0.71697115384615373</v>
      </c>
      <c r="I30" s="18">
        <f t="shared" si="12"/>
        <v>0.42137019230769235</v>
      </c>
      <c r="J30" s="18">
        <f t="shared" si="12"/>
        <v>0.41010216346153844</v>
      </c>
      <c r="L30" t="s">
        <v>42</v>
      </c>
      <c r="M30" t="s">
        <v>39</v>
      </c>
      <c r="N30">
        <v>2.8629807692307696</v>
      </c>
      <c r="O30">
        <v>1.4062500000000002</v>
      </c>
      <c r="P30">
        <v>1.0889423076923077</v>
      </c>
      <c r="Q30">
        <v>1.5144230769230771</v>
      </c>
      <c r="R30">
        <v>1.1394230769230771</v>
      </c>
      <c r="S30">
        <v>0.63245192307692311</v>
      </c>
    </row>
    <row r="31" spans="1:19" x14ac:dyDescent="0.3">
      <c r="A31" s="17" t="s">
        <v>34</v>
      </c>
      <c r="B31" t="s">
        <v>28</v>
      </c>
      <c r="C31" s="18">
        <f>STDEV(C26:C29)</f>
        <v>2.4297251330111314</v>
      </c>
      <c r="D31" s="18">
        <f t="shared" ref="D31:J31" si="13">STDEV(D26:D29)</f>
        <v>1.1542013237923965</v>
      </c>
      <c r="E31" s="18">
        <f t="shared" si="13"/>
        <v>0.84952134790613809</v>
      </c>
      <c r="F31" s="18">
        <f t="shared" si="13"/>
        <v>0.50051865262020745</v>
      </c>
      <c r="G31" s="18">
        <f t="shared" si="13"/>
        <v>0.70491500455476841</v>
      </c>
      <c r="H31" s="18">
        <f t="shared" si="13"/>
        <v>0.15331312408359701</v>
      </c>
      <c r="I31" s="18">
        <f t="shared" si="13"/>
        <v>6.4322099034363145E-2</v>
      </c>
      <c r="J31" s="18">
        <f t="shared" si="13"/>
        <v>0.10083440441519285</v>
      </c>
      <c r="L31" s="19" t="s">
        <v>33</v>
      </c>
      <c r="M31" t="s">
        <v>42</v>
      </c>
      <c r="N31">
        <f>AVERAGE(N27:N30)</f>
        <v>5.7349759615384617</v>
      </c>
      <c r="O31">
        <f t="shared" ref="O31:S31" si="14">AVERAGE(O27:O30)</f>
        <v>2.0354567307692308</v>
      </c>
      <c r="P31">
        <f t="shared" si="14"/>
        <v>1.916466346153846</v>
      </c>
      <c r="Q31">
        <f t="shared" si="14"/>
        <v>2.0264423076923075</v>
      </c>
      <c r="R31">
        <f t="shared" si="14"/>
        <v>1.8425480769230771</v>
      </c>
      <c r="S31">
        <f t="shared" si="14"/>
        <v>0.90811298076923075</v>
      </c>
    </row>
    <row r="32" spans="1:19" x14ac:dyDescent="0.3">
      <c r="A32" t="s">
        <v>41</v>
      </c>
      <c r="C32" t="s">
        <v>19</v>
      </c>
      <c r="D32" t="s">
        <v>20</v>
      </c>
      <c r="E32" t="s">
        <v>21</v>
      </c>
      <c r="F32" t="s">
        <v>22</v>
      </c>
      <c r="G32" t="s">
        <v>23</v>
      </c>
      <c r="H32" t="s">
        <v>24</v>
      </c>
      <c r="I32" t="s">
        <v>25</v>
      </c>
      <c r="J32" t="s">
        <v>26</v>
      </c>
      <c r="L32" s="19" t="s">
        <v>34</v>
      </c>
      <c r="M32" t="s">
        <v>42</v>
      </c>
      <c r="N32">
        <f>STDEV(N27:N30)</f>
        <v>2.6516724937566689</v>
      </c>
      <c r="O32">
        <f t="shared" ref="O32:S32" si="15">STDEV(O27:O30)</f>
        <v>0.61534822796568089</v>
      </c>
      <c r="P32">
        <f t="shared" si="15"/>
        <v>0.57116644192599164</v>
      </c>
      <c r="Q32">
        <f t="shared" si="15"/>
        <v>0.90273945134342926</v>
      </c>
      <c r="R32">
        <f t="shared" si="15"/>
        <v>0.72843678248690968</v>
      </c>
      <c r="S32">
        <f t="shared" si="15"/>
        <v>0.19585966256369272</v>
      </c>
    </row>
    <row r="33" spans="1:19" x14ac:dyDescent="0.3">
      <c r="A33" t="s">
        <v>27</v>
      </c>
      <c r="L33" s="19"/>
    </row>
    <row r="34" spans="1:19" x14ac:dyDescent="0.3">
      <c r="A34" t="s">
        <v>28</v>
      </c>
      <c r="B34" t="s">
        <v>29</v>
      </c>
      <c r="C34">
        <v>20.747596153846153</v>
      </c>
      <c r="D34">
        <v>5.90625</v>
      </c>
      <c r="E34">
        <v>4.7451923076923075</v>
      </c>
      <c r="F34">
        <v>5.9704326923076927</v>
      </c>
      <c r="G34">
        <v>2.0040865384615385</v>
      </c>
      <c r="H34">
        <v>0.91081730769230773</v>
      </c>
      <c r="I34">
        <v>0.22990384615384615</v>
      </c>
      <c r="J34">
        <v>0.38646634615384617</v>
      </c>
      <c r="L34" t="s">
        <v>41</v>
      </c>
      <c r="N34" t="s">
        <v>19</v>
      </c>
      <c r="O34" t="s">
        <v>20</v>
      </c>
      <c r="P34" t="s">
        <v>21</v>
      </c>
      <c r="Q34" t="s">
        <v>22</v>
      </c>
      <c r="R34" t="s">
        <v>23</v>
      </c>
      <c r="S34" t="s">
        <v>24</v>
      </c>
    </row>
    <row r="35" spans="1:19" x14ac:dyDescent="0.3">
      <c r="A35" t="s">
        <v>28</v>
      </c>
      <c r="B35" t="s">
        <v>30</v>
      </c>
      <c r="C35">
        <v>19.83894230769231</v>
      </c>
      <c r="D35">
        <v>5.9423076923076934</v>
      </c>
      <c r="E35">
        <v>6.466586538461538</v>
      </c>
      <c r="F35">
        <v>3.7074519230769227</v>
      </c>
      <c r="G35">
        <v>1.8533653846153844</v>
      </c>
      <c r="H35">
        <v>0.99951923076923077</v>
      </c>
      <c r="I35">
        <v>0.31045673076923075</v>
      </c>
      <c r="J35">
        <v>0.4807932692307692</v>
      </c>
      <c r="L35" t="s">
        <v>27</v>
      </c>
    </row>
    <row r="36" spans="1:19" x14ac:dyDescent="0.3">
      <c r="A36" t="s">
        <v>28</v>
      </c>
      <c r="B36" t="s">
        <v>31</v>
      </c>
      <c r="C36">
        <v>18.252403846153847</v>
      </c>
      <c r="D36">
        <v>6.959134615384615</v>
      </c>
      <c r="E36">
        <v>4.9507211538461542</v>
      </c>
      <c r="F36">
        <v>4.7862980769230763</v>
      </c>
      <c r="G36">
        <v>1.3189903846153845</v>
      </c>
      <c r="H36">
        <v>0.78822115384615388</v>
      </c>
      <c r="J36">
        <v>0.3228605769230769</v>
      </c>
      <c r="L36" t="s">
        <v>42</v>
      </c>
      <c r="M36" t="s">
        <v>29</v>
      </c>
      <c r="N36">
        <v>0.11538461538461538</v>
      </c>
      <c r="O36">
        <v>0.11466346153846156</v>
      </c>
      <c r="P36">
        <v>5.3365384615384613E-2</v>
      </c>
      <c r="Q36">
        <v>0.12259615384615385</v>
      </c>
      <c r="R36">
        <v>6.1298076923076927E-2</v>
      </c>
      <c r="S36">
        <v>6.3461538461538458E-2</v>
      </c>
    </row>
    <row r="37" spans="1:19" x14ac:dyDescent="0.3">
      <c r="A37" t="s">
        <v>28</v>
      </c>
      <c r="B37" t="s">
        <v>32</v>
      </c>
      <c r="C37">
        <v>15.764423076923077</v>
      </c>
      <c r="D37">
        <v>6.2567307692307699</v>
      </c>
      <c r="E37">
        <v>4.2028846153846153</v>
      </c>
      <c r="F37">
        <v>4.0514423076923087</v>
      </c>
      <c r="G37">
        <v>1.29375</v>
      </c>
      <c r="H37">
        <v>0.796875</v>
      </c>
      <c r="I37">
        <v>0.27576923076923082</v>
      </c>
      <c r="J37">
        <v>0.2602644230769231</v>
      </c>
      <c r="L37" t="s">
        <v>42</v>
      </c>
      <c r="M37" t="s">
        <v>30</v>
      </c>
      <c r="N37">
        <v>0.13052884615384616</v>
      </c>
      <c r="O37">
        <v>4.7596153846153851E-2</v>
      </c>
      <c r="P37">
        <v>3.3173076923076923E-2</v>
      </c>
      <c r="Q37">
        <v>7.1394230769230765E-2</v>
      </c>
      <c r="R37">
        <v>5.7692307692307689E-2</v>
      </c>
      <c r="S37">
        <v>5.1923076923076919E-2</v>
      </c>
    </row>
    <row r="38" spans="1:19" x14ac:dyDescent="0.3">
      <c r="A38" s="17" t="s">
        <v>33</v>
      </c>
      <c r="B38" t="s">
        <v>28</v>
      </c>
      <c r="C38" s="18">
        <f>AVERAGE(C34:C37)</f>
        <v>18.650841346153847</v>
      </c>
      <c r="D38" s="18">
        <f t="shared" ref="D38:J38" si="16">AVERAGE(D34:D37)</f>
        <v>6.2661057692307693</v>
      </c>
      <c r="E38" s="18">
        <f t="shared" si="16"/>
        <v>5.0913461538461533</v>
      </c>
      <c r="F38" s="18">
        <f t="shared" si="16"/>
        <v>4.62890625</v>
      </c>
      <c r="G38" s="18">
        <f t="shared" si="16"/>
        <v>1.6175480769230768</v>
      </c>
      <c r="H38" s="18">
        <f t="shared" si="16"/>
        <v>0.87385817307692304</v>
      </c>
      <c r="I38" s="18">
        <f t="shared" si="16"/>
        <v>0.27204326923076927</v>
      </c>
      <c r="J38" s="18">
        <f t="shared" si="16"/>
        <v>0.36259615384615385</v>
      </c>
      <c r="L38" t="s">
        <v>42</v>
      </c>
      <c r="M38" t="s">
        <v>31</v>
      </c>
      <c r="N38">
        <v>9.951923076923079E-2</v>
      </c>
      <c r="O38">
        <v>3.9663461538461543E-2</v>
      </c>
      <c r="P38">
        <v>4.6153846153846149E-2</v>
      </c>
      <c r="Q38">
        <v>9.5913461538461559E-2</v>
      </c>
      <c r="R38">
        <v>4.4711538461538462E-2</v>
      </c>
      <c r="S38">
        <v>4.1826923076923081E-2</v>
      </c>
    </row>
    <row r="39" spans="1:19" x14ac:dyDescent="0.3">
      <c r="A39" s="17" t="s">
        <v>34</v>
      </c>
      <c r="B39" t="s">
        <v>28</v>
      </c>
      <c r="C39" s="18">
        <f>STDEV(C34:C37)</f>
        <v>2.1831267702345936</v>
      </c>
      <c r="D39" s="18">
        <f t="shared" ref="D39:J39" si="17">STDEV(D34:D37)</f>
        <v>0.48809775028303554</v>
      </c>
      <c r="E39" s="18">
        <f t="shared" si="17"/>
        <v>0.96957858485609694</v>
      </c>
      <c r="F39" s="18">
        <f t="shared" si="17"/>
        <v>1.0011673293150887</v>
      </c>
      <c r="G39" s="18">
        <f t="shared" si="17"/>
        <v>0.36469333012406707</v>
      </c>
      <c r="H39" s="18">
        <f t="shared" si="17"/>
        <v>0.1006922490423009</v>
      </c>
      <c r="I39" s="18">
        <f t="shared" si="17"/>
        <v>4.040549340132385E-2</v>
      </c>
      <c r="J39" s="18">
        <f t="shared" si="17"/>
        <v>9.4147124866148346E-2</v>
      </c>
      <c r="L39" t="s">
        <v>42</v>
      </c>
      <c r="M39" t="s">
        <v>32</v>
      </c>
      <c r="N39">
        <v>0.12115384615384617</v>
      </c>
      <c r="O39">
        <v>3.9663461538461543E-2</v>
      </c>
      <c r="P39">
        <v>2.8125000000000001E-2</v>
      </c>
      <c r="Q39">
        <v>8.7259615384615394E-2</v>
      </c>
      <c r="R39">
        <v>4.2548076923076925E-2</v>
      </c>
      <c r="S39">
        <v>4.110576923076923E-2</v>
      </c>
    </row>
    <row r="40" spans="1:19" x14ac:dyDescent="0.3">
      <c r="A40" t="s">
        <v>35</v>
      </c>
      <c r="L40" s="19" t="s">
        <v>33</v>
      </c>
      <c r="M40" t="s">
        <v>42</v>
      </c>
      <c r="N40">
        <f>AVERAGE(N36:N39)</f>
        <v>0.11664663461538463</v>
      </c>
      <c r="O40">
        <f t="shared" ref="O40:S40" si="18">AVERAGE(O36:O39)</f>
        <v>6.0396634615384623E-2</v>
      </c>
      <c r="P40">
        <f t="shared" si="18"/>
        <v>4.0204326923076926E-2</v>
      </c>
      <c r="Q40">
        <f t="shared" si="18"/>
        <v>9.4290865384615397E-2</v>
      </c>
      <c r="R40">
        <f t="shared" si="18"/>
        <v>5.1562499999999997E-2</v>
      </c>
      <c r="S40">
        <f t="shared" si="18"/>
        <v>4.957932692307692E-2</v>
      </c>
    </row>
    <row r="41" spans="1:19" x14ac:dyDescent="0.3">
      <c r="A41" t="s">
        <v>28</v>
      </c>
      <c r="B41" t="s">
        <v>36</v>
      </c>
      <c r="C41">
        <v>19.377403846153847</v>
      </c>
      <c r="D41">
        <v>15.360576923076923</v>
      </c>
      <c r="E41">
        <v>10.269230769230768</v>
      </c>
      <c r="F41">
        <v>14.574519230769234</v>
      </c>
      <c r="G41">
        <v>13.117788461538463</v>
      </c>
      <c r="H41">
        <v>4.5555288461538463</v>
      </c>
      <c r="I41">
        <v>6.6468749999999996</v>
      </c>
      <c r="J41">
        <v>4.5360576923076916</v>
      </c>
      <c r="L41" s="19" t="s">
        <v>34</v>
      </c>
      <c r="M41" t="s">
        <v>42</v>
      </c>
      <c r="N41">
        <f>STDEV(N36:N39)</f>
        <v>1.301244799027854E-2</v>
      </c>
      <c r="O41">
        <f t="shared" ref="O41:S41" si="19">STDEV(O36:O39)</f>
        <v>3.6370637167445631E-2</v>
      </c>
      <c r="P41">
        <f t="shared" si="19"/>
        <v>1.1604005545997371E-2</v>
      </c>
      <c r="Q41">
        <f t="shared" si="19"/>
        <v>2.142830314049084E-2</v>
      </c>
      <c r="R41">
        <f t="shared" si="19"/>
        <v>9.3193615264327671E-3</v>
      </c>
      <c r="S41">
        <f t="shared" si="19"/>
        <v>1.0489834867143598E-2</v>
      </c>
    </row>
    <row r="42" spans="1:19" x14ac:dyDescent="0.3">
      <c r="A42" t="s">
        <v>28</v>
      </c>
      <c r="B42" t="s">
        <v>37</v>
      </c>
      <c r="C42">
        <v>24.38221153846154</v>
      </c>
      <c r="D42">
        <v>11.906250000000002</v>
      </c>
      <c r="E42">
        <v>7.78125</v>
      </c>
      <c r="F42">
        <v>7.3701923076923093</v>
      </c>
      <c r="G42">
        <v>11.264423076923077</v>
      </c>
      <c r="H42">
        <v>3.4110576923076925</v>
      </c>
      <c r="I42">
        <v>1.7560096153846156</v>
      </c>
      <c r="J42">
        <v>2.697115384615385</v>
      </c>
      <c r="L42" t="s">
        <v>35</v>
      </c>
    </row>
    <row r="43" spans="1:19" x14ac:dyDescent="0.3">
      <c r="A43" t="s">
        <v>28</v>
      </c>
      <c r="B43" t="s">
        <v>38</v>
      </c>
      <c r="C43">
        <v>14.588942307692308</v>
      </c>
      <c r="D43">
        <v>12.584134615384615</v>
      </c>
      <c r="E43">
        <v>19.83173076923077</v>
      </c>
      <c r="F43">
        <v>7.8822115384615383</v>
      </c>
      <c r="G43">
        <v>15.576923076923078</v>
      </c>
      <c r="H43">
        <v>3.6512019230769233</v>
      </c>
      <c r="I43">
        <v>7.3629807692307701</v>
      </c>
      <c r="J43">
        <v>2.4021634615384615</v>
      </c>
      <c r="L43" t="s">
        <v>42</v>
      </c>
      <c r="M43" t="s">
        <v>36</v>
      </c>
      <c r="N43">
        <v>9.0144230769230768E-2</v>
      </c>
      <c r="O43">
        <v>0.20913461538461539</v>
      </c>
      <c r="P43">
        <v>3.7499999999999999E-2</v>
      </c>
      <c r="Q43">
        <v>9.0144230769230768E-2</v>
      </c>
      <c r="R43">
        <v>5.4086538461538457E-2</v>
      </c>
      <c r="S43">
        <v>5.0480769230769239E-2</v>
      </c>
    </row>
    <row r="44" spans="1:19" x14ac:dyDescent="0.3">
      <c r="A44" t="s">
        <v>28</v>
      </c>
      <c r="B44" t="s">
        <v>39</v>
      </c>
      <c r="C44">
        <v>15.093750000000002</v>
      </c>
      <c r="D44">
        <v>15.894230769230768</v>
      </c>
      <c r="E44">
        <v>9.09375</v>
      </c>
      <c r="F44">
        <v>9.771634615384615</v>
      </c>
      <c r="G44">
        <v>13.564903846153845</v>
      </c>
      <c r="H44">
        <v>3.6014423076923072</v>
      </c>
      <c r="I44">
        <v>4.8237980769230777</v>
      </c>
      <c r="J44">
        <v>4.315384615384616</v>
      </c>
      <c r="L44" t="s">
        <v>42</v>
      </c>
      <c r="M44" t="s">
        <v>37</v>
      </c>
      <c r="N44">
        <v>8.3653846153846162E-2</v>
      </c>
      <c r="O44">
        <v>3.6778846153846155E-2</v>
      </c>
      <c r="P44">
        <v>3.5336538461538461E-2</v>
      </c>
      <c r="Q44">
        <v>6.9951923076923092E-2</v>
      </c>
      <c r="R44">
        <v>4.110576923076923E-2</v>
      </c>
      <c r="S44">
        <v>3.2451923076923073E-2</v>
      </c>
    </row>
    <row r="45" spans="1:19" x14ac:dyDescent="0.3">
      <c r="A45" s="17" t="s">
        <v>33</v>
      </c>
      <c r="B45" t="s">
        <v>28</v>
      </c>
      <c r="C45" s="18">
        <f>AVERAGE(C41:C44)</f>
        <v>18.360576923076923</v>
      </c>
      <c r="D45" s="18">
        <f t="shared" ref="D45:J45" si="20">AVERAGE(D41:D44)</f>
        <v>13.936298076923077</v>
      </c>
      <c r="E45" s="18">
        <f t="shared" si="20"/>
        <v>11.743990384615383</v>
      </c>
      <c r="F45" s="18">
        <f t="shared" si="20"/>
        <v>9.8996394230769234</v>
      </c>
      <c r="G45" s="18">
        <f t="shared" si="20"/>
        <v>13.381009615384617</v>
      </c>
      <c r="H45" s="18">
        <f t="shared" si="20"/>
        <v>3.8048076923076923</v>
      </c>
      <c r="I45" s="18">
        <f t="shared" si="20"/>
        <v>5.147415865384616</v>
      </c>
      <c r="J45" s="18">
        <f t="shared" si="20"/>
        <v>3.4876802884615383</v>
      </c>
      <c r="L45" t="s">
        <v>42</v>
      </c>
      <c r="M45" t="s">
        <v>38</v>
      </c>
      <c r="N45">
        <v>5.6971153846153852E-2</v>
      </c>
      <c r="O45">
        <v>2.7403846153846154E-2</v>
      </c>
      <c r="P45">
        <v>4.6153846153846149E-2</v>
      </c>
      <c r="Q45">
        <v>6.6346153846153846E-2</v>
      </c>
      <c r="R45">
        <v>3.0288461538461542E-2</v>
      </c>
      <c r="S45">
        <v>3.1009615384615385E-2</v>
      </c>
    </row>
    <row r="46" spans="1:19" x14ac:dyDescent="0.3">
      <c r="A46" s="17" t="s">
        <v>34</v>
      </c>
      <c r="B46" t="s">
        <v>28</v>
      </c>
      <c r="C46" s="18">
        <f>STDEV(C41:C44)</f>
        <v>4.5530724516528478</v>
      </c>
      <c r="D46" s="18">
        <f t="shared" ref="D46:J46" si="21">STDEV(D41:D44)</f>
        <v>1.9842304873298113</v>
      </c>
      <c r="E46" s="18">
        <f t="shared" si="21"/>
        <v>5.4867581777772383</v>
      </c>
      <c r="F46" s="18">
        <f t="shared" si="21"/>
        <v>3.2832404941009603</v>
      </c>
      <c r="G46" s="18">
        <f t="shared" si="21"/>
        <v>1.7706003661004057</v>
      </c>
      <c r="H46" s="18">
        <f t="shared" si="21"/>
        <v>0.51106865987942296</v>
      </c>
      <c r="I46" s="18">
        <f t="shared" si="21"/>
        <v>2.5008978631073093</v>
      </c>
      <c r="J46" s="18">
        <f t="shared" si="21"/>
        <v>1.0935461097470636</v>
      </c>
      <c r="L46" t="s">
        <v>42</v>
      </c>
      <c r="M46" t="s">
        <v>39</v>
      </c>
      <c r="N46">
        <v>5.9855769230769233E-2</v>
      </c>
      <c r="O46">
        <v>3.1730769230769229E-2</v>
      </c>
      <c r="P46">
        <v>2.9567307692307691E-2</v>
      </c>
      <c r="Q46">
        <v>5.3365384615384613E-2</v>
      </c>
      <c r="R46">
        <v>3.0288461538461542E-2</v>
      </c>
      <c r="S46">
        <v>2.5240384615384619E-2</v>
      </c>
    </row>
    <row r="47" spans="1:19" x14ac:dyDescent="0.3">
      <c r="L47" s="19" t="s">
        <v>33</v>
      </c>
      <c r="M47" t="s">
        <v>42</v>
      </c>
      <c r="N47">
        <f>AVERAGE(N43:N46)</f>
        <v>7.2656250000000006E-2</v>
      </c>
      <c r="O47">
        <f t="shared" ref="O47:S47" si="22">AVERAGE(O43:O46)</f>
        <v>7.6262019230769237E-2</v>
      </c>
      <c r="P47">
        <f t="shared" si="22"/>
        <v>3.7139423076923077E-2</v>
      </c>
      <c r="Q47">
        <f t="shared" si="22"/>
        <v>6.9951923076923078E-2</v>
      </c>
      <c r="R47">
        <f t="shared" si="22"/>
        <v>3.8942307692307693E-2</v>
      </c>
      <c r="S47">
        <f t="shared" si="22"/>
        <v>3.4795673076923078E-2</v>
      </c>
    </row>
    <row r="48" spans="1:19" x14ac:dyDescent="0.3">
      <c r="L48" s="19" t="s">
        <v>34</v>
      </c>
      <c r="M48" t="s">
        <v>42</v>
      </c>
      <c r="N48">
        <f>STDEV(N43:N46)</f>
        <v>1.6699811793619339E-2</v>
      </c>
      <c r="O48">
        <f t="shared" ref="O48:S48" si="23">STDEV(O43:O46)</f>
        <v>8.8664538322568057E-2</v>
      </c>
      <c r="P48">
        <f t="shared" si="23"/>
        <v>6.8793692409875639E-3</v>
      </c>
      <c r="Q48">
        <f t="shared" si="23"/>
        <v>1.5229840443708818E-2</v>
      </c>
      <c r="R48">
        <f t="shared" si="23"/>
        <v>1.1310856111556324E-2</v>
      </c>
      <c r="S48">
        <f t="shared" si="23"/>
        <v>1.0911052131525351E-2</v>
      </c>
    </row>
    <row r="49" spans="12:12" x14ac:dyDescent="0.3">
      <c r="L49" s="19"/>
    </row>
    <row r="56" spans="12:12" x14ac:dyDescent="0.3">
      <c r="L56" s="19"/>
    </row>
    <row r="57" spans="12:12" x14ac:dyDescent="0.3">
      <c r="L57" s="19"/>
    </row>
    <row r="58" spans="12:12" x14ac:dyDescent="0.3">
      <c r="L58" s="19"/>
    </row>
    <row r="63" spans="12:12" x14ac:dyDescent="0.3">
      <c r="L63" s="19"/>
    </row>
    <row r="64" spans="12:12" x14ac:dyDescent="0.3">
      <c r="L64" s="19"/>
    </row>
    <row r="65" spans="12:12" x14ac:dyDescent="0.3">
      <c r="L65" s="19"/>
    </row>
    <row r="72" spans="12:12" x14ac:dyDescent="0.3">
      <c r="L72" s="19"/>
    </row>
    <row r="73" spans="12:12" x14ac:dyDescent="0.3">
      <c r="L73" s="19"/>
    </row>
    <row r="74" spans="12:12" x14ac:dyDescent="0.3">
      <c r="L74" s="19"/>
    </row>
    <row r="79" spans="12:12" x14ac:dyDescent="0.3">
      <c r="L79" s="19"/>
    </row>
    <row r="80" spans="12:12" x14ac:dyDescent="0.3">
      <c r="L80" s="19"/>
    </row>
    <row r="81" spans="12:12" x14ac:dyDescent="0.3">
      <c r="L81" s="19"/>
    </row>
    <row r="88" spans="12:12" x14ac:dyDescent="0.3">
      <c r="L88" s="19"/>
    </row>
    <row r="89" spans="12:12" x14ac:dyDescent="0.3">
      <c r="L89" s="19"/>
    </row>
    <row r="90" spans="12:12" x14ac:dyDescent="0.3">
      <c r="L90" s="20"/>
    </row>
    <row r="95" spans="12:12" x14ac:dyDescent="0.3">
      <c r="L95" s="19"/>
    </row>
    <row r="96" spans="12:12" x14ac:dyDescent="0.3">
      <c r="L96" s="19"/>
    </row>
    <row r="97" spans="12:12" x14ac:dyDescent="0.3">
      <c r="L97" s="19"/>
    </row>
    <row r="104" spans="12:12" x14ac:dyDescent="0.3">
      <c r="L104" s="19"/>
    </row>
    <row r="105" spans="12:12" x14ac:dyDescent="0.3">
      <c r="L105" s="19"/>
    </row>
    <row r="106" spans="12:12" x14ac:dyDescent="0.3">
      <c r="L106" s="20"/>
    </row>
    <row r="111" spans="12:12" x14ac:dyDescent="0.3">
      <c r="L111" s="19"/>
    </row>
    <row r="112" spans="12:12" x14ac:dyDescent="0.3">
      <c r="L112" s="1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32"/>
  <sheetViews>
    <sheetView topLeftCell="B4" workbookViewId="0">
      <selection activeCell="G29" sqref="G29"/>
    </sheetView>
  </sheetViews>
  <sheetFormatPr defaultRowHeight="14.4" x14ac:dyDescent="0.3"/>
  <cols>
    <col min="3" max="3" width="10.88671875" customWidth="1"/>
    <col min="6" max="6" width="10" customWidth="1"/>
    <col min="21" max="21" width="11.44140625" customWidth="1"/>
    <col min="22" max="22" width="12.33203125" customWidth="1"/>
  </cols>
  <sheetData>
    <row r="2" spans="2:22" x14ac:dyDescent="0.3">
      <c r="C2" t="s">
        <v>53</v>
      </c>
      <c r="E2" t="s">
        <v>54</v>
      </c>
      <c r="G2" t="s">
        <v>55</v>
      </c>
    </row>
    <row r="3" spans="2:22" x14ac:dyDescent="0.3">
      <c r="B3" t="s">
        <v>49</v>
      </c>
      <c r="C3" t="s">
        <v>56</v>
      </c>
      <c r="D3" t="s">
        <v>57</v>
      </c>
      <c r="E3" t="s">
        <v>56</v>
      </c>
      <c r="F3" t="s">
        <v>57</v>
      </c>
      <c r="G3" t="s">
        <v>56</v>
      </c>
      <c r="H3" t="s">
        <v>57</v>
      </c>
      <c r="M3" t="s">
        <v>49</v>
      </c>
      <c r="N3" t="s">
        <v>50</v>
      </c>
      <c r="O3" t="s">
        <v>52</v>
      </c>
      <c r="R3" t="s">
        <v>64</v>
      </c>
      <c r="S3" t="s">
        <v>65</v>
      </c>
      <c r="T3" t="s">
        <v>66</v>
      </c>
      <c r="U3" t="s">
        <v>67</v>
      </c>
      <c r="V3" t="s">
        <v>68</v>
      </c>
    </row>
    <row r="4" spans="2:22" x14ac:dyDescent="0.3">
      <c r="C4" t="s">
        <v>51</v>
      </c>
      <c r="D4" t="s">
        <v>51</v>
      </c>
      <c r="E4" t="s">
        <v>51</v>
      </c>
      <c r="F4" t="s">
        <v>51</v>
      </c>
      <c r="G4" t="s">
        <v>51</v>
      </c>
      <c r="H4" t="s">
        <v>51</v>
      </c>
      <c r="N4" t="s">
        <v>51</v>
      </c>
      <c r="O4" t="s">
        <v>51</v>
      </c>
      <c r="Q4" t="s">
        <v>43</v>
      </c>
      <c r="R4">
        <v>4</v>
      </c>
      <c r="S4">
        <v>0</v>
      </c>
      <c r="T4">
        <v>66.05</v>
      </c>
      <c r="U4">
        <v>11.95143</v>
      </c>
      <c r="V4">
        <v>5.9757100000000003</v>
      </c>
    </row>
    <row r="5" spans="2:22" x14ac:dyDescent="0.3">
      <c r="C5" t="s">
        <v>27</v>
      </c>
      <c r="D5" t="s">
        <v>35</v>
      </c>
      <c r="E5" t="s">
        <v>27</v>
      </c>
      <c r="F5" t="s">
        <v>35</v>
      </c>
      <c r="G5" t="s">
        <v>27</v>
      </c>
      <c r="H5" t="s">
        <v>35</v>
      </c>
      <c r="Q5" t="s">
        <v>44</v>
      </c>
      <c r="R5">
        <v>4</v>
      </c>
      <c r="S5">
        <v>0</v>
      </c>
      <c r="T5">
        <v>64.125</v>
      </c>
      <c r="U5">
        <v>15.102180000000001</v>
      </c>
      <c r="V5">
        <v>7.5510900000000003</v>
      </c>
    </row>
    <row r="6" spans="2:22" x14ac:dyDescent="0.3">
      <c r="C6">
        <v>56.1</v>
      </c>
      <c r="D6">
        <v>41.9</v>
      </c>
      <c r="E6">
        <v>33.4</v>
      </c>
      <c r="F6">
        <v>21.2</v>
      </c>
      <c r="G6">
        <v>37.799999999999997</v>
      </c>
      <c r="H6">
        <v>81.8</v>
      </c>
      <c r="J6" t="s">
        <v>58</v>
      </c>
      <c r="M6" t="s">
        <v>43</v>
      </c>
      <c r="N6">
        <v>66.05</v>
      </c>
      <c r="O6">
        <v>11.95143</v>
      </c>
      <c r="Q6" t="s">
        <v>45</v>
      </c>
      <c r="R6">
        <v>4</v>
      </c>
      <c r="S6">
        <v>0</v>
      </c>
      <c r="T6">
        <v>36.174999999999997</v>
      </c>
      <c r="U6">
        <v>7.3586099999999997</v>
      </c>
      <c r="V6">
        <v>3.6793100000000001</v>
      </c>
    </row>
    <row r="7" spans="2:22" x14ac:dyDescent="0.3">
      <c r="C7">
        <v>65.900000000000006</v>
      </c>
      <c r="D7">
        <v>67.400000000000006</v>
      </c>
      <c r="E7">
        <v>34.6</v>
      </c>
      <c r="F7">
        <v>19.899999999999999</v>
      </c>
      <c r="G7">
        <v>36.6</v>
      </c>
      <c r="H7">
        <v>65.2</v>
      </c>
      <c r="J7" t="s">
        <v>59</v>
      </c>
      <c r="M7" t="s">
        <v>44</v>
      </c>
      <c r="N7">
        <v>64.125</v>
      </c>
      <c r="O7">
        <v>15.102180000000001</v>
      </c>
      <c r="Q7" t="s">
        <v>46</v>
      </c>
      <c r="R7">
        <v>4</v>
      </c>
      <c r="S7">
        <v>0</v>
      </c>
      <c r="T7">
        <v>18.95</v>
      </c>
      <c r="U7">
        <v>3.8249200000000001</v>
      </c>
      <c r="V7">
        <v>1.91246</v>
      </c>
    </row>
    <row r="8" spans="2:22" x14ac:dyDescent="0.3">
      <c r="C8">
        <v>82.9</v>
      </c>
      <c r="D8">
        <v>73.599999999999994</v>
      </c>
      <c r="E8">
        <v>29.9</v>
      </c>
      <c r="F8">
        <v>21.4</v>
      </c>
      <c r="G8">
        <v>34.6</v>
      </c>
      <c r="H8">
        <v>77.5</v>
      </c>
      <c r="J8" t="s">
        <v>60</v>
      </c>
      <c r="M8" t="s">
        <v>45</v>
      </c>
      <c r="N8">
        <v>36.174999999999997</v>
      </c>
      <c r="O8">
        <v>7.3586099999999997</v>
      </c>
      <c r="Q8" t="s">
        <v>47</v>
      </c>
      <c r="R8">
        <v>4</v>
      </c>
      <c r="S8">
        <v>0</v>
      </c>
      <c r="T8">
        <v>34.85</v>
      </c>
      <c r="U8">
        <v>3.2470500000000002</v>
      </c>
      <c r="V8">
        <v>1.6235200000000001</v>
      </c>
    </row>
    <row r="9" spans="2:22" x14ac:dyDescent="0.3">
      <c r="C9">
        <v>59.3</v>
      </c>
      <c r="D9">
        <v>73.599999999999994</v>
      </c>
      <c r="E9">
        <v>46.8</v>
      </c>
      <c r="F9">
        <v>13.3</v>
      </c>
      <c r="G9">
        <v>30.4</v>
      </c>
      <c r="H9">
        <v>70.400000000000006</v>
      </c>
      <c r="J9" t="s">
        <v>61</v>
      </c>
      <c r="M9" t="s">
        <v>46</v>
      </c>
      <c r="N9">
        <v>18.95</v>
      </c>
      <c r="O9">
        <v>3.8249200000000001</v>
      </c>
      <c r="Q9" t="s">
        <v>48</v>
      </c>
      <c r="R9">
        <v>4</v>
      </c>
      <c r="S9">
        <v>0</v>
      </c>
      <c r="T9">
        <v>73.724999999999994</v>
      </c>
      <c r="U9">
        <v>7.3753500000000001</v>
      </c>
      <c r="V9">
        <v>3.6876799999999998</v>
      </c>
    </row>
    <row r="10" spans="2:22" x14ac:dyDescent="0.3">
      <c r="J10" t="s">
        <v>62</v>
      </c>
      <c r="M10" t="s">
        <v>47</v>
      </c>
      <c r="N10">
        <v>34.85</v>
      </c>
      <c r="O10">
        <v>3.2470500000000002</v>
      </c>
      <c r="Q10" t="s">
        <v>69</v>
      </c>
    </row>
    <row r="11" spans="2:22" x14ac:dyDescent="0.3">
      <c r="J11" t="s">
        <v>63</v>
      </c>
      <c r="M11" t="s">
        <v>48</v>
      </c>
      <c r="N11">
        <v>73.724999999999994</v>
      </c>
      <c r="O11">
        <v>7.3753500000000001</v>
      </c>
      <c r="R11" t="s">
        <v>70</v>
      </c>
      <c r="S11" t="s">
        <v>71</v>
      </c>
      <c r="T11" t="s">
        <v>72</v>
      </c>
      <c r="U11" t="s">
        <v>73</v>
      </c>
      <c r="V11" t="s">
        <v>74</v>
      </c>
    </row>
    <row r="12" spans="2:22" x14ac:dyDescent="0.3">
      <c r="Q12" t="s">
        <v>75</v>
      </c>
      <c r="R12">
        <v>5</v>
      </c>
      <c r="S12">
        <v>9593.9870800000008</v>
      </c>
      <c r="T12">
        <v>1918.7974200000001</v>
      </c>
      <c r="U12">
        <v>22.81427</v>
      </c>
      <c r="V12" s="21">
        <v>3.2891600000000001E-7</v>
      </c>
    </row>
    <row r="13" spans="2:22" x14ac:dyDescent="0.3">
      <c r="Q13" t="s">
        <v>76</v>
      </c>
      <c r="R13">
        <v>18</v>
      </c>
      <c r="S13">
        <v>1513.8924999999999</v>
      </c>
      <c r="T13">
        <v>84.105140000000006</v>
      </c>
    </row>
    <row r="14" spans="2:22" x14ac:dyDescent="0.3">
      <c r="Q14" t="s">
        <v>77</v>
      </c>
      <c r="R14">
        <v>23</v>
      </c>
      <c r="S14">
        <v>11107.879580000001</v>
      </c>
    </row>
    <row r="16" spans="2:22" x14ac:dyDescent="0.3">
      <c r="Q16" t="s">
        <v>101</v>
      </c>
    </row>
    <row r="17" spans="17:25" x14ac:dyDescent="0.3">
      <c r="R17" t="s">
        <v>78</v>
      </c>
      <c r="S17" t="s">
        <v>79</v>
      </c>
      <c r="T17" t="s">
        <v>80</v>
      </c>
      <c r="U17" t="s">
        <v>81</v>
      </c>
      <c r="V17" t="s">
        <v>82</v>
      </c>
      <c r="W17" t="s">
        <v>83</v>
      </c>
      <c r="X17" t="s">
        <v>84</v>
      </c>
      <c r="Y17" t="s">
        <v>85</v>
      </c>
    </row>
    <row r="18" spans="17:25" x14ac:dyDescent="0.3">
      <c r="Q18" t="s">
        <v>86</v>
      </c>
      <c r="R18">
        <v>-1.925</v>
      </c>
      <c r="S18">
        <v>6.4847999999999999</v>
      </c>
      <c r="T18">
        <v>-0.29685</v>
      </c>
      <c r="U18">
        <v>0.76998</v>
      </c>
      <c r="V18">
        <v>0.05</v>
      </c>
      <c r="W18">
        <v>0</v>
      </c>
      <c r="X18">
        <v>-15.549049999999999</v>
      </c>
      <c r="Y18">
        <v>11.69905</v>
      </c>
    </row>
    <row r="19" spans="17:25" x14ac:dyDescent="0.3">
      <c r="Q19" t="s">
        <v>87</v>
      </c>
      <c r="R19">
        <v>-29.875</v>
      </c>
      <c r="S19">
        <v>6.4847999999999999</v>
      </c>
      <c r="T19">
        <v>-4.6069300000000002</v>
      </c>
      <c r="U19" s="21">
        <v>2.1888800000000001E-4</v>
      </c>
      <c r="V19">
        <v>0.05</v>
      </c>
      <c r="W19">
        <v>1</v>
      </c>
      <c r="X19">
        <v>-43.499049999999997</v>
      </c>
      <c r="Y19">
        <v>-16.25095</v>
      </c>
    </row>
    <row r="20" spans="17:25" x14ac:dyDescent="0.3">
      <c r="Q20" t="s">
        <v>88</v>
      </c>
      <c r="R20">
        <v>-27.95</v>
      </c>
      <c r="S20">
        <v>6.4847999999999999</v>
      </c>
      <c r="T20">
        <v>-4.3100800000000001</v>
      </c>
      <c r="U20" s="21">
        <v>4.2156799999999999E-4</v>
      </c>
      <c r="V20">
        <v>0.05</v>
      </c>
      <c r="W20">
        <v>1</v>
      </c>
      <c r="X20">
        <v>-41.57405</v>
      </c>
      <c r="Y20">
        <v>-14.325950000000001</v>
      </c>
    </row>
    <row r="21" spans="17:25" x14ac:dyDescent="0.3">
      <c r="Q21" t="s">
        <v>89</v>
      </c>
      <c r="R21">
        <v>-47.1</v>
      </c>
      <c r="S21">
        <v>6.4847999999999999</v>
      </c>
      <c r="T21">
        <v>-7.2631399999999999</v>
      </c>
      <c r="U21" s="21">
        <v>9.4322000000000005E-7</v>
      </c>
      <c r="V21">
        <v>0.05</v>
      </c>
      <c r="W21">
        <v>1</v>
      </c>
      <c r="X21">
        <v>-60.724049999999998</v>
      </c>
      <c r="Y21">
        <v>-33.475949999999997</v>
      </c>
    </row>
    <row r="22" spans="17:25" x14ac:dyDescent="0.3">
      <c r="Q22" t="s">
        <v>90</v>
      </c>
      <c r="R22">
        <v>-45.174999999999997</v>
      </c>
      <c r="S22">
        <v>6.4847999999999999</v>
      </c>
      <c r="T22">
        <v>-6.9663000000000004</v>
      </c>
      <c r="U22" s="21">
        <v>1.6571899999999999E-6</v>
      </c>
      <c r="V22">
        <v>0.05</v>
      </c>
      <c r="W22">
        <v>1</v>
      </c>
      <c r="X22">
        <v>-58.799050000000001</v>
      </c>
      <c r="Y22">
        <v>-31.55095</v>
      </c>
    </row>
    <row r="23" spans="17:25" x14ac:dyDescent="0.3">
      <c r="Q23" t="s">
        <v>91</v>
      </c>
      <c r="R23">
        <v>-17.225000000000001</v>
      </c>
      <c r="S23">
        <v>6.4847999999999999</v>
      </c>
      <c r="T23">
        <v>-2.6562100000000002</v>
      </c>
      <c r="U23">
        <v>1.6080000000000001E-2</v>
      </c>
      <c r="V23">
        <v>0.05</v>
      </c>
      <c r="W23">
        <v>1</v>
      </c>
      <c r="X23">
        <v>-30.849049999999998</v>
      </c>
      <c r="Y23">
        <v>-3.6009500000000001</v>
      </c>
    </row>
    <row r="24" spans="17:25" x14ac:dyDescent="0.3">
      <c r="Q24" t="s">
        <v>92</v>
      </c>
      <c r="R24">
        <v>-31.2</v>
      </c>
      <c r="S24">
        <v>6.4847999999999999</v>
      </c>
      <c r="T24">
        <v>-4.8112500000000002</v>
      </c>
      <c r="U24" s="21">
        <v>1.3991900000000001E-4</v>
      </c>
      <c r="V24">
        <v>0.05</v>
      </c>
      <c r="W24">
        <v>1</v>
      </c>
      <c r="X24">
        <v>-44.82405</v>
      </c>
      <c r="Y24">
        <v>-17.575949999999999</v>
      </c>
    </row>
    <row r="25" spans="17:25" x14ac:dyDescent="0.3">
      <c r="Q25" t="s">
        <v>93</v>
      </c>
      <c r="R25">
        <v>-29.274999999999999</v>
      </c>
      <c r="S25">
        <v>6.4847999999999999</v>
      </c>
      <c r="T25">
        <v>-4.5144099999999998</v>
      </c>
      <c r="U25" s="21">
        <v>2.6833800000000002E-4</v>
      </c>
      <c r="V25">
        <v>0.05</v>
      </c>
      <c r="W25">
        <v>1</v>
      </c>
      <c r="X25">
        <v>-42.899050000000003</v>
      </c>
      <c r="Y25">
        <v>-15.65095</v>
      </c>
    </row>
    <row r="26" spans="17:25" x14ac:dyDescent="0.3">
      <c r="Q26" t="s">
        <v>94</v>
      </c>
      <c r="R26">
        <v>-1.325</v>
      </c>
      <c r="S26">
        <v>6.4847999999999999</v>
      </c>
      <c r="T26">
        <v>-0.20432</v>
      </c>
      <c r="U26">
        <v>0.84038999999999997</v>
      </c>
      <c r="V26">
        <v>0.05</v>
      </c>
      <c r="W26">
        <v>0</v>
      </c>
      <c r="X26">
        <v>-14.94905</v>
      </c>
      <c r="Y26">
        <v>12.299049999999999</v>
      </c>
    </row>
    <row r="27" spans="17:25" x14ac:dyDescent="0.3">
      <c r="Q27" t="s">
        <v>95</v>
      </c>
      <c r="R27">
        <v>15.9</v>
      </c>
      <c r="S27">
        <v>6.4847999999999999</v>
      </c>
      <c r="T27">
        <v>2.4518900000000001</v>
      </c>
      <c r="U27">
        <v>2.4649999999999998E-2</v>
      </c>
      <c r="V27">
        <v>0.05</v>
      </c>
      <c r="W27">
        <v>1</v>
      </c>
      <c r="X27">
        <v>2.2759499999999999</v>
      </c>
      <c r="Y27">
        <v>29.524049999999999</v>
      </c>
    </row>
    <row r="28" spans="17:25" x14ac:dyDescent="0.3">
      <c r="Q28" t="s">
        <v>96</v>
      </c>
      <c r="R28">
        <v>7.6749999999999998</v>
      </c>
      <c r="S28">
        <v>6.4847999999999999</v>
      </c>
      <c r="T28">
        <v>1.18354</v>
      </c>
      <c r="U28">
        <v>0.25198999999999999</v>
      </c>
      <c r="V28">
        <v>0.05</v>
      </c>
      <c r="W28">
        <v>0</v>
      </c>
      <c r="X28">
        <v>-5.9490499999999997</v>
      </c>
      <c r="Y28">
        <v>21.299050000000001</v>
      </c>
    </row>
    <row r="29" spans="17:25" x14ac:dyDescent="0.3">
      <c r="Q29" t="s">
        <v>97</v>
      </c>
      <c r="R29">
        <v>9.6</v>
      </c>
      <c r="S29">
        <v>6.4847999999999999</v>
      </c>
      <c r="T29">
        <v>1.4803900000000001</v>
      </c>
      <c r="U29">
        <v>0.15606</v>
      </c>
      <c r="V29">
        <v>0.05</v>
      </c>
      <c r="W29">
        <v>0</v>
      </c>
      <c r="X29">
        <v>-4.0240499999999999</v>
      </c>
      <c r="Y29">
        <v>23.224049999999998</v>
      </c>
    </row>
    <row r="30" spans="17:25" x14ac:dyDescent="0.3">
      <c r="Q30" t="s">
        <v>98</v>
      </c>
      <c r="R30">
        <v>37.549999999999997</v>
      </c>
      <c r="S30">
        <v>6.4847999999999999</v>
      </c>
      <c r="T30">
        <v>5.79047</v>
      </c>
      <c r="U30" s="21">
        <v>1.73584E-5</v>
      </c>
      <c r="V30">
        <v>0.05</v>
      </c>
      <c r="W30">
        <v>1</v>
      </c>
      <c r="X30">
        <v>23.92595</v>
      </c>
      <c r="Y30">
        <v>51.174050000000001</v>
      </c>
    </row>
    <row r="31" spans="17:25" x14ac:dyDescent="0.3">
      <c r="Q31" t="s">
        <v>99</v>
      </c>
      <c r="R31">
        <v>54.774999999999999</v>
      </c>
      <c r="S31">
        <v>6.4847999999999999</v>
      </c>
      <c r="T31">
        <v>8.4466800000000006</v>
      </c>
      <c r="U31" s="21">
        <v>1.12087E-7</v>
      </c>
      <c r="V31">
        <v>0.05</v>
      </c>
      <c r="W31">
        <v>1</v>
      </c>
      <c r="X31">
        <v>41.150950000000002</v>
      </c>
      <c r="Y31">
        <v>68.399050000000003</v>
      </c>
    </row>
    <row r="32" spans="17:25" x14ac:dyDescent="0.3">
      <c r="Q32" t="s">
        <v>100</v>
      </c>
      <c r="R32">
        <v>38.875</v>
      </c>
      <c r="S32">
        <v>6.4847999999999999</v>
      </c>
      <c r="T32">
        <v>5.9947900000000001</v>
      </c>
      <c r="U32" s="21">
        <v>1.1390799999999999E-5</v>
      </c>
      <c r="V32">
        <v>0.05</v>
      </c>
      <c r="W32">
        <v>1</v>
      </c>
      <c r="X32">
        <v>25.25095</v>
      </c>
      <c r="Y32">
        <v>52.499049999999997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H18" sqref="H18"/>
    </sheetView>
  </sheetViews>
  <sheetFormatPr defaultRowHeight="14.4" x14ac:dyDescent="0.3"/>
  <cols>
    <col min="3" max="3" width="17.33203125" customWidth="1"/>
  </cols>
  <sheetData>
    <row r="1" spans="1:7" x14ac:dyDescent="0.3">
      <c r="B1" t="s">
        <v>150</v>
      </c>
      <c r="C1" t="s">
        <v>151</v>
      </c>
      <c r="D1" t="s">
        <v>152</v>
      </c>
      <c r="E1" t="s">
        <v>153</v>
      </c>
      <c r="F1" t="s">
        <v>154</v>
      </c>
    </row>
    <row r="2" spans="1:7" x14ac:dyDescent="0.3">
      <c r="A2" t="s">
        <v>157</v>
      </c>
      <c r="B2" t="s">
        <v>158</v>
      </c>
      <c r="C2" t="s">
        <v>159</v>
      </c>
      <c r="D2" t="s">
        <v>155</v>
      </c>
      <c r="E2" t="s">
        <v>155</v>
      </c>
      <c r="G2" t="s">
        <v>156</v>
      </c>
    </row>
    <row r="3" spans="1:7" x14ac:dyDescent="0.3">
      <c r="C3" t="s">
        <v>160</v>
      </c>
      <c r="D3" t="s">
        <v>155</v>
      </c>
      <c r="E3" t="s">
        <v>155</v>
      </c>
    </row>
    <row r="4" spans="1:7" x14ac:dyDescent="0.3">
      <c r="C4" t="s">
        <v>161</v>
      </c>
      <c r="D4" t="s">
        <v>155</v>
      </c>
      <c r="E4" t="s">
        <v>155</v>
      </c>
    </row>
    <row r="6" spans="1:7" x14ac:dyDescent="0.3">
      <c r="A6" t="s">
        <v>162</v>
      </c>
      <c r="B6" t="s">
        <v>158</v>
      </c>
      <c r="C6" t="s">
        <v>159</v>
      </c>
      <c r="D6">
        <v>0.66149999999999998</v>
      </c>
      <c r="E6">
        <v>0.1166389871926763</v>
      </c>
      <c r="F6">
        <v>17.632499953541391</v>
      </c>
    </row>
    <row r="7" spans="1:7" x14ac:dyDescent="0.3">
      <c r="C7" t="s">
        <v>160</v>
      </c>
      <c r="D7">
        <v>0.61850000000000005</v>
      </c>
      <c r="E7">
        <v>7.6976619827061096E-2</v>
      </c>
      <c r="F7">
        <v>12.445694394027662</v>
      </c>
    </row>
    <row r="8" spans="1:7" x14ac:dyDescent="0.3">
      <c r="C8" t="s">
        <v>161</v>
      </c>
      <c r="D8">
        <v>0.5228666666666667</v>
      </c>
      <c r="E8">
        <v>5.1688425525772567E-2</v>
      </c>
      <c r="F8">
        <v>9.8855843795306448</v>
      </c>
    </row>
    <row r="10" spans="1:7" x14ac:dyDescent="0.3">
      <c r="A10" t="s">
        <v>162</v>
      </c>
      <c r="B10" t="s">
        <v>163</v>
      </c>
      <c r="C10" t="s">
        <v>159</v>
      </c>
      <c r="D10" t="s">
        <v>155</v>
      </c>
      <c r="E10" t="s">
        <v>155</v>
      </c>
      <c r="G10" t="s">
        <v>156</v>
      </c>
    </row>
    <row r="11" spans="1:7" x14ac:dyDescent="0.3">
      <c r="C11" t="s">
        <v>160</v>
      </c>
      <c r="D11" t="s">
        <v>155</v>
      </c>
      <c r="E11" t="s">
        <v>155</v>
      </c>
    </row>
    <row r="12" spans="1:7" x14ac:dyDescent="0.3">
      <c r="C12" t="s">
        <v>161</v>
      </c>
      <c r="D12" t="s">
        <v>155</v>
      </c>
      <c r="E12" t="s">
        <v>155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H14"/>
  <sheetViews>
    <sheetView tabSelected="1" workbookViewId="0">
      <selection activeCell="I19" sqref="I19"/>
    </sheetView>
  </sheetViews>
  <sheetFormatPr defaultRowHeight="14.4" x14ac:dyDescent="0.3"/>
  <sheetData>
    <row r="4" spans="3:8" ht="15" thickBot="1" x14ac:dyDescent="0.35"/>
    <row r="5" spans="3:8" ht="16.2" thickBot="1" x14ac:dyDescent="0.35">
      <c r="C5" s="1"/>
      <c r="D5" s="22" t="s">
        <v>0</v>
      </c>
      <c r="E5" s="22"/>
      <c r="F5" s="23"/>
      <c r="G5" s="24" t="s">
        <v>1</v>
      </c>
      <c r="H5" s="22"/>
    </row>
    <row r="6" spans="3:8" ht="16.2" thickBot="1" x14ac:dyDescent="0.35">
      <c r="C6" s="2" t="s">
        <v>2</v>
      </c>
      <c r="D6" s="2" t="s">
        <v>3</v>
      </c>
      <c r="E6" s="2" t="s">
        <v>4</v>
      </c>
      <c r="F6" s="3" t="s">
        <v>5</v>
      </c>
      <c r="G6" s="2" t="s">
        <v>6</v>
      </c>
      <c r="H6" s="2" t="s">
        <v>7</v>
      </c>
    </row>
    <row r="7" spans="3:8" ht="15.6" x14ac:dyDescent="0.3">
      <c r="C7" s="4" t="s">
        <v>8</v>
      </c>
      <c r="D7" s="5">
        <v>53.9</v>
      </c>
      <c r="E7" s="5">
        <v>38.6</v>
      </c>
      <c r="F7" s="6">
        <v>46.2</v>
      </c>
      <c r="G7" s="5">
        <v>6.09</v>
      </c>
      <c r="H7" s="5" t="s">
        <v>9</v>
      </c>
    </row>
    <row r="8" spans="3:8" ht="15.6" x14ac:dyDescent="0.3">
      <c r="C8" s="4" t="s">
        <v>10</v>
      </c>
      <c r="D8" s="5">
        <v>36.4</v>
      </c>
      <c r="E8" s="5">
        <v>21.7</v>
      </c>
      <c r="F8" s="6">
        <v>30.5</v>
      </c>
      <c r="G8" s="5">
        <v>1.39</v>
      </c>
      <c r="H8" s="5">
        <v>8.5</v>
      </c>
    </row>
    <row r="9" spans="3:8" ht="15.6" x14ac:dyDescent="0.3">
      <c r="C9" s="4" t="s">
        <v>11</v>
      </c>
      <c r="D9" s="5">
        <v>45.2</v>
      </c>
      <c r="E9" s="5">
        <v>27.4</v>
      </c>
      <c r="F9" s="6">
        <v>36.299999999999997</v>
      </c>
      <c r="G9" s="5">
        <v>5.24</v>
      </c>
      <c r="H9" s="5">
        <v>8.4</v>
      </c>
    </row>
    <row r="10" spans="3:8" ht="15.6" x14ac:dyDescent="0.3">
      <c r="C10" s="4" t="s">
        <v>12</v>
      </c>
      <c r="D10" s="5">
        <v>59</v>
      </c>
      <c r="E10" s="5">
        <v>41.2</v>
      </c>
      <c r="F10" s="6">
        <v>50.1</v>
      </c>
      <c r="G10" s="5">
        <v>5.3</v>
      </c>
      <c r="H10" s="5">
        <v>2.2999999999999998</v>
      </c>
    </row>
    <row r="11" spans="3:8" ht="15.6" x14ac:dyDescent="0.3">
      <c r="C11" s="4" t="s">
        <v>13</v>
      </c>
      <c r="D11" s="5">
        <v>66.099999999999994</v>
      </c>
      <c r="E11" s="5">
        <v>43.9</v>
      </c>
      <c r="F11" s="6">
        <v>55</v>
      </c>
      <c r="G11" s="5">
        <v>4.88</v>
      </c>
      <c r="H11" s="5" t="s">
        <v>9</v>
      </c>
    </row>
    <row r="12" spans="3:8" ht="15.6" x14ac:dyDescent="0.3">
      <c r="C12" s="4" t="s">
        <v>14</v>
      </c>
      <c r="D12" s="5">
        <v>71.8</v>
      </c>
      <c r="E12" s="7">
        <v>52.1</v>
      </c>
      <c r="F12" s="8">
        <v>62</v>
      </c>
      <c r="G12" s="7">
        <v>2.8</v>
      </c>
      <c r="H12" s="7">
        <v>0</v>
      </c>
    </row>
    <row r="13" spans="3:8" ht="16.2" thickBot="1" x14ac:dyDescent="0.35">
      <c r="C13" s="9" t="s">
        <v>15</v>
      </c>
      <c r="D13" s="10">
        <v>85.2</v>
      </c>
      <c r="E13" s="11">
        <v>63.3</v>
      </c>
      <c r="F13" s="12">
        <v>74.2</v>
      </c>
      <c r="G13" s="11">
        <v>2.4900000000000002</v>
      </c>
      <c r="H13" s="11">
        <v>0</v>
      </c>
    </row>
    <row r="14" spans="3:8" ht="15.6" x14ac:dyDescent="0.3">
      <c r="C14" s="25" t="s">
        <v>16</v>
      </c>
      <c r="D14" s="25"/>
      <c r="E14" s="25"/>
    </row>
  </sheetData>
  <mergeCells count="3">
    <mergeCell ref="D5:F5"/>
    <mergeCell ref="G5:H5"/>
    <mergeCell ref="C14:E1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</vt:lpstr>
      <vt:lpstr>2</vt:lpstr>
      <vt:lpstr>3</vt:lpstr>
      <vt:lpstr>4</vt:lpstr>
      <vt:lpstr>5</vt:lpstr>
      <vt:lpstr>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Luxton, Todd</dc:creator>
  <cp:lastModifiedBy>Luxton, Todd</cp:lastModifiedBy>
  <dcterms:created xsi:type="dcterms:W3CDTF">2018-05-02T14:41:17Z</dcterms:created>
  <dcterms:modified xsi:type="dcterms:W3CDTF">2018-05-02T19:29:05Z</dcterms:modified>
</cp:coreProperties>
</file>