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nan\Dropbox\"/>
    </mc:Choice>
  </mc:AlternateContent>
  <bookViews>
    <workbookView xWindow="0" yWindow="0" windowWidth="23040" windowHeight="9084"/>
  </bookViews>
  <sheets>
    <sheet name="995.5" sheetId="1" r:id="rId1"/>
  </sheets>
  <externalReferences>
    <externalReference r:id="rId2"/>
  </externalReferences>
  <definedNames>
    <definedName name="_xlnm.Print_Titles" localSheetId="0">'995.5'!$A:$A,'995.5'!#REF!</definedName>
  </definedNames>
  <calcPr calcId="171027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T20" i="1"/>
  <c r="S20" i="1"/>
  <c r="R20" i="1"/>
  <c r="W20" i="1" s="1"/>
  <c r="Y19" i="1"/>
  <c r="T19" i="1"/>
  <c r="W19" i="1" s="1"/>
  <c r="S19" i="1"/>
  <c r="V19" i="1" s="1"/>
  <c r="R19" i="1"/>
  <c r="Y18" i="1"/>
  <c r="T18" i="1"/>
  <c r="S18" i="1"/>
  <c r="V18" i="1" s="1"/>
  <c r="R18" i="1"/>
  <c r="Y17" i="1"/>
  <c r="T17" i="1"/>
  <c r="S17" i="1"/>
  <c r="R17" i="1"/>
  <c r="Y16" i="1"/>
  <c r="T16" i="1"/>
  <c r="S16" i="1"/>
  <c r="V16" i="1" s="1"/>
  <c r="R16" i="1"/>
  <c r="W16" i="1" s="1"/>
  <c r="Y15" i="1"/>
  <c r="T15" i="1"/>
  <c r="W15" i="1" s="1"/>
  <c r="S15" i="1"/>
  <c r="V15" i="1" s="1"/>
  <c r="R15" i="1"/>
  <c r="Y14" i="1"/>
  <c r="V14" i="1"/>
  <c r="T14" i="1"/>
  <c r="W14" i="1" s="1"/>
  <c r="S14" i="1"/>
  <c r="R14" i="1"/>
  <c r="Y13" i="1"/>
  <c r="T13" i="1"/>
  <c r="S13" i="1"/>
  <c r="R13" i="1"/>
  <c r="Y10" i="1"/>
  <c r="W10" i="1"/>
  <c r="T10" i="1"/>
  <c r="S10" i="1"/>
  <c r="V10" i="1" s="1"/>
  <c r="R10" i="1"/>
  <c r="Y9" i="1"/>
  <c r="T9" i="1"/>
  <c r="S9" i="1"/>
  <c r="V9" i="1" s="1"/>
  <c r="R9" i="1"/>
  <c r="Y8" i="1"/>
  <c r="T8" i="1"/>
  <c r="S8" i="1"/>
  <c r="V8" i="1" s="1"/>
  <c r="R8" i="1"/>
  <c r="Y7" i="1"/>
  <c r="T7" i="1"/>
  <c r="S7" i="1"/>
  <c r="V7" i="1" s="1"/>
  <c r="R7" i="1"/>
  <c r="W7" i="1" s="1"/>
  <c r="Y6" i="1"/>
  <c r="T6" i="1"/>
  <c r="W6" i="1" s="1"/>
  <c r="S6" i="1"/>
  <c r="V6" i="1" s="1"/>
  <c r="R6" i="1"/>
  <c r="Y5" i="1"/>
  <c r="T5" i="1"/>
  <c r="S5" i="1"/>
  <c r="V5" i="1" s="1"/>
  <c r="R5" i="1"/>
  <c r="Y4" i="1"/>
  <c r="T4" i="1"/>
  <c r="S4" i="1"/>
  <c r="R4" i="1"/>
  <c r="Y3" i="1"/>
  <c r="T3" i="1"/>
  <c r="S3" i="1"/>
  <c r="R3" i="1"/>
  <c r="V4" i="1" l="1"/>
  <c r="W9" i="1"/>
  <c r="W4" i="1"/>
  <c r="W18" i="1"/>
  <c r="W8" i="1"/>
  <c r="V20" i="1"/>
  <c r="W5" i="1"/>
  <c r="V17" i="1"/>
  <c r="W17" i="1"/>
</calcChain>
</file>

<file path=xl/sharedStrings.xml><?xml version="1.0" encoding="utf-8"?>
<sst xmlns="http://schemas.openxmlformats.org/spreadsheetml/2006/main" count="54" uniqueCount="26">
  <si>
    <t>Dark-Chlorine MC-LR and Product Peak Areas (all from the same full scan LC/MS analysis)</t>
  </si>
  <si>
    <t>Time</t>
  </si>
  <si>
    <t>995</t>
  </si>
  <si>
    <t>835.4</t>
  </si>
  <si>
    <t>1011.5, 3.3</t>
  </si>
  <si>
    <t>1011.5, 3.4</t>
  </si>
  <si>
    <t>1011.5, 3.65</t>
  </si>
  <si>
    <t>1029.5, 3.35</t>
  </si>
  <si>
    <t>1029.5, 3.5</t>
  </si>
  <si>
    <t>1029.5, 3.6</t>
  </si>
  <si>
    <t>1029.5, 3.7</t>
  </si>
  <si>
    <t>1029.5, 4.2</t>
  </si>
  <si>
    <t>1047.5, 3.7</t>
  </si>
  <si>
    <t>1047.5, 3.86</t>
  </si>
  <si>
    <t>1047.5, 3.95</t>
  </si>
  <si>
    <t>All Products Sum, Dark-Cl</t>
  </si>
  <si>
    <t>All "High Mass" Products Sum</t>
  </si>
  <si>
    <t>835 and 883 Sum</t>
  </si>
  <si>
    <t>% of Products</t>
  </si>
  <si>
    <t>ln(MC-LR/MC-LRo)</t>
  </si>
  <si>
    <t>&gt; 1000 m/z</t>
  </si>
  <si>
    <t>835, 883</t>
  </si>
  <si>
    <t>NF</t>
  </si>
  <si>
    <t xml:space="preserve"> </t>
  </si>
  <si>
    <t>UV-Chlorine MC-LR and Product Peak Areas (all from the same full scan LC/MS analysis)</t>
  </si>
  <si>
    <t>All Products Sum, UV-Cl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</si>
</sst>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0.000"/>
    <numFmt numFmtId="166" formatCode="0.0%"/>
    <numFmt numFmtId="167" formatCode="#.00"/>
  </numFmts>
  <fonts count="4" x14ac:knownFonts="1">
    <font>
      <sz val="8"/>
      <name val="Times New Roman"/>
    </font>
    <font>
      <sz val="8"/>
      <name val="Times New Roman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9" fontId="0" fillId="0" borderId="0" xfId="1" applyFont="1"/>
    <xf numFmtId="0" fontId="3" fillId="0" borderId="6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0" fontId="0" fillId="2" borderId="0" xfId="0" applyFill="1"/>
    <xf numFmtId="1" fontId="3" fillId="0" borderId="6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-4-Analysis-of-Full-Scan-Peaks_Sh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.5"/>
      <sheetName val="1029.5"/>
      <sheetName val="1047.5"/>
      <sheetName val="1063.5"/>
      <sheetName val="783.4"/>
      <sheetName val="795.4"/>
      <sheetName val="835.4"/>
      <sheetName val="883.4-Peaks"/>
      <sheetName val="995.5"/>
      <sheetName val="Component"/>
      <sheetName val="mdl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B28" t="str">
            <v>Time</v>
          </cell>
          <cell r="D28" t="str">
            <v>835.4</v>
          </cell>
          <cell r="E28">
            <v>883.4</v>
          </cell>
          <cell r="F28" t="str">
            <v>1011.5, 3.3</v>
          </cell>
          <cell r="G28" t="str">
            <v>1011.5, 3.4</v>
          </cell>
          <cell r="H28" t="str">
            <v>1011.5, 3.65</v>
          </cell>
          <cell r="I28" t="str">
            <v>1029.5, 3.35</v>
          </cell>
          <cell r="J28" t="str">
            <v>1029.5, 3.5</v>
          </cell>
          <cell r="K28" t="str">
            <v>1029.5, 3.6</v>
          </cell>
          <cell r="L28" t="str">
            <v>1029.5, 3.7</v>
          </cell>
          <cell r="M28" t="str">
            <v>1029.5, 4.2</v>
          </cell>
          <cell r="N28" t="str">
            <v>1047.5, 3.7</v>
          </cell>
          <cell r="O28" t="str">
            <v>1047.5, 3.86</v>
          </cell>
          <cell r="P28" t="str">
            <v>1047.5, 3.95</v>
          </cell>
        </row>
        <row r="29">
          <cell r="B29">
            <v>0</v>
          </cell>
          <cell r="C29">
            <v>20340044.436960101</v>
          </cell>
          <cell r="D29">
            <v>0</v>
          </cell>
          <cell r="E29">
            <v>0</v>
          </cell>
          <cell r="F29">
            <v>8548.78997512145</v>
          </cell>
          <cell r="G29">
            <v>0</v>
          </cell>
          <cell r="H29">
            <v>6266.0352581955103</v>
          </cell>
          <cell r="I29">
            <v>45348</v>
          </cell>
          <cell r="J29">
            <v>18535</v>
          </cell>
          <cell r="K29">
            <v>18535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97232.825233316951</v>
          </cell>
        </row>
        <row r="30">
          <cell r="B30">
            <v>4</v>
          </cell>
          <cell r="C30">
            <v>15877985.989433</v>
          </cell>
          <cell r="D30">
            <v>25652.619681187702</v>
          </cell>
          <cell r="E30">
            <v>29489.625690351</v>
          </cell>
          <cell r="F30">
            <v>65652.926322426298</v>
          </cell>
          <cell r="G30">
            <v>82665.553205087897</v>
          </cell>
          <cell r="H30">
            <v>36009.616099293198</v>
          </cell>
          <cell r="I30">
            <v>213039</v>
          </cell>
          <cell r="J30">
            <v>358283</v>
          </cell>
          <cell r="K30">
            <v>86233</v>
          </cell>
          <cell r="L30">
            <v>78953</v>
          </cell>
          <cell r="M30">
            <v>45460</v>
          </cell>
          <cell r="N30">
            <v>69834</v>
          </cell>
          <cell r="O30">
            <v>45291</v>
          </cell>
          <cell r="P30">
            <v>66970</v>
          </cell>
          <cell r="R30">
            <v>1203533.340998346</v>
          </cell>
        </row>
        <row r="31">
          <cell r="B31">
            <v>8</v>
          </cell>
          <cell r="C31">
            <v>7428924.56516519</v>
          </cell>
          <cell r="D31" t="str">
            <v>NF</v>
          </cell>
          <cell r="E31">
            <v>22922.957641806701</v>
          </cell>
          <cell r="F31">
            <v>35308.476183090999</v>
          </cell>
          <cell r="G31">
            <v>50800.683308101899</v>
          </cell>
          <cell r="H31">
            <v>25312.803008462</v>
          </cell>
          <cell r="I31">
            <v>113565</v>
          </cell>
          <cell r="J31">
            <v>212407</v>
          </cell>
          <cell r="K31">
            <v>69655</v>
          </cell>
          <cell r="L31">
            <v>53589</v>
          </cell>
          <cell r="M31">
            <v>32752</v>
          </cell>
          <cell r="N31">
            <v>49028</v>
          </cell>
          <cell r="O31">
            <v>57171</v>
          </cell>
          <cell r="P31">
            <v>46851</v>
          </cell>
          <cell r="R31">
            <v>769362.92014146154</v>
          </cell>
        </row>
        <row r="32">
          <cell r="B32">
            <v>16</v>
          </cell>
          <cell r="C32">
            <v>7949407.2940087104</v>
          </cell>
          <cell r="D32">
            <v>44568.8163456357</v>
          </cell>
          <cell r="E32">
            <v>183578.287531287</v>
          </cell>
          <cell r="F32">
            <v>136815.99343835301</v>
          </cell>
          <cell r="G32">
            <v>126911.25888665101</v>
          </cell>
          <cell r="H32">
            <v>114807.273062195</v>
          </cell>
          <cell r="I32">
            <v>585256</v>
          </cell>
          <cell r="J32">
            <v>1001541</v>
          </cell>
          <cell r="K32">
            <v>262954</v>
          </cell>
          <cell r="L32">
            <v>156190</v>
          </cell>
          <cell r="M32">
            <v>121695</v>
          </cell>
          <cell r="N32">
            <v>199325</v>
          </cell>
          <cell r="O32">
            <v>166461</v>
          </cell>
          <cell r="P32">
            <v>133878</v>
          </cell>
          <cell r="R32">
            <v>3233981.6292641219</v>
          </cell>
        </row>
        <row r="33">
          <cell r="B33">
            <v>32</v>
          </cell>
          <cell r="C33">
            <v>2528641.23021361</v>
          </cell>
          <cell r="D33">
            <v>102102.72681056301</v>
          </cell>
          <cell r="E33">
            <v>211901.935491382</v>
          </cell>
          <cell r="F33">
            <v>192814.84231874999</v>
          </cell>
          <cell r="G33">
            <v>149623.735528769</v>
          </cell>
          <cell r="H33">
            <v>95513.020464705507</v>
          </cell>
          <cell r="I33">
            <v>644719</v>
          </cell>
          <cell r="J33">
            <v>1154894</v>
          </cell>
          <cell r="K33">
            <v>236199</v>
          </cell>
          <cell r="L33">
            <v>180069</v>
          </cell>
          <cell r="M33">
            <v>170196</v>
          </cell>
          <cell r="N33">
            <v>200876</v>
          </cell>
          <cell r="O33">
            <v>162436</v>
          </cell>
          <cell r="P33">
            <v>170799</v>
          </cell>
          <cell r="R33">
            <v>3672144.2606141698</v>
          </cell>
        </row>
        <row r="34">
          <cell r="B34">
            <v>60</v>
          </cell>
          <cell r="C34">
            <v>705104.95752572198</v>
          </cell>
          <cell r="D34">
            <v>94735.374993516802</v>
          </cell>
          <cell r="E34">
            <v>222219.532995577</v>
          </cell>
          <cell r="F34">
            <v>194354.108321284</v>
          </cell>
          <cell r="G34">
            <v>148816.07410835399</v>
          </cell>
          <cell r="H34">
            <v>89659.755660286697</v>
          </cell>
          <cell r="I34">
            <v>791272</v>
          </cell>
          <cell r="J34">
            <v>1163482</v>
          </cell>
          <cell r="K34">
            <v>243802</v>
          </cell>
          <cell r="L34">
            <v>190408</v>
          </cell>
          <cell r="M34">
            <v>175154</v>
          </cell>
          <cell r="N34">
            <v>182946</v>
          </cell>
          <cell r="O34">
            <v>121786</v>
          </cell>
          <cell r="P34">
            <v>196873</v>
          </cell>
          <cell r="R34">
            <v>3815507.8460790184</v>
          </cell>
        </row>
        <row r="35">
          <cell r="B35">
            <v>90</v>
          </cell>
          <cell r="C35">
            <v>169370.80004774299</v>
          </cell>
          <cell r="D35">
            <v>62342.755500932297</v>
          </cell>
          <cell r="E35">
            <v>187195.02251673199</v>
          </cell>
          <cell r="F35">
            <v>162495.06493628799</v>
          </cell>
          <cell r="G35">
            <v>183145.91209437599</v>
          </cell>
          <cell r="H35">
            <v>104185.663544511</v>
          </cell>
          <cell r="I35">
            <v>572614</v>
          </cell>
          <cell r="J35">
            <v>1057189</v>
          </cell>
          <cell r="K35">
            <v>219961</v>
          </cell>
          <cell r="L35">
            <v>182336</v>
          </cell>
          <cell r="M35">
            <v>180385</v>
          </cell>
          <cell r="N35">
            <v>203907</v>
          </cell>
          <cell r="O35">
            <v>138433</v>
          </cell>
          <cell r="P35">
            <v>212606</v>
          </cell>
          <cell r="R35">
            <v>3466795.4185928395</v>
          </cell>
        </row>
        <row r="36">
          <cell r="B36">
            <v>120</v>
          </cell>
          <cell r="C36">
            <v>123873.04847060901</v>
          </cell>
          <cell r="D36">
            <v>68138.048744035506</v>
          </cell>
          <cell r="E36">
            <v>186057.29908896299</v>
          </cell>
          <cell r="F36">
            <v>169962.73506859899</v>
          </cell>
          <cell r="G36">
            <v>160583.38296085599</v>
          </cell>
          <cell r="H36">
            <v>160229.77934318301</v>
          </cell>
          <cell r="I36">
            <v>518632</v>
          </cell>
          <cell r="J36">
            <v>975074</v>
          </cell>
          <cell r="K36">
            <v>229360</v>
          </cell>
          <cell r="L36">
            <v>139723</v>
          </cell>
          <cell r="M36">
            <v>201419</v>
          </cell>
          <cell r="N36">
            <v>177349</v>
          </cell>
          <cell r="O36">
            <v>132725</v>
          </cell>
          <cell r="P36">
            <v>146408</v>
          </cell>
          <cell r="R36">
            <v>3265661.2452056366</v>
          </cell>
        </row>
        <row r="39">
          <cell r="B39">
            <v>0</v>
          </cell>
          <cell r="C39">
            <v>20340044.436960101</v>
          </cell>
          <cell r="D39">
            <v>0</v>
          </cell>
          <cell r="E39">
            <v>0</v>
          </cell>
          <cell r="R39">
            <v>97232.825233316951</v>
          </cell>
        </row>
        <row r="40">
          <cell r="B40">
            <v>4</v>
          </cell>
          <cell r="C40">
            <v>5397046.0663999999</v>
          </cell>
          <cell r="D40">
            <v>90643.437545560606</v>
          </cell>
          <cell r="E40">
            <v>218651.55239689301</v>
          </cell>
          <cell r="R40">
            <v>1165010.1687737391</v>
          </cell>
        </row>
        <row r="41">
          <cell r="B41">
            <v>8</v>
          </cell>
          <cell r="C41">
            <v>2966350.1457916498</v>
          </cell>
          <cell r="D41">
            <v>134095.660287648</v>
          </cell>
          <cell r="E41">
            <v>331520.42343869299</v>
          </cell>
          <cell r="R41">
            <v>1568660.1606257723</v>
          </cell>
        </row>
        <row r="42">
          <cell r="B42">
            <v>16</v>
          </cell>
          <cell r="C42">
            <v>518251.74760882498</v>
          </cell>
          <cell r="D42">
            <v>192589.41454682601</v>
          </cell>
          <cell r="E42">
            <v>464926.65850429999</v>
          </cell>
          <cell r="R42">
            <v>1997927.7021507863</v>
          </cell>
        </row>
        <row r="43">
          <cell r="B43">
            <v>32</v>
          </cell>
          <cell r="C43">
            <v>67149.040780795607</v>
          </cell>
          <cell r="D43">
            <v>174095.82191680299</v>
          </cell>
          <cell r="E43">
            <v>234556.36456385799</v>
          </cell>
          <cell r="R43">
            <v>1125508.6159105245</v>
          </cell>
        </row>
        <row r="44">
          <cell r="B44">
            <v>60</v>
          </cell>
          <cell r="C44">
            <v>14801.446946850099</v>
          </cell>
          <cell r="D44">
            <v>102310.054182562</v>
          </cell>
          <cell r="E44">
            <v>66649.271949285307</v>
          </cell>
          <cell r="R44">
            <v>515383.7221060117</v>
          </cell>
        </row>
        <row r="45">
          <cell r="B45">
            <v>90</v>
          </cell>
          <cell r="C45">
            <v>19858.994701478201</v>
          </cell>
          <cell r="D45">
            <v>88273.318471906896</v>
          </cell>
          <cell r="E45" t="str">
            <v>NF</v>
          </cell>
          <cell r="R45">
            <v>337810.23194192979</v>
          </cell>
        </row>
        <row r="46">
          <cell r="B46">
            <v>120</v>
          </cell>
          <cell r="C46">
            <v>12470.354768732301</v>
          </cell>
          <cell r="D46">
            <v>53495.876695108003</v>
          </cell>
          <cell r="E46" t="str">
            <v>NF</v>
          </cell>
          <cell r="R46">
            <v>167286.12669510802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tabSelected="1" workbookViewId="0">
      <selection activeCell="B12" sqref="B12:P12"/>
    </sheetView>
  </sheetViews>
  <sheetFormatPr defaultRowHeight="10.199999999999999" x14ac:dyDescent="0.2"/>
  <cols>
    <col min="1" max="1" width="14.1640625" style="1" customWidth="1"/>
    <col min="2" max="4" width="16.1640625" style="1" customWidth="1"/>
    <col min="5" max="6" width="16.1640625" style="9" customWidth="1"/>
    <col min="7" max="7" width="16.1640625" style="8" customWidth="1"/>
    <col min="8" max="9" width="16.1640625" style="2" customWidth="1"/>
    <col min="10" max="10" width="16.1640625" style="3" customWidth="1"/>
    <col min="11" max="11" width="16.1640625" style="4" customWidth="1"/>
    <col min="12" max="12" width="16.1640625" style="5" customWidth="1"/>
    <col min="13" max="14" width="16.1640625" style="6" customWidth="1"/>
    <col min="15" max="15" width="16.1640625" style="7" customWidth="1"/>
    <col min="16" max="16" width="16.1640625" style="6" customWidth="1"/>
    <col min="17" max="17" width="9.83203125" style="5" customWidth="1"/>
    <col min="18" max="18" width="27.33203125" bestFit="1" customWidth="1"/>
    <col min="19" max="19" width="31.6640625" bestFit="1" customWidth="1"/>
    <col min="20" max="20" width="18.5" bestFit="1" customWidth="1"/>
    <col min="22" max="22" width="10.33203125" bestFit="1" customWidth="1"/>
    <col min="23" max="23" width="8.1640625" bestFit="1" customWidth="1"/>
  </cols>
  <sheetData>
    <row r="1" spans="1:25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25" x14ac:dyDescent="0.2">
      <c r="B2" s="27" t="s">
        <v>1</v>
      </c>
      <c r="C2" s="28" t="s">
        <v>2</v>
      </c>
      <c r="D2" s="28" t="s">
        <v>3</v>
      </c>
      <c r="E2" s="28">
        <v>883.4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13</v>
      </c>
      <c r="P2" s="29" t="s">
        <v>14</v>
      </c>
      <c r="Q2" s="13"/>
      <c r="R2" s="13" t="s">
        <v>15</v>
      </c>
      <c r="S2" s="14" t="s">
        <v>16</v>
      </c>
      <c r="T2" s="14" t="s">
        <v>17</v>
      </c>
      <c r="V2" s="15" t="s">
        <v>18</v>
      </c>
      <c r="W2" s="15"/>
      <c r="Y2" t="s">
        <v>19</v>
      </c>
    </row>
    <row r="3" spans="1:25" x14ac:dyDescent="0.2">
      <c r="B3" s="16">
        <v>0</v>
      </c>
      <c r="C3" s="17">
        <v>20340044.436960101</v>
      </c>
      <c r="D3" s="17">
        <v>0</v>
      </c>
      <c r="E3" s="17">
        <v>0</v>
      </c>
      <c r="F3" s="17">
        <v>8548.78997512145</v>
      </c>
      <c r="G3" s="17">
        <v>0</v>
      </c>
      <c r="H3" s="17">
        <v>6266.0352581955103</v>
      </c>
      <c r="I3" s="17">
        <v>45348</v>
      </c>
      <c r="J3" s="17">
        <v>18535</v>
      </c>
      <c r="K3" s="17">
        <v>18535</v>
      </c>
      <c r="L3" s="17">
        <v>0</v>
      </c>
      <c r="M3" s="17">
        <v>0</v>
      </c>
      <c r="N3" s="17">
        <v>0</v>
      </c>
      <c r="O3" s="17">
        <v>0</v>
      </c>
      <c r="P3" s="18">
        <v>0</v>
      </c>
      <c r="Q3" s="13"/>
      <c r="R3" s="13">
        <f t="shared" ref="R3:R10" si="0">SUM(D3:P3)</f>
        <v>97232.825233316951</v>
      </c>
      <c r="S3" s="19">
        <f>SUM(F3:P3)</f>
        <v>97232.825233316951</v>
      </c>
      <c r="T3" s="19">
        <f>SUM(D3:E3)</f>
        <v>0</v>
      </c>
      <c r="V3" t="s">
        <v>20</v>
      </c>
      <c r="W3" t="s">
        <v>21</v>
      </c>
      <c r="Y3">
        <f>LN(C3/C$3)</f>
        <v>0</v>
      </c>
    </row>
    <row r="4" spans="1:25" x14ac:dyDescent="0.2">
      <c r="B4" s="16">
        <v>4</v>
      </c>
      <c r="C4" s="17">
        <v>15877985.989433</v>
      </c>
      <c r="D4" s="17">
        <v>25652.619681187702</v>
      </c>
      <c r="E4" s="17">
        <v>29489.625690351</v>
      </c>
      <c r="F4" s="17">
        <v>65652.926322426298</v>
      </c>
      <c r="G4" s="17">
        <v>82665.553205087897</v>
      </c>
      <c r="H4" s="17">
        <v>36009.616099293198</v>
      </c>
      <c r="I4" s="17">
        <v>213039</v>
      </c>
      <c r="J4" s="17">
        <v>358283</v>
      </c>
      <c r="K4" s="17">
        <v>86233</v>
      </c>
      <c r="L4" s="17">
        <v>78953</v>
      </c>
      <c r="M4" s="17">
        <v>45460</v>
      </c>
      <c r="N4" s="17">
        <v>69834</v>
      </c>
      <c r="O4" s="17">
        <v>45291</v>
      </c>
      <c r="P4" s="18">
        <v>66970</v>
      </c>
      <c r="Q4" s="13"/>
      <c r="R4" s="13">
        <f t="shared" si="0"/>
        <v>1203533.340998346</v>
      </c>
      <c r="S4" s="19">
        <f t="shared" ref="S4:S10" si="1">SUM(F4:P4)</f>
        <v>1148391.0956268073</v>
      </c>
      <c r="T4" s="19">
        <f t="shared" ref="T4:T10" si="2">SUM(D4:E4)</f>
        <v>55142.245371538702</v>
      </c>
      <c r="V4" s="20">
        <f>(S4/R4)</f>
        <v>0.95418303465876775</v>
      </c>
      <c r="W4" s="20">
        <f>(T4/R4)</f>
        <v>4.5816965341232273E-2</v>
      </c>
      <c r="Y4">
        <f t="shared" ref="Y4:Y10" si="3">LN(C4/C$3)</f>
        <v>-0.24765795441211561</v>
      </c>
    </row>
    <row r="5" spans="1:25" x14ac:dyDescent="0.2">
      <c r="B5" s="16">
        <v>8</v>
      </c>
      <c r="C5" s="17">
        <v>7428924.56516519</v>
      </c>
      <c r="D5" s="17" t="s">
        <v>22</v>
      </c>
      <c r="E5" s="17">
        <v>22922.957641806701</v>
      </c>
      <c r="F5" s="17">
        <v>35308.476183090999</v>
      </c>
      <c r="G5" s="17">
        <v>50800.683308101899</v>
      </c>
      <c r="H5" s="17">
        <v>25312.803008462</v>
      </c>
      <c r="I5" s="17">
        <v>113565</v>
      </c>
      <c r="J5" s="17">
        <v>212407</v>
      </c>
      <c r="K5" s="17">
        <v>69655</v>
      </c>
      <c r="L5" s="17">
        <v>53589</v>
      </c>
      <c r="M5" s="17">
        <v>32752</v>
      </c>
      <c r="N5" s="17">
        <v>49028</v>
      </c>
      <c r="O5" s="17">
        <v>57171</v>
      </c>
      <c r="P5" s="18">
        <v>46851</v>
      </c>
      <c r="Q5" s="13"/>
      <c r="R5" s="13">
        <f t="shared" si="0"/>
        <v>769362.92014146154</v>
      </c>
      <c r="S5" s="19">
        <f t="shared" si="1"/>
        <v>746439.96249965485</v>
      </c>
      <c r="T5" s="19">
        <f t="shared" si="2"/>
        <v>22922.957641806701</v>
      </c>
      <c r="V5" s="20">
        <f t="shared" ref="V5:V10" si="4">(S5/R5)</f>
        <v>0.97020527368593246</v>
      </c>
      <c r="W5" s="20">
        <f t="shared" ref="W5:W10" si="5">(T5/R5)</f>
        <v>2.9794726314067609E-2</v>
      </c>
      <c r="Y5">
        <f t="shared" si="3"/>
        <v>-1.0072104693113688</v>
      </c>
    </row>
    <row r="6" spans="1:25" x14ac:dyDescent="0.2">
      <c r="A6" s="1" t="s">
        <v>23</v>
      </c>
      <c r="B6" s="16">
        <v>16</v>
      </c>
      <c r="C6" s="17">
        <v>7949407.2940087104</v>
      </c>
      <c r="D6" s="17">
        <v>44568.8163456357</v>
      </c>
      <c r="E6" s="17">
        <v>183578.287531287</v>
      </c>
      <c r="F6" s="17">
        <v>136815.99343835301</v>
      </c>
      <c r="G6" s="17">
        <v>126911.25888665101</v>
      </c>
      <c r="H6" s="17">
        <v>114807.273062195</v>
      </c>
      <c r="I6" s="17">
        <v>585256</v>
      </c>
      <c r="J6" s="17">
        <v>1001541</v>
      </c>
      <c r="K6" s="17">
        <v>262954</v>
      </c>
      <c r="L6" s="17">
        <v>156190</v>
      </c>
      <c r="M6" s="17">
        <v>121695</v>
      </c>
      <c r="N6" s="17">
        <v>199325</v>
      </c>
      <c r="O6" s="17">
        <v>166461</v>
      </c>
      <c r="P6" s="18">
        <v>133878</v>
      </c>
      <c r="Q6" s="13"/>
      <c r="R6" s="13">
        <f t="shared" si="0"/>
        <v>3233981.6292641219</v>
      </c>
      <c r="S6" s="19">
        <f t="shared" si="1"/>
        <v>3005834.5253871991</v>
      </c>
      <c r="T6" s="19">
        <f t="shared" si="2"/>
        <v>228147.10387692269</v>
      </c>
      <c r="V6" s="20">
        <f t="shared" si="4"/>
        <v>0.9294531849493417</v>
      </c>
      <c r="W6" s="20">
        <f t="shared" si="5"/>
        <v>7.0546815050658324E-2</v>
      </c>
      <c r="Y6">
        <f t="shared" si="3"/>
        <v>-0.93949420365180081</v>
      </c>
    </row>
    <row r="7" spans="1:25" x14ac:dyDescent="0.2">
      <c r="B7" s="16">
        <v>32</v>
      </c>
      <c r="C7" s="17">
        <v>2528641.23021361</v>
      </c>
      <c r="D7" s="17">
        <v>102102.72681056301</v>
      </c>
      <c r="E7" s="17">
        <v>211901.935491382</v>
      </c>
      <c r="F7" s="17">
        <v>192814.84231874999</v>
      </c>
      <c r="G7" s="17">
        <v>149623.735528769</v>
      </c>
      <c r="H7" s="17">
        <v>95513.020464705507</v>
      </c>
      <c r="I7" s="17">
        <v>644719</v>
      </c>
      <c r="J7" s="17">
        <v>1154894</v>
      </c>
      <c r="K7" s="17">
        <v>236199</v>
      </c>
      <c r="L7" s="17">
        <v>180069</v>
      </c>
      <c r="M7" s="17">
        <v>170196</v>
      </c>
      <c r="N7" s="17">
        <v>200876</v>
      </c>
      <c r="O7" s="17">
        <v>162436</v>
      </c>
      <c r="P7" s="18">
        <v>170799</v>
      </c>
      <c r="Q7" s="13"/>
      <c r="R7" s="13">
        <f t="shared" si="0"/>
        <v>3672144.2606141698</v>
      </c>
      <c r="S7" s="19">
        <f t="shared" si="1"/>
        <v>3358139.5983122243</v>
      </c>
      <c r="T7" s="19">
        <f t="shared" si="2"/>
        <v>314004.66230194503</v>
      </c>
      <c r="V7" s="20">
        <f t="shared" si="4"/>
        <v>0.91449010713717771</v>
      </c>
      <c r="W7" s="20">
        <f t="shared" si="5"/>
        <v>8.5509892862822179E-2</v>
      </c>
      <c r="Y7">
        <f t="shared" si="3"/>
        <v>-2.0849094800133181</v>
      </c>
    </row>
    <row r="8" spans="1:25" x14ac:dyDescent="0.2">
      <c r="B8" s="16">
        <v>60</v>
      </c>
      <c r="C8" s="17">
        <v>705104.95752572198</v>
      </c>
      <c r="D8" s="17">
        <v>94735.374993516802</v>
      </c>
      <c r="E8" s="17">
        <v>222219.532995577</v>
      </c>
      <c r="F8" s="17">
        <v>194354.108321284</v>
      </c>
      <c r="G8" s="17">
        <v>148816.07410835399</v>
      </c>
      <c r="H8" s="17">
        <v>89659.755660286697</v>
      </c>
      <c r="I8" s="17">
        <v>791272</v>
      </c>
      <c r="J8" s="17">
        <v>1163482</v>
      </c>
      <c r="K8" s="17">
        <v>243802</v>
      </c>
      <c r="L8" s="17">
        <v>190408</v>
      </c>
      <c r="M8" s="17">
        <v>175154</v>
      </c>
      <c r="N8" s="17">
        <v>182946</v>
      </c>
      <c r="O8" s="17">
        <v>121786</v>
      </c>
      <c r="P8" s="18">
        <v>196873</v>
      </c>
      <c r="Q8" s="13"/>
      <c r="R8" s="13">
        <f t="shared" si="0"/>
        <v>3815507.8460790184</v>
      </c>
      <c r="S8" s="19">
        <f t="shared" si="1"/>
        <v>3498552.9380899249</v>
      </c>
      <c r="T8" s="19">
        <f t="shared" si="2"/>
        <v>316954.9079890938</v>
      </c>
      <c r="V8" s="20">
        <f t="shared" si="4"/>
        <v>0.91692982408231449</v>
      </c>
      <c r="W8" s="20">
        <f t="shared" si="5"/>
        <v>8.3070175917685618E-2</v>
      </c>
      <c r="Y8">
        <f t="shared" si="3"/>
        <v>-3.3620001866537761</v>
      </c>
    </row>
    <row r="9" spans="1:25" x14ac:dyDescent="0.2">
      <c r="B9" s="16">
        <v>90</v>
      </c>
      <c r="C9" s="17">
        <v>169370.80004774299</v>
      </c>
      <c r="D9" s="17">
        <v>62342.755500932297</v>
      </c>
      <c r="E9" s="17">
        <v>187195.02251673199</v>
      </c>
      <c r="F9" s="17">
        <v>162495.06493628799</v>
      </c>
      <c r="G9" s="17">
        <v>183145.91209437599</v>
      </c>
      <c r="H9" s="17">
        <v>104185.663544511</v>
      </c>
      <c r="I9" s="17">
        <v>572614</v>
      </c>
      <c r="J9" s="17">
        <v>1057189</v>
      </c>
      <c r="K9" s="17">
        <v>219961</v>
      </c>
      <c r="L9" s="17">
        <v>182336</v>
      </c>
      <c r="M9" s="17">
        <v>180385</v>
      </c>
      <c r="N9" s="17">
        <v>203907</v>
      </c>
      <c r="O9" s="17">
        <v>138433</v>
      </c>
      <c r="P9" s="18">
        <v>212606</v>
      </c>
      <c r="Q9" s="13"/>
      <c r="R9" s="13">
        <f t="shared" si="0"/>
        <v>3466795.4185928395</v>
      </c>
      <c r="S9" s="19">
        <f t="shared" si="1"/>
        <v>3217257.6405751752</v>
      </c>
      <c r="T9" s="19">
        <f t="shared" si="2"/>
        <v>249537.77801766427</v>
      </c>
      <c r="V9" s="20">
        <f t="shared" si="4"/>
        <v>0.92802062196131818</v>
      </c>
      <c r="W9" s="20">
        <f t="shared" si="5"/>
        <v>7.1979378038681846E-2</v>
      </c>
      <c r="Y9">
        <f t="shared" si="3"/>
        <v>-4.7882564597477062</v>
      </c>
    </row>
    <row r="10" spans="1:25" ht="10.8" thickBot="1" x14ac:dyDescent="0.25">
      <c r="B10" s="21">
        <v>120</v>
      </c>
      <c r="C10" s="22">
        <v>123873.04847060901</v>
      </c>
      <c r="D10" s="22">
        <v>68138.048744035506</v>
      </c>
      <c r="E10" s="22">
        <v>186057.29908896299</v>
      </c>
      <c r="F10" s="22">
        <v>169962.73506859899</v>
      </c>
      <c r="G10" s="22">
        <v>160583.38296085599</v>
      </c>
      <c r="H10" s="22">
        <v>160229.77934318301</v>
      </c>
      <c r="I10" s="22">
        <v>518632</v>
      </c>
      <c r="J10" s="22">
        <v>975074</v>
      </c>
      <c r="K10" s="22">
        <v>229360</v>
      </c>
      <c r="L10" s="22">
        <v>139723</v>
      </c>
      <c r="M10" s="22">
        <v>201419</v>
      </c>
      <c r="N10" s="22">
        <v>177349</v>
      </c>
      <c r="O10" s="22">
        <v>132725</v>
      </c>
      <c r="P10" s="23">
        <v>146408</v>
      </c>
      <c r="Q10" s="13"/>
      <c r="R10" s="13">
        <f t="shared" si="0"/>
        <v>3265661.2452056366</v>
      </c>
      <c r="S10" s="19">
        <f t="shared" si="1"/>
        <v>3011465.8973726379</v>
      </c>
      <c r="T10" s="19">
        <f t="shared" si="2"/>
        <v>254195.34783299849</v>
      </c>
      <c r="V10" s="20">
        <f t="shared" si="4"/>
        <v>0.92216114019597517</v>
      </c>
      <c r="W10" s="20">
        <f t="shared" si="5"/>
        <v>7.783885980402476E-2</v>
      </c>
      <c r="Y10">
        <f t="shared" si="3"/>
        <v>-5.1010896158033976</v>
      </c>
    </row>
    <row r="11" spans="1:25" x14ac:dyDescent="0.2">
      <c r="B11" s="10" t="s">
        <v>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3"/>
      <c r="R11" s="13"/>
    </row>
    <row r="12" spans="1:25" x14ac:dyDescent="0.2">
      <c r="B12" s="27" t="s">
        <v>1</v>
      </c>
      <c r="C12" s="28">
        <v>995.5</v>
      </c>
      <c r="D12" s="28">
        <v>835.4</v>
      </c>
      <c r="E12" s="28">
        <v>883.4</v>
      </c>
      <c r="F12" s="28" t="s">
        <v>4</v>
      </c>
      <c r="G12" s="28" t="s">
        <v>5</v>
      </c>
      <c r="H12" s="28" t="s">
        <v>6</v>
      </c>
      <c r="I12" s="28" t="s">
        <v>7</v>
      </c>
      <c r="J12" s="28" t="s">
        <v>8</v>
      </c>
      <c r="K12" s="28" t="s">
        <v>9</v>
      </c>
      <c r="L12" s="28" t="s">
        <v>10</v>
      </c>
      <c r="M12" s="28" t="s">
        <v>11</v>
      </c>
      <c r="N12" s="28" t="s">
        <v>12</v>
      </c>
      <c r="O12" s="28" t="s">
        <v>13</v>
      </c>
      <c r="P12" s="29" t="s">
        <v>14</v>
      </c>
      <c r="Q12" s="13"/>
      <c r="R12" s="13" t="s">
        <v>25</v>
      </c>
      <c r="S12" s="14" t="s">
        <v>16</v>
      </c>
      <c r="T12" s="14" t="s">
        <v>17</v>
      </c>
      <c r="V12" s="15" t="s">
        <v>18</v>
      </c>
      <c r="W12" s="15"/>
      <c r="Y12" t="s">
        <v>19</v>
      </c>
    </row>
    <row r="13" spans="1:25" x14ac:dyDescent="0.2">
      <c r="B13" s="24">
        <v>0</v>
      </c>
      <c r="C13" s="17">
        <v>20340044.436960101</v>
      </c>
      <c r="D13" s="17">
        <v>0</v>
      </c>
      <c r="E13" s="17">
        <v>0</v>
      </c>
      <c r="F13" s="17">
        <v>8548.78997512145</v>
      </c>
      <c r="G13" s="17">
        <v>0</v>
      </c>
      <c r="H13" s="17">
        <v>6266.0352581955103</v>
      </c>
      <c r="I13" s="17">
        <v>45348</v>
      </c>
      <c r="J13" s="17">
        <v>18535</v>
      </c>
      <c r="K13" s="17">
        <v>18535</v>
      </c>
      <c r="L13" s="17">
        <v>0</v>
      </c>
      <c r="M13" s="17">
        <v>0</v>
      </c>
      <c r="N13" s="17">
        <v>0</v>
      </c>
      <c r="O13" s="17">
        <v>0</v>
      </c>
      <c r="P13" s="18">
        <v>0</v>
      </c>
      <c r="Q13" s="13"/>
      <c r="R13" s="13">
        <f t="shared" ref="R13:R20" si="6">SUM(D13:P13)</f>
        <v>97232.825233316951</v>
      </c>
      <c r="S13" s="19">
        <f>SUM(F13:P13)</f>
        <v>97232.825233316951</v>
      </c>
      <c r="T13" s="19">
        <f>SUM(D13:E13)</f>
        <v>0</v>
      </c>
      <c r="V13" t="s">
        <v>20</v>
      </c>
      <c r="W13" t="s">
        <v>21</v>
      </c>
      <c r="Y13">
        <f>LN(C13/C$3)</f>
        <v>0</v>
      </c>
    </row>
    <row r="14" spans="1:25" x14ac:dyDescent="0.2">
      <c r="A14" s="1" t="s">
        <v>23</v>
      </c>
      <c r="B14" s="24">
        <v>4</v>
      </c>
      <c r="C14" s="17">
        <v>5397046.0663999999</v>
      </c>
      <c r="D14" s="17">
        <v>90643.437545560606</v>
      </c>
      <c r="E14" s="17">
        <v>218651.55239689301</v>
      </c>
      <c r="F14" s="17">
        <v>82767.687289775698</v>
      </c>
      <c r="G14" s="17">
        <v>80818.071833829206</v>
      </c>
      <c r="H14" s="17">
        <v>21529.419707680499</v>
      </c>
      <c r="I14" s="17">
        <v>186711</v>
      </c>
      <c r="J14" s="17">
        <v>206091</v>
      </c>
      <c r="K14" s="17">
        <v>56625</v>
      </c>
      <c r="L14" s="17">
        <v>16545</v>
      </c>
      <c r="M14" s="17">
        <v>27098</v>
      </c>
      <c r="N14" s="17">
        <v>92802</v>
      </c>
      <c r="O14" s="17">
        <v>46073</v>
      </c>
      <c r="P14" s="18">
        <v>38655</v>
      </c>
      <c r="Q14" s="13"/>
      <c r="R14" s="13">
        <f t="shared" si="6"/>
        <v>1165010.1687737391</v>
      </c>
      <c r="S14" s="19">
        <f t="shared" ref="S14:S20" si="7">SUM(F14:P14)</f>
        <v>855715.17883128545</v>
      </c>
      <c r="T14" s="19">
        <f t="shared" ref="T14:T20" si="8">SUM(D14:E14)</f>
        <v>309294.98994245363</v>
      </c>
      <c r="V14" s="20">
        <f>(S14/R14)</f>
        <v>0.73451305556584978</v>
      </c>
      <c r="W14" s="20">
        <f>(T14/R14)</f>
        <v>0.26548694443415022</v>
      </c>
      <c r="Y14">
        <f t="shared" ref="Y14:Y20" si="9">LN(C14/C$3)</f>
        <v>-1.3267397961691281</v>
      </c>
    </row>
    <row r="15" spans="1:25" x14ac:dyDescent="0.2">
      <c r="A15" s="1" t="s">
        <v>23</v>
      </c>
      <c r="B15" s="24">
        <v>8</v>
      </c>
      <c r="C15" s="17">
        <v>2966350.1457916498</v>
      </c>
      <c r="D15" s="17">
        <v>134095.660287648</v>
      </c>
      <c r="E15" s="17">
        <v>331520.42343869299</v>
      </c>
      <c r="F15" s="17">
        <v>98094.983550078701</v>
      </c>
      <c r="G15" s="17">
        <v>78187.330471325899</v>
      </c>
      <c r="H15" s="17">
        <v>61629.762878026697</v>
      </c>
      <c r="I15" s="17">
        <v>258035</v>
      </c>
      <c r="J15" s="17">
        <v>331429</v>
      </c>
      <c r="K15" s="17">
        <v>68258</v>
      </c>
      <c r="L15" s="17">
        <v>30785</v>
      </c>
      <c r="M15" s="17">
        <v>50357</v>
      </c>
      <c r="N15" s="17">
        <v>69272</v>
      </c>
      <c r="O15" s="17">
        <v>27710</v>
      </c>
      <c r="P15" s="18">
        <v>29286</v>
      </c>
      <c r="Q15" s="13"/>
      <c r="R15" s="13">
        <f t="shared" si="6"/>
        <v>1568660.1606257723</v>
      </c>
      <c r="S15" s="19">
        <f t="shared" si="7"/>
        <v>1103044.0768994312</v>
      </c>
      <c r="T15" s="19">
        <f t="shared" si="8"/>
        <v>465616.08372634102</v>
      </c>
      <c r="V15" s="20">
        <f t="shared" ref="V15:V20" si="10">(S15/R15)</f>
        <v>0.70317593611824958</v>
      </c>
      <c r="W15" s="20">
        <f t="shared" ref="W15:W20" si="11">(T15/R15)</f>
        <v>0.29682406388175037</v>
      </c>
      <c r="Y15">
        <f t="shared" si="9"/>
        <v>-1.9252592853778356</v>
      </c>
    </row>
    <row r="16" spans="1:25" x14ac:dyDescent="0.2">
      <c r="B16" s="24">
        <v>16</v>
      </c>
      <c r="C16" s="17">
        <v>518251.74760882498</v>
      </c>
      <c r="D16" s="17">
        <v>192589.41454682601</v>
      </c>
      <c r="E16" s="17">
        <v>464926.65850429999</v>
      </c>
      <c r="F16" s="17">
        <v>95111.235370327093</v>
      </c>
      <c r="G16" s="17">
        <v>59794.072503064803</v>
      </c>
      <c r="H16" s="17">
        <v>76464.321226268497</v>
      </c>
      <c r="I16" s="17">
        <v>436396</v>
      </c>
      <c r="J16" s="17">
        <v>377729</v>
      </c>
      <c r="K16" s="17">
        <v>81716</v>
      </c>
      <c r="L16" s="17">
        <v>39625</v>
      </c>
      <c r="M16" s="17">
        <v>49824</v>
      </c>
      <c r="N16" s="17">
        <v>78567</v>
      </c>
      <c r="O16" s="17">
        <v>12676</v>
      </c>
      <c r="P16" s="18">
        <v>32509</v>
      </c>
      <c r="Q16" s="13"/>
      <c r="R16" s="13">
        <f t="shared" si="6"/>
        <v>1997927.7021507863</v>
      </c>
      <c r="S16" s="19">
        <f t="shared" si="7"/>
        <v>1340411.6290996603</v>
      </c>
      <c r="T16" s="19">
        <f t="shared" si="8"/>
        <v>657516.07305112598</v>
      </c>
      <c r="V16" s="20">
        <f t="shared" si="10"/>
        <v>0.67090096786620246</v>
      </c>
      <c r="W16" s="20">
        <f t="shared" si="11"/>
        <v>0.3290990321337976</v>
      </c>
      <c r="Y16">
        <f t="shared" si="9"/>
        <v>-3.6698857308631987</v>
      </c>
    </row>
    <row r="17" spans="2:25" x14ac:dyDescent="0.2">
      <c r="B17" s="24">
        <v>32</v>
      </c>
      <c r="C17" s="17">
        <v>67149.040780795607</v>
      </c>
      <c r="D17" s="17">
        <v>174095.82191680299</v>
      </c>
      <c r="E17" s="17">
        <v>234556.36456385799</v>
      </c>
      <c r="F17" s="17">
        <v>56441.696486132802</v>
      </c>
      <c r="G17" s="17">
        <v>13718.021286491101</v>
      </c>
      <c r="H17" s="17">
        <v>61779.711657239503</v>
      </c>
      <c r="I17" s="17">
        <v>241578</v>
      </c>
      <c r="J17" s="17">
        <v>212796</v>
      </c>
      <c r="K17" s="17">
        <v>50816</v>
      </c>
      <c r="L17" s="17">
        <v>7526</v>
      </c>
      <c r="M17" s="17">
        <v>8813</v>
      </c>
      <c r="N17" s="17">
        <v>36785</v>
      </c>
      <c r="O17" s="17">
        <v>0</v>
      </c>
      <c r="P17" s="18">
        <v>26603</v>
      </c>
      <c r="Q17" s="13"/>
      <c r="R17" s="13">
        <f t="shared" si="6"/>
        <v>1125508.6159105245</v>
      </c>
      <c r="S17" s="19">
        <f t="shared" si="7"/>
        <v>716856.42942986335</v>
      </c>
      <c r="T17" s="19">
        <f t="shared" si="8"/>
        <v>408652.18648066098</v>
      </c>
      <c r="V17" s="20">
        <f t="shared" si="10"/>
        <v>0.63691776259743171</v>
      </c>
      <c r="W17" s="20">
        <f t="shared" si="11"/>
        <v>0.36308223740256818</v>
      </c>
      <c r="Y17">
        <f t="shared" si="9"/>
        <v>-5.7134322161647333</v>
      </c>
    </row>
    <row r="18" spans="2:25" x14ac:dyDescent="0.2">
      <c r="B18" s="24">
        <v>60</v>
      </c>
      <c r="C18" s="17">
        <v>14801.446946850099</v>
      </c>
      <c r="D18" s="17">
        <v>102310.054182562</v>
      </c>
      <c r="E18" s="17">
        <v>66649.271949285307</v>
      </c>
      <c r="F18" s="17" t="s">
        <v>22</v>
      </c>
      <c r="G18" s="17">
        <v>23998.941741352999</v>
      </c>
      <c r="H18" s="17">
        <v>32880.454232811397</v>
      </c>
      <c r="I18" s="17">
        <v>99628</v>
      </c>
      <c r="J18" s="17">
        <v>89896</v>
      </c>
      <c r="K18" s="17">
        <v>32803</v>
      </c>
      <c r="L18" s="17">
        <v>20044</v>
      </c>
      <c r="M18" s="17">
        <v>0</v>
      </c>
      <c r="N18" s="17">
        <v>24567</v>
      </c>
      <c r="O18" s="17">
        <v>0</v>
      </c>
      <c r="P18" s="18">
        <v>22607</v>
      </c>
      <c r="Q18" s="13"/>
      <c r="R18" s="13">
        <f t="shared" si="6"/>
        <v>515383.7221060117</v>
      </c>
      <c r="S18" s="19">
        <f t="shared" si="7"/>
        <v>346424.39597416436</v>
      </c>
      <c r="T18" s="19">
        <f t="shared" si="8"/>
        <v>168959.32613184731</v>
      </c>
      <c r="V18" s="20">
        <f t="shared" si="10"/>
        <v>0.67216790347698774</v>
      </c>
      <c r="W18" s="20">
        <f t="shared" si="11"/>
        <v>0.32783209652301215</v>
      </c>
      <c r="Y18">
        <f t="shared" si="9"/>
        <v>-7.2256219116378544</v>
      </c>
    </row>
    <row r="19" spans="2:25" x14ac:dyDescent="0.2">
      <c r="B19" s="24">
        <v>90</v>
      </c>
      <c r="C19" s="17">
        <v>19858.994701478201</v>
      </c>
      <c r="D19" s="17">
        <v>88273.318471906896</v>
      </c>
      <c r="E19" s="17" t="s">
        <v>22</v>
      </c>
      <c r="F19" s="17">
        <v>6946.9134700229097</v>
      </c>
      <c r="G19" s="17" t="s">
        <v>22</v>
      </c>
      <c r="H19" s="17" t="s">
        <v>22</v>
      </c>
      <c r="I19" s="17">
        <v>116352</v>
      </c>
      <c r="J19" s="17">
        <v>89563</v>
      </c>
      <c r="K19" s="17">
        <v>28520</v>
      </c>
      <c r="L19" s="17">
        <v>8155</v>
      </c>
      <c r="M19" s="17">
        <v>0</v>
      </c>
      <c r="N19" s="17">
        <v>0</v>
      </c>
      <c r="O19" s="17">
        <v>0</v>
      </c>
      <c r="P19" s="18">
        <v>0</v>
      </c>
      <c r="Q19" s="13"/>
      <c r="R19" s="13">
        <f t="shared" si="6"/>
        <v>337810.23194192979</v>
      </c>
      <c r="S19" s="19">
        <f t="shared" si="7"/>
        <v>249536.9134700229</v>
      </c>
      <c r="T19" s="19">
        <f t="shared" si="8"/>
        <v>88273.318471906896</v>
      </c>
      <c r="V19" s="20">
        <f t="shared" si="10"/>
        <v>0.73868962475037991</v>
      </c>
      <c r="W19" s="20">
        <f t="shared" si="11"/>
        <v>0.26131037524962014</v>
      </c>
      <c r="Y19" s="25">
        <f t="shared" si="9"/>
        <v>-6.9316898162332219</v>
      </c>
    </row>
    <row r="20" spans="2:25" ht="10.8" thickBot="1" x14ac:dyDescent="0.25">
      <c r="B20" s="26">
        <v>120</v>
      </c>
      <c r="C20" s="22">
        <v>12470.354768732301</v>
      </c>
      <c r="D20" s="22">
        <v>53495.876695108003</v>
      </c>
      <c r="E20" s="22" t="s">
        <v>22</v>
      </c>
      <c r="F20" s="22" t="s">
        <v>22</v>
      </c>
      <c r="G20" s="22" t="s">
        <v>22</v>
      </c>
      <c r="H20" s="22" t="s">
        <v>22</v>
      </c>
      <c r="I20" s="22">
        <v>61861</v>
      </c>
      <c r="J20" s="22">
        <v>49776</v>
      </c>
      <c r="K20" s="22">
        <v>129.25</v>
      </c>
      <c r="L20" s="22">
        <v>2024</v>
      </c>
      <c r="M20" s="22">
        <v>0</v>
      </c>
      <c r="N20" s="22">
        <v>0</v>
      </c>
      <c r="O20" s="22">
        <v>0</v>
      </c>
      <c r="P20" s="23">
        <v>0</v>
      </c>
      <c r="Q20" s="13"/>
      <c r="R20" s="13">
        <f t="shared" si="6"/>
        <v>167286.12669510802</v>
      </c>
      <c r="S20" s="19">
        <f t="shared" si="7"/>
        <v>113790.25</v>
      </c>
      <c r="T20" s="19">
        <f t="shared" si="8"/>
        <v>53495.876695108003</v>
      </c>
      <c r="V20" s="20">
        <f t="shared" si="10"/>
        <v>0.68021331026087761</v>
      </c>
      <c r="W20" s="20">
        <f t="shared" si="11"/>
        <v>0.31978668973912222</v>
      </c>
      <c r="Y20" s="25">
        <f t="shared" si="9"/>
        <v>-7.3969926452428245</v>
      </c>
    </row>
  </sheetData>
  <mergeCells count="4">
    <mergeCell ref="B1:P1"/>
    <mergeCell ref="V2:W2"/>
    <mergeCell ref="B11:P11"/>
    <mergeCell ref="V12:W12"/>
  </mergeCells>
  <printOptions gridLinesSet="0"/>
  <pageMargins left="0.75" right="0.75" top="0.75" bottom="1" header="0.5" footer="0.5"/>
  <pageSetup orientation="landscape" r:id="rId1"/>
  <headerFooter alignWithMargins="0">
    <oddHeader>&amp;L&amp;"Arial,Regular"Component Summary: &amp;A&amp;R&amp;"Arial,Regular"&amp;D &amp;T&amp;C(8-4-Analysis-of-Full-Scan-Peaks.XQN)</oddHeader>
    <oddFooter>&amp;L&amp;"Arial,Regular"Page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Sanan, Toby</dc:creator>
  <cp:lastModifiedBy>Sanan, Toby</cp:lastModifiedBy>
  <dcterms:created xsi:type="dcterms:W3CDTF">2017-08-04T20:52:43Z</dcterms:created>
  <dcterms:modified xsi:type="dcterms:W3CDTF">2017-08-04T20:54:31Z</dcterms:modified>
</cp:coreProperties>
</file>