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CIN\Users\main\A-E\evarughe\Net MyDocuments\Work on Stuff\Phase 2 Study\SciHub\"/>
    </mc:Choice>
  </mc:AlternateContent>
  <bookViews>
    <workbookView xWindow="0" yWindow="0" windowWidth="23040" windowHeight="10365"/>
  </bookViews>
  <sheets>
    <sheet name="Fig3" sheetId="5" r:id="rId1"/>
    <sheet name="Data Dictionary" sheetId="6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5" l="1"/>
  <c r="O3" i="5"/>
  <c r="Q3" i="5"/>
  <c r="P3" i="5"/>
  <c r="R5" i="5" l="1"/>
  <c r="P35" i="5"/>
  <c r="O35" i="5"/>
  <c r="Q35" i="5" s="1"/>
  <c r="N35" i="5"/>
  <c r="O34" i="5"/>
  <c r="Q34" i="5" s="1"/>
  <c r="N34" i="5"/>
  <c r="P34" i="5" s="1"/>
  <c r="Q33" i="5"/>
  <c r="P33" i="5"/>
  <c r="O33" i="5"/>
  <c r="N33" i="5"/>
  <c r="O32" i="5"/>
  <c r="Q32" i="5" s="1"/>
  <c r="N32" i="5"/>
  <c r="P32" i="5" s="1"/>
  <c r="Q31" i="5"/>
  <c r="P31" i="5"/>
  <c r="O31" i="5"/>
  <c r="N31" i="5"/>
  <c r="O30" i="5"/>
  <c r="Q30" i="5" s="1"/>
  <c r="N30" i="5"/>
  <c r="P30" i="5" s="1"/>
  <c r="P29" i="5"/>
  <c r="O29" i="5"/>
  <c r="Q29" i="5" s="1"/>
  <c r="N29" i="5"/>
  <c r="O28" i="5"/>
  <c r="Q28" i="5" s="1"/>
  <c r="N28" i="5"/>
  <c r="P28" i="5" s="1"/>
  <c r="P27" i="5"/>
  <c r="O27" i="5"/>
  <c r="Q27" i="5" s="1"/>
  <c r="N27" i="5"/>
  <c r="O26" i="5"/>
  <c r="Q26" i="5" s="1"/>
  <c r="N26" i="5"/>
  <c r="P26" i="5" s="1"/>
  <c r="Q25" i="5"/>
  <c r="P25" i="5"/>
  <c r="O25" i="5"/>
  <c r="N25" i="5"/>
  <c r="O24" i="5"/>
  <c r="Q24" i="5" s="1"/>
  <c r="N24" i="5"/>
  <c r="P24" i="5" s="1"/>
  <c r="P23" i="5"/>
  <c r="O23" i="5"/>
  <c r="Q23" i="5" s="1"/>
  <c r="N23" i="5"/>
  <c r="O22" i="5"/>
  <c r="Q22" i="5" s="1"/>
  <c r="N22" i="5"/>
  <c r="P22" i="5" s="1"/>
  <c r="P21" i="5"/>
  <c r="O21" i="5"/>
  <c r="Q21" i="5" s="1"/>
  <c r="N21" i="5"/>
  <c r="O20" i="5"/>
  <c r="Q20" i="5" s="1"/>
  <c r="N20" i="5"/>
  <c r="P20" i="5" s="1"/>
  <c r="P19" i="5"/>
  <c r="O19" i="5"/>
  <c r="Q19" i="5" s="1"/>
  <c r="N19" i="5"/>
  <c r="O18" i="5"/>
  <c r="Q18" i="5" s="1"/>
  <c r="N18" i="5"/>
  <c r="P18" i="5" s="1"/>
  <c r="Q17" i="5"/>
  <c r="P17" i="5"/>
  <c r="O17" i="5"/>
  <c r="N17" i="5"/>
  <c r="O16" i="5"/>
  <c r="Q16" i="5" s="1"/>
  <c r="N16" i="5"/>
  <c r="P16" i="5" s="1"/>
  <c r="P15" i="5"/>
  <c r="O15" i="5"/>
  <c r="Q15" i="5" s="1"/>
  <c r="N15" i="5"/>
  <c r="O14" i="5"/>
  <c r="Q14" i="5" s="1"/>
  <c r="N14" i="5"/>
  <c r="P14" i="5" s="1"/>
  <c r="P13" i="5"/>
  <c r="O13" i="5"/>
  <c r="Q13" i="5" s="1"/>
  <c r="N13" i="5"/>
  <c r="O12" i="5"/>
  <c r="Q12" i="5" s="1"/>
  <c r="N12" i="5"/>
  <c r="P12" i="5" s="1"/>
  <c r="P11" i="5"/>
  <c r="O11" i="5"/>
  <c r="Q11" i="5" s="1"/>
  <c r="N11" i="5"/>
  <c r="O10" i="5"/>
  <c r="Q10" i="5" s="1"/>
  <c r="N10" i="5"/>
  <c r="P10" i="5" s="1"/>
  <c r="Q9" i="5"/>
  <c r="P9" i="5"/>
  <c r="O9" i="5"/>
  <c r="N9" i="5"/>
  <c r="O8" i="5"/>
  <c r="Q8" i="5" s="1"/>
  <c r="N8" i="5"/>
  <c r="P8" i="5" s="1"/>
  <c r="P7" i="5"/>
  <c r="O7" i="5"/>
  <c r="Q7" i="5" s="1"/>
  <c r="N7" i="5"/>
  <c r="O6" i="5"/>
  <c r="Q6" i="5" s="1"/>
  <c r="N6" i="5"/>
  <c r="P6" i="5" s="1"/>
  <c r="P5" i="5"/>
  <c r="O5" i="5"/>
  <c r="Q5" i="5" s="1"/>
  <c r="N5" i="5"/>
  <c r="O4" i="5"/>
  <c r="Q4" i="5" s="1"/>
  <c r="N4" i="5"/>
  <c r="P4" i="5" s="1"/>
</calcChain>
</file>

<file path=xl/sharedStrings.xml><?xml version="1.0" encoding="utf-8"?>
<sst xmlns="http://schemas.openxmlformats.org/spreadsheetml/2006/main" count="264" uniqueCount="83">
  <si>
    <t>deterministic</t>
  </si>
  <si>
    <t>inhib ~ dbeta()</t>
  </si>
  <si>
    <t>DWTP</t>
  </si>
  <si>
    <t>Virus</t>
  </si>
  <si>
    <t>index</t>
  </si>
  <si>
    <t>mean</t>
  </si>
  <si>
    <t>val2.5pc</t>
  </si>
  <si>
    <t>val97.5pc</t>
  </si>
  <si>
    <t>log d</t>
  </si>
  <si>
    <t>log prob</t>
  </si>
  <si>
    <t>line</t>
  </si>
  <si>
    <t>3S</t>
  </si>
  <si>
    <t>AdV</t>
  </si>
  <si>
    <t>u_liter[1]</t>
  </si>
  <si>
    <t>EV</t>
  </si>
  <si>
    <t>u_liter[2]</t>
  </si>
  <si>
    <t>NoVI</t>
  </si>
  <si>
    <t>u_liter[3]</t>
  </si>
  <si>
    <t>NoVII</t>
  </si>
  <si>
    <t>u_liter[4]</t>
  </si>
  <si>
    <t>PyV</t>
  </si>
  <si>
    <t>u_liter[5]</t>
  </si>
  <si>
    <t>4S</t>
  </si>
  <si>
    <t>u_liter[7]</t>
  </si>
  <si>
    <t>u_liter[6]</t>
  </si>
  <si>
    <t>u_liter[8]</t>
  </si>
  <si>
    <t>u_liter[9]</t>
  </si>
  <si>
    <t>u_liter[10]</t>
  </si>
  <si>
    <t>u_liter[11]</t>
  </si>
  <si>
    <t>10S</t>
  </si>
  <si>
    <t>u_liter[12]</t>
  </si>
  <si>
    <t>u_liter[13]</t>
  </si>
  <si>
    <t>11S</t>
  </si>
  <si>
    <t>u_liter[14]</t>
  </si>
  <si>
    <t>u_liter[15]</t>
  </si>
  <si>
    <t>u_liter[16]</t>
  </si>
  <si>
    <t>22S</t>
  </si>
  <si>
    <t>u_liter[18]</t>
  </si>
  <si>
    <t>23S</t>
  </si>
  <si>
    <t>u_liter[19]</t>
  </si>
  <si>
    <t>u_liter[17]</t>
  </si>
  <si>
    <t>24S</t>
  </si>
  <si>
    <t>u_liter[21]</t>
  </si>
  <si>
    <t>u_liter[22]</t>
  </si>
  <si>
    <t>u_liter[23]</t>
  </si>
  <si>
    <t>u_liter[20]</t>
  </si>
  <si>
    <t>u_liter[24]</t>
  </si>
  <si>
    <t>25S</t>
  </si>
  <si>
    <t>u_liter[25]</t>
  </si>
  <si>
    <t>26S</t>
  </si>
  <si>
    <t>u_liter[30]</t>
  </si>
  <si>
    <t>u_liter[31]</t>
  </si>
  <si>
    <t>u_liter[32]</t>
  </si>
  <si>
    <t>27S</t>
  </si>
  <si>
    <t>u_liter[33]</t>
  </si>
  <si>
    <t>u_liter[26]</t>
  </si>
  <si>
    <t>3T</t>
  </si>
  <si>
    <t>20T</t>
  </si>
  <si>
    <t>23T</t>
  </si>
  <si>
    <t>25T</t>
  </si>
  <si>
    <t>u_liter[27]</t>
  </si>
  <si>
    <t>ET</t>
  </si>
  <si>
    <t>u_liter[28]</t>
  </si>
  <si>
    <t>u_liter[29]</t>
  </si>
  <si>
    <t>y = 0.707x + 0.979</t>
  </si>
  <si>
    <t>R² = 0.792</t>
  </si>
  <si>
    <t>R² = 0.9546</t>
  </si>
  <si>
    <t>y = 0.918x + 0.0685</t>
  </si>
  <si>
    <t>probabilitistic</t>
  </si>
  <si>
    <t>DESCRIPTION</t>
  </si>
  <si>
    <t>ABBREVIATION</t>
  </si>
  <si>
    <t>Drinking Water Treatment Plant</t>
  </si>
  <si>
    <t>Virus Name as described in manuscript</t>
  </si>
  <si>
    <t>Name created by the OpenBUGS Software code</t>
  </si>
  <si>
    <t>Posterior Mean</t>
  </si>
  <si>
    <t>95% Credible Interval Lower</t>
  </si>
  <si>
    <t>95% Credible Interval Upper</t>
  </si>
  <si>
    <t>Copy &amp; Pasted column from Deterministic Mean</t>
  </si>
  <si>
    <t>Copy &amp; Pasted column from Probabilistic Mean</t>
  </si>
  <si>
    <t>Log of Deterministic Mean</t>
  </si>
  <si>
    <t>Log of Probabilistic Mean</t>
  </si>
  <si>
    <t>For graph</t>
  </si>
  <si>
    <t>Axes of Symmetry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</si>
</sst>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 readingOrder="1"/>
    </xf>
    <xf numFmtId="0" fontId="0" fillId="0" borderId="0" xfId="0" applyFill="1"/>
    <xf numFmtId="0" fontId="0" fillId="0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Source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'Fig3'!$P$3:$P$28</c:f>
              <c:numCache>
                <c:formatCode>General</c:formatCode>
                <c:ptCount val="26"/>
                <c:pt idx="0">
                  <c:v>2.5009222391903005</c:v>
                </c:pt>
                <c:pt idx="1">
                  <c:v>2.5698418994037615</c:v>
                </c:pt>
                <c:pt idx="2">
                  <c:v>3.137670537236755</c:v>
                </c:pt>
                <c:pt idx="3">
                  <c:v>3.3923451553612041</c:v>
                </c:pt>
                <c:pt idx="4">
                  <c:v>2.068556895072363</c:v>
                </c:pt>
                <c:pt idx="5">
                  <c:v>3.6776069527204931</c:v>
                </c:pt>
                <c:pt idx="6">
                  <c:v>2.9756615331810585</c:v>
                </c:pt>
                <c:pt idx="7">
                  <c:v>3.7501225267834002</c:v>
                </c:pt>
                <c:pt idx="8">
                  <c:v>3.3207692283386865</c:v>
                </c:pt>
                <c:pt idx="9">
                  <c:v>2.6766936096248664</c:v>
                </c:pt>
                <c:pt idx="10">
                  <c:v>2.3624824747511743</c:v>
                </c:pt>
                <c:pt idx="11">
                  <c:v>2.3749315539781883</c:v>
                </c:pt>
                <c:pt idx="12">
                  <c:v>2.7813244556669878</c:v>
                </c:pt>
                <c:pt idx="13">
                  <c:v>3.0244856676991669</c:v>
                </c:pt>
                <c:pt idx="14">
                  <c:v>2.6732052817790453</c:v>
                </c:pt>
                <c:pt idx="15">
                  <c:v>2.2690457096576231</c:v>
                </c:pt>
                <c:pt idx="16">
                  <c:v>2.5052856741441323</c:v>
                </c:pt>
                <c:pt idx="17">
                  <c:v>0.67052415778207997</c:v>
                </c:pt>
                <c:pt idx="18">
                  <c:v>0.58183592405764795</c:v>
                </c:pt>
                <c:pt idx="19">
                  <c:v>0.67320528177904515</c:v>
                </c:pt>
                <c:pt idx="20">
                  <c:v>0.75342984157542281</c:v>
                </c:pt>
                <c:pt idx="21">
                  <c:v>3.7095243558763409</c:v>
                </c:pt>
                <c:pt idx="22">
                  <c:v>4.1182647260894791</c:v>
                </c:pt>
                <c:pt idx="23">
                  <c:v>3.2603099457949201</c:v>
                </c:pt>
                <c:pt idx="24">
                  <c:v>2.9286006598445242</c:v>
                </c:pt>
                <c:pt idx="25">
                  <c:v>3.4959603948817053</c:v>
                </c:pt>
              </c:numCache>
            </c:numRef>
          </c:xVal>
          <c:yVal>
            <c:numRef>
              <c:f>'Fig3'!$Q$3:$Q$28</c:f>
              <c:numCache>
                <c:formatCode>General</c:formatCode>
                <c:ptCount val="26"/>
                <c:pt idx="0">
                  <c:v>3.0689276116820721</c:v>
                </c:pt>
                <c:pt idx="1">
                  <c:v>3.3121773564397787</c:v>
                </c:pt>
                <c:pt idx="2">
                  <c:v>3.6564815157904986</c:v>
                </c:pt>
                <c:pt idx="3">
                  <c:v>3.9592799501309388</c:v>
                </c:pt>
                <c:pt idx="4">
                  <c:v>2.6309361190641916</c:v>
                </c:pt>
                <c:pt idx="5">
                  <c:v>3.7974060496763822</c:v>
                </c:pt>
                <c:pt idx="6">
                  <c:v>3.1089031276673134</c:v>
                </c:pt>
                <c:pt idx="7">
                  <c:v>3.9071963102716016</c:v>
                </c:pt>
                <c:pt idx="8">
                  <c:v>3.4352071032407476</c:v>
                </c:pt>
                <c:pt idx="9">
                  <c:v>2.8061121101690913</c:v>
                </c:pt>
                <c:pt idx="10">
                  <c:v>2.9166118451093461</c:v>
                </c:pt>
                <c:pt idx="11">
                  <c:v>2.9071963102716016</c:v>
                </c:pt>
                <c:pt idx="12">
                  <c:v>2.9358597980378804</c:v>
                </c:pt>
                <c:pt idx="13">
                  <c:v>3.1649473726218416</c:v>
                </c:pt>
                <c:pt idx="14">
                  <c:v>2.8450359935134149</c:v>
                </c:pt>
                <c:pt idx="15">
                  <c:v>2.7355988996981799</c:v>
                </c:pt>
                <c:pt idx="16">
                  <c:v>2.9840319802711806</c:v>
                </c:pt>
                <c:pt idx="17">
                  <c:v>1.2869053529723748</c:v>
                </c:pt>
                <c:pt idx="18">
                  <c:v>1.1720188094245565</c:v>
                </c:pt>
                <c:pt idx="19">
                  <c:v>1.2819419334408249</c:v>
                </c:pt>
                <c:pt idx="20">
                  <c:v>1.3774883833761327</c:v>
                </c:pt>
                <c:pt idx="21">
                  <c:v>2.7794521834040617</c:v>
                </c:pt>
                <c:pt idx="22">
                  <c:v>3.5641924606261979</c:v>
                </c:pt>
                <c:pt idx="23">
                  <c:v>2.6646419755561257</c:v>
                </c:pt>
                <c:pt idx="24">
                  <c:v>2.323252100171687</c:v>
                </c:pt>
                <c:pt idx="25">
                  <c:v>3.12057393120585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3-412D-81C2-3899A2825F64}"/>
            </c:ext>
          </c:extLst>
        </c:ser>
        <c:ser>
          <c:idx val="1"/>
          <c:order val="1"/>
          <c:tx>
            <c:v>Treated</c:v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'Fig3'!$P$29:$P$35</c:f>
              <c:numCache>
                <c:formatCode>General</c:formatCode>
                <c:ptCount val="7"/>
                <c:pt idx="0">
                  <c:v>0.83689351637643372</c:v>
                </c:pt>
                <c:pt idx="1">
                  <c:v>0.5671440451956572</c:v>
                </c:pt>
                <c:pt idx="2">
                  <c:v>2.0211892990699383</c:v>
                </c:pt>
                <c:pt idx="3">
                  <c:v>1.6207604899942056</c:v>
                </c:pt>
                <c:pt idx="4">
                  <c:v>1.1408221801093106</c:v>
                </c:pt>
                <c:pt idx="5">
                  <c:v>1.8838317133294524</c:v>
                </c:pt>
                <c:pt idx="6">
                  <c:v>1.9930392318069095</c:v>
                </c:pt>
              </c:numCache>
            </c:numRef>
          </c:xVal>
          <c:yVal>
            <c:numRef>
              <c:f>'Fig3'!$Q$29:$Q$35</c:f>
              <c:numCache>
                <c:formatCode>General</c:formatCode>
                <c:ptCount val="7"/>
                <c:pt idx="0">
                  <c:v>0.76282855318909049</c:v>
                </c:pt>
                <c:pt idx="1">
                  <c:v>0.583878598498626</c:v>
                </c:pt>
                <c:pt idx="2">
                  <c:v>1.6939027410660605</c:v>
                </c:pt>
                <c:pt idx="3">
                  <c:v>1.6388884247050755</c:v>
                </c:pt>
                <c:pt idx="4">
                  <c:v>1.1723109685219542</c:v>
                </c:pt>
                <c:pt idx="5">
                  <c:v>1.8842287696326039</c:v>
                </c:pt>
                <c:pt idx="6">
                  <c:v>1.9871297676598971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3-412D-81C2-3899A2825F64}"/>
            </c:ext>
          </c:extLst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'Fig3'!$S$3:$S$4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'Fig3'!$T$3:$T$4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C3-412D-81C2-3899A2825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154456"/>
        <c:axId val="664154848"/>
      </c:scatterChart>
      <c:valAx>
        <c:axId val="664154456"/>
        <c:scaling>
          <c:orientation val="minMax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Model 1</a:t>
                </a:r>
                <a:endParaRPr lang="en-US" sz="1200" baseline="0"/>
              </a:p>
              <a:p>
                <a:pPr>
                  <a:defRPr sz="1200"/>
                </a:pPr>
                <a:r>
                  <a:rPr lang="en-US" sz="1200" baseline="0"/>
                  <a:t>(Log Molecules / L)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664154848"/>
        <c:crossesAt val="-1"/>
        <c:crossBetween val="midCat"/>
        <c:majorUnit val="1"/>
      </c:valAx>
      <c:valAx>
        <c:axId val="664154848"/>
        <c:scaling>
          <c:orientation val="minMax"/>
          <c:max val="6"/>
          <c:min val="-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Model</a:t>
                </a:r>
                <a:r>
                  <a:rPr lang="en-US" sz="1200" baseline="0"/>
                  <a:t> 2</a:t>
                </a:r>
                <a:endParaRPr lang="en-US" sz="1200"/>
              </a:p>
              <a:p>
                <a:pPr>
                  <a:defRPr sz="1200"/>
                </a:pPr>
                <a:r>
                  <a:rPr lang="en-US" sz="1200"/>
                  <a:t>(Log Molecules</a:t>
                </a:r>
                <a:r>
                  <a:rPr lang="en-US" sz="1200" baseline="0"/>
                  <a:t> </a:t>
                </a:r>
                <a:r>
                  <a:rPr lang="en-US" sz="1200"/>
                  <a:t>/ 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664154456"/>
        <c:crossesAt val="-1"/>
        <c:crossBetween val="midCat"/>
      </c:valAx>
    </c:plotArea>
    <c:legend>
      <c:legendPos val="r"/>
      <c:legendEntry>
        <c:idx val="2"/>
        <c:delete val="1"/>
      </c:legendEntry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493395</xdr:colOff>
      <xdr:row>6</xdr:row>
      <xdr:rowOff>100965</xdr:rowOff>
    </xdr:from>
    <xdr:to>
      <xdr:col>24</xdr:col>
      <xdr:colOff>219075</xdr:colOff>
      <xdr:row>20</xdr:row>
      <xdr:rowOff>177165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5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8" max="18" width="17.28515625" bestFit="1" customWidth="1"/>
  </cols>
  <sheetData>
    <row r="1" spans="1:20" x14ac:dyDescent="0.25">
      <c r="A1" s="8"/>
      <c r="B1" s="8"/>
      <c r="C1" s="8" t="s">
        <v>0</v>
      </c>
      <c r="D1" s="8"/>
      <c r="E1" s="8"/>
      <c r="F1" s="8"/>
      <c r="G1" s="7"/>
      <c r="H1" s="7"/>
      <c r="I1" s="7" t="s">
        <v>68</v>
      </c>
      <c r="J1" s="7"/>
      <c r="K1" s="7" t="s">
        <v>1</v>
      </c>
      <c r="L1" s="7"/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N2" t="s">
        <v>0</v>
      </c>
      <c r="O2" t="s">
        <v>68</v>
      </c>
      <c r="P2" t="s">
        <v>8</v>
      </c>
      <c r="Q2" t="s">
        <v>9</v>
      </c>
      <c r="S2" t="s">
        <v>10</v>
      </c>
      <c r="T2" t="s">
        <v>10</v>
      </c>
    </row>
    <row r="3" spans="1:20" x14ac:dyDescent="0.25">
      <c r="A3" t="s">
        <v>11</v>
      </c>
      <c r="B3" t="s">
        <v>12</v>
      </c>
      <c r="C3" t="s">
        <v>13</v>
      </c>
      <c r="D3" s="1">
        <v>316.89999999999998</v>
      </c>
      <c r="E3" s="1">
        <v>52.44</v>
      </c>
      <c r="F3" s="1">
        <v>1086</v>
      </c>
      <c r="G3" s="2" t="s">
        <v>11</v>
      </c>
      <c r="H3" s="2" t="s">
        <v>12</v>
      </c>
      <c r="I3" s="2" t="s">
        <v>13</v>
      </c>
      <c r="J3">
        <v>1172</v>
      </c>
      <c r="K3">
        <v>79.150000000000006</v>
      </c>
      <c r="L3">
        <v>5334</v>
      </c>
      <c r="N3">
        <f>D3</f>
        <v>316.89999999999998</v>
      </c>
      <c r="O3">
        <f>J3</f>
        <v>1172</v>
      </c>
      <c r="P3">
        <f>LOG(N3)</f>
        <v>2.5009222391903005</v>
      </c>
      <c r="Q3">
        <f>LOG(O3)</f>
        <v>3.0689276116820721</v>
      </c>
      <c r="R3" s="3" t="s">
        <v>64</v>
      </c>
      <c r="S3">
        <v>-1</v>
      </c>
      <c r="T3">
        <v>-1</v>
      </c>
    </row>
    <row r="4" spans="1:20" x14ac:dyDescent="0.25">
      <c r="A4" t="s">
        <v>11</v>
      </c>
      <c r="B4" t="s">
        <v>14</v>
      </c>
      <c r="C4" t="s">
        <v>15</v>
      </c>
      <c r="D4" s="1">
        <v>371.4</v>
      </c>
      <c r="E4" s="1">
        <v>68.06</v>
      </c>
      <c r="F4" s="1">
        <v>1215</v>
      </c>
      <c r="G4" s="2" t="s">
        <v>11</v>
      </c>
      <c r="H4" s="2" t="s">
        <v>14</v>
      </c>
      <c r="I4" s="2" t="s">
        <v>15</v>
      </c>
      <c r="J4">
        <v>2052</v>
      </c>
      <c r="K4">
        <v>102.5</v>
      </c>
      <c r="L4">
        <v>6343</v>
      </c>
      <c r="N4">
        <f t="shared" ref="N4:N35" si="0">D4</f>
        <v>371.4</v>
      </c>
      <c r="O4">
        <f t="shared" ref="O4:O28" si="1">J4</f>
        <v>2052</v>
      </c>
      <c r="P4" s="4">
        <f t="shared" ref="P4:Q29" si="2">LOG(N4)</f>
        <v>2.5698418994037615</v>
      </c>
      <c r="Q4" s="4">
        <f t="shared" si="2"/>
        <v>3.3121773564397787</v>
      </c>
      <c r="R4" s="3" t="s">
        <v>65</v>
      </c>
      <c r="S4">
        <v>5</v>
      </c>
      <c r="T4">
        <v>5</v>
      </c>
    </row>
    <row r="5" spans="1:20" x14ac:dyDescent="0.25">
      <c r="A5" t="s">
        <v>11</v>
      </c>
      <c r="B5" t="s">
        <v>16</v>
      </c>
      <c r="C5" t="s">
        <v>17</v>
      </c>
      <c r="D5" s="1">
        <v>1373</v>
      </c>
      <c r="E5" s="1">
        <v>267.10000000000002</v>
      </c>
      <c r="F5" s="1">
        <v>4448</v>
      </c>
      <c r="G5" s="2" t="s">
        <v>11</v>
      </c>
      <c r="H5" s="2" t="s">
        <v>16</v>
      </c>
      <c r="I5" s="2" t="s">
        <v>17</v>
      </c>
      <c r="J5">
        <v>4534</v>
      </c>
      <c r="K5">
        <v>412.2</v>
      </c>
      <c r="L5">
        <v>23390</v>
      </c>
      <c r="N5">
        <f t="shared" si="0"/>
        <v>1373</v>
      </c>
      <c r="O5">
        <f t="shared" si="1"/>
        <v>4534</v>
      </c>
      <c r="P5" s="4">
        <f t="shared" si="2"/>
        <v>3.137670537236755</v>
      </c>
      <c r="Q5" s="4">
        <f t="shared" si="2"/>
        <v>3.6564815157904986</v>
      </c>
      <c r="R5">
        <f>LINEST(Q3:Q28,P3:P28,TRUE,TRUE)</f>
        <v>0.707462651927106</v>
      </c>
    </row>
    <row r="6" spans="1:20" x14ac:dyDescent="0.25">
      <c r="A6" t="s">
        <v>11</v>
      </c>
      <c r="B6" t="s">
        <v>18</v>
      </c>
      <c r="C6" t="s">
        <v>19</v>
      </c>
      <c r="D6" s="1">
        <v>2468</v>
      </c>
      <c r="E6" s="1">
        <v>453.5</v>
      </c>
      <c r="F6" s="1">
        <v>8079</v>
      </c>
      <c r="G6" s="2" t="s">
        <v>11</v>
      </c>
      <c r="H6" s="2" t="s">
        <v>18</v>
      </c>
      <c r="I6" s="2" t="s">
        <v>19</v>
      </c>
      <c r="J6">
        <v>9105</v>
      </c>
      <c r="K6">
        <v>708.1</v>
      </c>
      <c r="L6">
        <v>43740</v>
      </c>
      <c r="N6">
        <f t="shared" si="0"/>
        <v>2468</v>
      </c>
      <c r="O6">
        <f t="shared" si="1"/>
        <v>9105</v>
      </c>
      <c r="P6" s="4">
        <f t="shared" si="2"/>
        <v>3.3923451553612041</v>
      </c>
      <c r="Q6" s="4">
        <f t="shared" si="2"/>
        <v>3.9592799501309388</v>
      </c>
    </row>
    <row r="7" spans="1:20" x14ac:dyDescent="0.25">
      <c r="A7" t="s">
        <v>11</v>
      </c>
      <c r="B7" t="s">
        <v>20</v>
      </c>
      <c r="C7" t="s">
        <v>21</v>
      </c>
      <c r="D7" s="1">
        <v>117.1</v>
      </c>
      <c r="E7" s="1">
        <v>15.48</v>
      </c>
      <c r="F7" s="1">
        <v>420.4</v>
      </c>
      <c r="G7" s="2" t="s">
        <v>11</v>
      </c>
      <c r="H7" s="2" t="s">
        <v>20</v>
      </c>
      <c r="I7" s="2" t="s">
        <v>21</v>
      </c>
      <c r="J7">
        <v>427.5</v>
      </c>
      <c r="K7">
        <v>22.36</v>
      </c>
      <c r="L7">
        <v>2002</v>
      </c>
      <c r="N7">
        <f t="shared" si="0"/>
        <v>117.1</v>
      </c>
      <c r="O7">
        <f t="shared" si="1"/>
        <v>427.5</v>
      </c>
      <c r="P7" s="4">
        <f t="shared" si="2"/>
        <v>2.068556895072363</v>
      </c>
      <c r="Q7" s="4">
        <f t="shared" si="2"/>
        <v>2.6309361190641916</v>
      </c>
    </row>
    <row r="8" spans="1:20" x14ac:dyDescent="0.25">
      <c r="A8" t="s">
        <v>22</v>
      </c>
      <c r="B8" t="s">
        <v>12</v>
      </c>
      <c r="C8" t="s">
        <v>23</v>
      </c>
      <c r="D8" s="1">
        <v>4760</v>
      </c>
      <c r="E8" s="1">
        <v>546.29999999999995</v>
      </c>
      <c r="F8" s="1">
        <v>19280</v>
      </c>
      <c r="G8" s="2" t="s">
        <v>22</v>
      </c>
      <c r="H8" s="2" t="s">
        <v>12</v>
      </c>
      <c r="I8" s="2" t="s">
        <v>24</v>
      </c>
      <c r="J8">
        <v>6272</v>
      </c>
      <c r="K8">
        <v>382</v>
      </c>
      <c r="L8">
        <v>31040</v>
      </c>
      <c r="N8">
        <f t="shared" si="0"/>
        <v>4760</v>
      </c>
      <c r="O8">
        <f t="shared" si="1"/>
        <v>6272</v>
      </c>
      <c r="P8">
        <f t="shared" si="2"/>
        <v>3.6776069527204931</v>
      </c>
      <c r="Q8">
        <f t="shared" si="2"/>
        <v>3.7974060496763822</v>
      </c>
    </row>
    <row r="9" spans="1:20" x14ac:dyDescent="0.25">
      <c r="A9" t="s">
        <v>22</v>
      </c>
      <c r="B9" t="s">
        <v>14</v>
      </c>
      <c r="C9" t="s">
        <v>25</v>
      </c>
      <c r="D9" s="1">
        <v>945.5</v>
      </c>
      <c r="E9" s="1">
        <v>144.9</v>
      </c>
      <c r="F9" s="1">
        <v>3568</v>
      </c>
      <c r="G9" s="2" t="s">
        <v>22</v>
      </c>
      <c r="H9" s="2" t="s">
        <v>14</v>
      </c>
      <c r="I9" s="2" t="s">
        <v>23</v>
      </c>
      <c r="J9">
        <v>1285</v>
      </c>
      <c r="K9">
        <v>98.17</v>
      </c>
      <c r="L9">
        <v>6007</v>
      </c>
      <c r="N9">
        <f t="shared" si="0"/>
        <v>945.5</v>
      </c>
      <c r="O9">
        <f t="shared" si="1"/>
        <v>1285</v>
      </c>
      <c r="P9">
        <f t="shared" si="2"/>
        <v>2.9756615331810585</v>
      </c>
      <c r="Q9">
        <f t="shared" si="2"/>
        <v>3.1089031276673134</v>
      </c>
    </row>
    <row r="10" spans="1:20" x14ac:dyDescent="0.25">
      <c r="A10" t="s">
        <v>22</v>
      </c>
      <c r="B10" t="s">
        <v>16</v>
      </c>
      <c r="C10" t="s">
        <v>26</v>
      </c>
      <c r="D10" s="1">
        <v>5625</v>
      </c>
      <c r="E10" s="1">
        <v>748.1</v>
      </c>
      <c r="F10" s="1">
        <v>22130</v>
      </c>
      <c r="G10" s="2" t="s">
        <v>22</v>
      </c>
      <c r="H10" s="2" t="s">
        <v>16</v>
      </c>
      <c r="I10" s="2" t="s">
        <v>25</v>
      </c>
      <c r="J10">
        <v>8076</v>
      </c>
      <c r="K10">
        <v>546.70000000000005</v>
      </c>
      <c r="L10">
        <v>35490</v>
      </c>
      <c r="N10">
        <f t="shared" si="0"/>
        <v>5625</v>
      </c>
      <c r="O10">
        <f t="shared" si="1"/>
        <v>8076</v>
      </c>
      <c r="P10">
        <f t="shared" si="2"/>
        <v>3.7501225267834002</v>
      </c>
      <c r="Q10">
        <f t="shared" si="2"/>
        <v>3.9071963102716016</v>
      </c>
    </row>
    <row r="11" spans="1:20" x14ac:dyDescent="0.25">
      <c r="A11" t="s">
        <v>22</v>
      </c>
      <c r="B11" t="s">
        <v>18</v>
      </c>
      <c r="C11" t="s">
        <v>27</v>
      </c>
      <c r="D11" s="1">
        <v>2093</v>
      </c>
      <c r="E11" s="1">
        <v>348.6</v>
      </c>
      <c r="F11" s="1">
        <v>7601</v>
      </c>
      <c r="G11" s="2" t="s">
        <v>22</v>
      </c>
      <c r="H11" s="2" t="s">
        <v>18</v>
      </c>
      <c r="I11" s="2" t="s">
        <v>26</v>
      </c>
      <c r="J11">
        <v>2724</v>
      </c>
      <c r="K11">
        <v>246.9</v>
      </c>
      <c r="L11">
        <v>13190</v>
      </c>
      <c r="N11">
        <f t="shared" si="0"/>
        <v>2093</v>
      </c>
      <c r="O11">
        <f t="shared" si="1"/>
        <v>2724</v>
      </c>
      <c r="P11">
        <f t="shared" si="2"/>
        <v>3.3207692283386865</v>
      </c>
      <c r="Q11">
        <f t="shared" si="2"/>
        <v>3.4352071032407476</v>
      </c>
    </row>
    <row r="12" spans="1:20" x14ac:dyDescent="0.25">
      <c r="A12" t="s">
        <v>22</v>
      </c>
      <c r="B12" t="s">
        <v>20</v>
      </c>
      <c r="C12" t="s">
        <v>28</v>
      </c>
      <c r="D12" s="1">
        <v>475</v>
      </c>
      <c r="E12" s="1">
        <v>59.11</v>
      </c>
      <c r="F12" s="1">
        <v>1955</v>
      </c>
      <c r="G12" s="2" t="s">
        <v>22</v>
      </c>
      <c r="H12" s="2" t="s">
        <v>20</v>
      </c>
      <c r="I12" s="2" t="s">
        <v>27</v>
      </c>
      <c r="J12">
        <v>639.9</v>
      </c>
      <c r="K12">
        <v>38.950000000000003</v>
      </c>
      <c r="L12">
        <v>3057</v>
      </c>
      <c r="N12">
        <f t="shared" si="0"/>
        <v>475</v>
      </c>
      <c r="O12">
        <f t="shared" si="1"/>
        <v>639.9</v>
      </c>
      <c r="P12">
        <f t="shared" si="2"/>
        <v>2.6766936096248664</v>
      </c>
      <c r="Q12">
        <f t="shared" si="2"/>
        <v>2.8061121101690913</v>
      </c>
    </row>
    <row r="13" spans="1:20" x14ac:dyDescent="0.25">
      <c r="A13" t="s">
        <v>29</v>
      </c>
      <c r="B13" t="s">
        <v>12</v>
      </c>
      <c r="C13" t="s">
        <v>30</v>
      </c>
      <c r="D13" s="1">
        <v>230.4</v>
      </c>
      <c r="E13" s="1">
        <v>36.51</v>
      </c>
      <c r="F13" s="1">
        <v>765.4</v>
      </c>
      <c r="G13" s="2" t="s">
        <v>29</v>
      </c>
      <c r="H13" s="2" t="s">
        <v>12</v>
      </c>
      <c r="I13" s="2" t="s">
        <v>28</v>
      </c>
      <c r="J13">
        <v>825.3</v>
      </c>
      <c r="K13">
        <v>46.59</v>
      </c>
      <c r="L13">
        <v>3908</v>
      </c>
      <c r="N13">
        <f t="shared" si="0"/>
        <v>230.4</v>
      </c>
      <c r="O13">
        <f t="shared" si="1"/>
        <v>825.3</v>
      </c>
      <c r="P13">
        <f t="shared" si="2"/>
        <v>2.3624824747511743</v>
      </c>
      <c r="Q13">
        <f t="shared" si="2"/>
        <v>2.9166118451093461</v>
      </c>
    </row>
    <row r="14" spans="1:20" x14ac:dyDescent="0.25">
      <c r="A14" t="s">
        <v>29</v>
      </c>
      <c r="B14" t="s">
        <v>20</v>
      </c>
      <c r="C14" t="s">
        <v>31</v>
      </c>
      <c r="D14" s="1">
        <v>237.1</v>
      </c>
      <c r="E14" s="1">
        <v>24.05</v>
      </c>
      <c r="F14" s="1">
        <v>905.6</v>
      </c>
      <c r="G14" s="2" t="s">
        <v>29</v>
      </c>
      <c r="H14" s="2" t="s">
        <v>20</v>
      </c>
      <c r="I14" s="2" t="s">
        <v>30</v>
      </c>
      <c r="J14">
        <v>807.6</v>
      </c>
      <c r="K14">
        <v>27.66</v>
      </c>
      <c r="L14">
        <v>3973</v>
      </c>
      <c r="N14">
        <f t="shared" si="0"/>
        <v>237.1</v>
      </c>
      <c r="O14">
        <f t="shared" si="1"/>
        <v>807.6</v>
      </c>
      <c r="P14">
        <f t="shared" si="2"/>
        <v>2.3749315539781883</v>
      </c>
      <c r="Q14">
        <f t="shared" si="2"/>
        <v>2.9071963102716016</v>
      </c>
    </row>
    <row r="15" spans="1:20" x14ac:dyDescent="0.25">
      <c r="A15" t="s">
        <v>32</v>
      </c>
      <c r="B15" t="s">
        <v>12</v>
      </c>
      <c r="C15" t="s">
        <v>33</v>
      </c>
      <c r="D15" s="1">
        <v>604.4</v>
      </c>
      <c r="E15" s="1">
        <v>72.989999999999995</v>
      </c>
      <c r="F15" s="1">
        <v>2262</v>
      </c>
      <c r="G15" s="2" t="s">
        <v>32</v>
      </c>
      <c r="H15" s="2" t="s">
        <v>12</v>
      </c>
      <c r="I15" s="2" t="s">
        <v>31</v>
      </c>
      <c r="J15">
        <v>862.7</v>
      </c>
      <c r="K15">
        <v>40.020000000000003</v>
      </c>
      <c r="L15">
        <v>4214</v>
      </c>
      <c r="N15">
        <f t="shared" si="0"/>
        <v>604.4</v>
      </c>
      <c r="O15">
        <f t="shared" si="1"/>
        <v>862.7</v>
      </c>
      <c r="P15">
        <f t="shared" si="2"/>
        <v>2.7813244556669878</v>
      </c>
      <c r="Q15">
        <f t="shared" si="2"/>
        <v>2.9358597980378804</v>
      </c>
    </row>
    <row r="16" spans="1:20" x14ac:dyDescent="0.25">
      <c r="A16" t="s">
        <v>32</v>
      </c>
      <c r="B16" t="s">
        <v>16</v>
      </c>
      <c r="C16" t="s">
        <v>34</v>
      </c>
      <c r="D16" s="1">
        <v>1058</v>
      </c>
      <c r="E16" s="1">
        <v>165.6</v>
      </c>
      <c r="F16" s="1">
        <v>3621</v>
      </c>
      <c r="G16" s="2" t="s">
        <v>32</v>
      </c>
      <c r="H16" s="2" t="s">
        <v>16</v>
      </c>
      <c r="I16" s="2" t="s">
        <v>33</v>
      </c>
      <c r="J16">
        <v>1462</v>
      </c>
      <c r="K16">
        <v>96.33</v>
      </c>
      <c r="L16">
        <v>7531</v>
      </c>
      <c r="N16">
        <f t="shared" si="0"/>
        <v>1058</v>
      </c>
      <c r="O16">
        <f t="shared" si="1"/>
        <v>1462</v>
      </c>
      <c r="P16">
        <f t="shared" si="2"/>
        <v>3.0244856676991669</v>
      </c>
      <c r="Q16">
        <f t="shared" si="2"/>
        <v>3.1649473726218416</v>
      </c>
    </row>
    <row r="17" spans="1:18" x14ac:dyDescent="0.25">
      <c r="A17" t="s">
        <v>32</v>
      </c>
      <c r="B17" t="s">
        <v>18</v>
      </c>
      <c r="C17" t="s">
        <v>35</v>
      </c>
      <c r="D17" s="1">
        <v>471.2</v>
      </c>
      <c r="E17" s="1">
        <v>73.66</v>
      </c>
      <c r="F17" s="1">
        <v>1637</v>
      </c>
      <c r="G17" s="2" t="s">
        <v>32</v>
      </c>
      <c r="H17" s="2" t="s">
        <v>18</v>
      </c>
      <c r="I17" s="2" t="s">
        <v>34</v>
      </c>
      <c r="J17">
        <v>699.9</v>
      </c>
      <c r="K17">
        <v>43.91</v>
      </c>
      <c r="L17">
        <v>3304</v>
      </c>
      <c r="N17">
        <f t="shared" si="0"/>
        <v>471.2</v>
      </c>
      <c r="O17">
        <f t="shared" si="1"/>
        <v>699.9</v>
      </c>
      <c r="P17">
        <f t="shared" si="2"/>
        <v>2.6732052817790453</v>
      </c>
      <c r="Q17">
        <f t="shared" si="2"/>
        <v>2.8450359935134149</v>
      </c>
    </row>
    <row r="18" spans="1:18" x14ac:dyDescent="0.25">
      <c r="A18" t="s">
        <v>36</v>
      </c>
      <c r="B18" t="s">
        <v>18</v>
      </c>
      <c r="C18" t="s">
        <v>37</v>
      </c>
      <c r="D18" s="1">
        <v>185.8</v>
      </c>
      <c r="E18" s="1">
        <v>24.95</v>
      </c>
      <c r="F18" s="1">
        <v>648.1</v>
      </c>
      <c r="G18" s="2" t="s">
        <v>36</v>
      </c>
      <c r="H18" s="2" t="s">
        <v>18</v>
      </c>
      <c r="I18" s="2" t="s">
        <v>35</v>
      </c>
      <c r="J18">
        <v>544</v>
      </c>
      <c r="K18">
        <v>22.48</v>
      </c>
      <c r="L18">
        <v>2273</v>
      </c>
      <c r="N18">
        <f t="shared" si="0"/>
        <v>185.8</v>
      </c>
      <c r="O18">
        <f t="shared" si="1"/>
        <v>544</v>
      </c>
      <c r="P18">
        <f t="shared" si="2"/>
        <v>2.2690457096576231</v>
      </c>
      <c r="Q18">
        <f t="shared" si="2"/>
        <v>2.7355988996981799</v>
      </c>
    </row>
    <row r="19" spans="1:18" x14ac:dyDescent="0.25">
      <c r="A19" t="s">
        <v>38</v>
      </c>
      <c r="B19" t="s">
        <v>12</v>
      </c>
      <c r="C19" t="s">
        <v>39</v>
      </c>
      <c r="D19" s="1">
        <v>320.10000000000002</v>
      </c>
      <c r="E19" s="1">
        <v>57.03</v>
      </c>
      <c r="F19" s="1">
        <v>1082</v>
      </c>
      <c r="G19" s="2" t="s">
        <v>38</v>
      </c>
      <c r="H19" s="2" t="s">
        <v>12</v>
      </c>
      <c r="I19" s="2" t="s">
        <v>40</v>
      </c>
      <c r="J19">
        <v>963.9</v>
      </c>
      <c r="K19">
        <v>63.4</v>
      </c>
      <c r="L19">
        <v>4692</v>
      </c>
      <c r="N19">
        <f t="shared" si="0"/>
        <v>320.10000000000002</v>
      </c>
      <c r="O19">
        <f t="shared" si="1"/>
        <v>963.9</v>
      </c>
      <c r="P19">
        <f t="shared" si="2"/>
        <v>2.5052856741441323</v>
      </c>
      <c r="Q19">
        <f t="shared" si="2"/>
        <v>2.9840319802711806</v>
      </c>
    </row>
    <row r="20" spans="1:18" x14ac:dyDescent="0.25">
      <c r="A20" t="s">
        <v>41</v>
      </c>
      <c r="B20" t="s">
        <v>12</v>
      </c>
      <c r="C20" t="s">
        <v>42</v>
      </c>
      <c r="D20" s="1">
        <v>4.6829999999999998</v>
      </c>
      <c r="E20" s="1">
        <v>0.64590000000000003</v>
      </c>
      <c r="F20" s="1">
        <v>16.55</v>
      </c>
      <c r="G20" s="2" t="s">
        <v>41</v>
      </c>
      <c r="H20" s="2" t="s">
        <v>12</v>
      </c>
      <c r="I20" s="2" t="s">
        <v>37</v>
      </c>
      <c r="J20">
        <v>19.36</v>
      </c>
      <c r="K20">
        <v>0.95640000000000003</v>
      </c>
      <c r="L20">
        <v>95.45</v>
      </c>
      <c r="N20">
        <f t="shared" si="0"/>
        <v>4.6829999999999998</v>
      </c>
      <c r="O20">
        <f t="shared" si="1"/>
        <v>19.36</v>
      </c>
      <c r="P20">
        <f t="shared" si="2"/>
        <v>0.67052415778207997</v>
      </c>
      <c r="Q20">
        <f t="shared" si="2"/>
        <v>1.2869053529723748</v>
      </c>
    </row>
    <row r="21" spans="1:18" x14ac:dyDescent="0.25">
      <c r="A21" t="s">
        <v>41</v>
      </c>
      <c r="B21" t="s">
        <v>14</v>
      </c>
      <c r="C21" t="s">
        <v>43</v>
      </c>
      <c r="D21" s="1">
        <v>3.8180000000000001</v>
      </c>
      <c r="E21" s="1">
        <v>0.5</v>
      </c>
      <c r="F21" s="1">
        <v>13.66</v>
      </c>
      <c r="G21" s="2" t="s">
        <v>41</v>
      </c>
      <c r="H21" s="2" t="s">
        <v>14</v>
      </c>
      <c r="I21" s="2" t="s">
        <v>39</v>
      </c>
      <c r="J21">
        <v>14.86</v>
      </c>
      <c r="K21">
        <v>0.78680000000000005</v>
      </c>
      <c r="L21">
        <v>74.34</v>
      </c>
      <c r="N21">
        <f t="shared" si="0"/>
        <v>3.8180000000000001</v>
      </c>
      <c r="O21">
        <f t="shared" si="1"/>
        <v>14.86</v>
      </c>
      <c r="P21">
        <f t="shared" si="2"/>
        <v>0.58183592405764795</v>
      </c>
      <c r="Q21">
        <f t="shared" si="2"/>
        <v>1.1720188094245565</v>
      </c>
    </row>
    <row r="22" spans="1:18" x14ac:dyDescent="0.25">
      <c r="A22" t="s">
        <v>41</v>
      </c>
      <c r="B22" t="s">
        <v>16</v>
      </c>
      <c r="C22" t="s">
        <v>44</v>
      </c>
      <c r="D22" s="1">
        <v>4.7119999999999997</v>
      </c>
      <c r="E22" s="1">
        <v>0.60440000000000005</v>
      </c>
      <c r="F22" s="1">
        <v>16.489999999999998</v>
      </c>
      <c r="G22" s="2" t="s">
        <v>41</v>
      </c>
      <c r="H22" s="2" t="s">
        <v>16</v>
      </c>
      <c r="I22" s="2" t="s">
        <v>45</v>
      </c>
      <c r="J22">
        <v>19.14</v>
      </c>
      <c r="K22">
        <v>0.95469999999999999</v>
      </c>
      <c r="L22">
        <v>96.77</v>
      </c>
      <c r="N22">
        <f t="shared" si="0"/>
        <v>4.7119999999999997</v>
      </c>
      <c r="O22">
        <f t="shared" si="1"/>
        <v>19.14</v>
      </c>
      <c r="P22">
        <f t="shared" si="2"/>
        <v>0.67320528177904515</v>
      </c>
      <c r="Q22">
        <f t="shared" si="2"/>
        <v>1.2819419334408249</v>
      </c>
    </row>
    <row r="23" spans="1:18" x14ac:dyDescent="0.25">
      <c r="A23" t="s">
        <v>41</v>
      </c>
      <c r="B23" t="s">
        <v>18</v>
      </c>
      <c r="C23" t="s">
        <v>46</v>
      </c>
      <c r="D23" s="1">
        <v>5.6680000000000001</v>
      </c>
      <c r="E23" s="1">
        <v>0.56979999999999997</v>
      </c>
      <c r="F23" s="1">
        <v>21.83</v>
      </c>
      <c r="G23" s="2" t="s">
        <v>41</v>
      </c>
      <c r="H23" s="2" t="s">
        <v>18</v>
      </c>
      <c r="I23" s="2" t="s">
        <v>42</v>
      </c>
      <c r="J23">
        <v>23.85</v>
      </c>
      <c r="K23">
        <v>0.80969999999999998</v>
      </c>
      <c r="L23">
        <v>115</v>
      </c>
      <c r="N23">
        <f t="shared" si="0"/>
        <v>5.6680000000000001</v>
      </c>
      <c r="O23">
        <f t="shared" si="1"/>
        <v>23.85</v>
      </c>
      <c r="P23">
        <f t="shared" si="2"/>
        <v>0.75342984157542281</v>
      </c>
      <c r="Q23">
        <f t="shared" si="2"/>
        <v>1.3774883833761327</v>
      </c>
    </row>
    <row r="24" spans="1:18" x14ac:dyDescent="0.25">
      <c r="A24" t="s">
        <v>47</v>
      </c>
      <c r="B24" t="s">
        <v>12</v>
      </c>
      <c r="C24" t="s">
        <v>48</v>
      </c>
      <c r="D24" s="1">
        <v>5123</v>
      </c>
      <c r="E24" s="1">
        <v>244.2</v>
      </c>
      <c r="F24" s="1">
        <v>26820</v>
      </c>
      <c r="G24" s="2" t="s">
        <v>47</v>
      </c>
      <c r="H24" s="2" t="s">
        <v>12</v>
      </c>
      <c r="I24" s="2" t="s">
        <v>43</v>
      </c>
      <c r="J24">
        <v>601.79999999999995</v>
      </c>
      <c r="K24">
        <v>20.84</v>
      </c>
      <c r="L24">
        <v>3039</v>
      </c>
      <c r="N24">
        <f t="shared" si="0"/>
        <v>5123</v>
      </c>
      <c r="O24">
        <f t="shared" si="1"/>
        <v>601.79999999999995</v>
      </c>
      <c r="P24">
        <f t="shared" si="2"/>
        <v>3.7095243558763409</v>
      </c>
      <c r="Q24">
        <f t="shared" si="2"/>
        <v>2.7794521834040617</v>
      </c>
    </row>
    <row r="25" spans="1:18" x14ac:dyDescent="0.25">
      <c r="A25" s="4" t="s">
        <v>49</v>
      </c>
      <c r="B25" t="s">
        <v>14</v>
      </c>
      <c r="C25" t="s">
        <v>50</v>
      </c>
      <c r="D25" s="1">
        <v>13130</v>
      </c>
      <c r="E25" s="1">
        <v>1722</v>
      </c>
      <c r="F25" s="1">
        <v>55360</v>
      </c>
      <c r="G25" s="2" t="s">
        <v>49</v>
      </c>
      <c r="H25" s="2" t="s">
        <v>14</v>
      </c>
      <c r="I25" s="2" t="s">
        <v>44</v>
      </c>
      <c r="J25">
        <v>3666</v>
      </c>
      <c r="K25">
        <v>307.2</v>
      </c>
      <c r="L25">
        <v>16750</v>
      </c>
      <c r="N25">
        <f t="shared" si="0"/>
        <v>13130</v>
      </c>
      <c r="O25">
        <f t="shared" si="1"/>
        <v>3666</v>
      </c>
      <c r="P25" s="5">
        <f t="shared" si="2"/>
        <v>4.1182647260894791</v>
      </c>
      <c r="Q25" s="5">
        <f t="shared" si="2"/>
        <v>3.5641924606261979</v>
      </c>
    </row>
    <row r="26" spans="1:18" x14ac:dyDescent="0.25">
      <c r="A26" t="s">
        <v>49</v>
      </c>
      <c r="B26" t="s">
        <v>18</v>
      </c>
      <c r="C26" t="s">
        <v>51</v>
      </c>
      <c r="D26" s="1">
        <v>1821</v>
      </c>
      <c r="E26" s="1">
        <v>158.6</v>
      </c>
      <c r="F26" s="1">
        <v>8213</v>
      </c>
      <c r="G26" s="2" t="s">
        <v>49</v>
      </c>
      <c r="H26" s="2" t="s">
        <v>18</v>
      </c>
      <c r="I26" s="2" t="s">
        <v>46</v>
      </c>
      <c r="J26">
        <v>462</v>
      </c>
      <c r="K26">
        <v>25.92</v>
      </c>
      <c r="L26">
        <v>2233</v>
      </c>
      <c r="N26">
        <f t="shared" si="0"/>
        <v>1821</v>
      </c>
      <c r="O26">
        <f t="shared" si="1"/>
        <v>462</v>
      </c>
      <c r="P26">
        <f t="shared" si="2"/>
        <v>3.2603099457949201</v>
      </c>
      <c r="Q26">
        <f t="shared" si="2"/>
        <v>2.6646419755561257</v>
      </c>
    </row>
    <row r="27" spans="1:18" x14ac:dyDescent="0.25">
      <c r="A27" t="s">
        <v>49</v>
      </c>
      <c r="B27" t="s">
        <v>20</v>
      </c>
      <c r="C27" t="s">
        <v>52</v>
      </c>
      <c r="D27" s="1">
        <v>848.4</v>
      </c>
      <c r="E27" s="1">
        <v>56.91</v>
      </c>
      <c r="F27" s="1">
        <v>3959</v>
      </c>
      <c r="G27" s="2" t="s">
        <v>49</v>
      </c>
      <c r="H27" s="2" t="s">
        <v>20</v>
      </c>
      <c r="I27" s="2" t="s">
        <v>48</v>
      </c>
      <c r="J27">
        <v>210.5</v>
      </c>
      <c r="K27">
        <v>7.4219999999999997</v>
      </c>
      <c r="L27">
        <v>1063</v>
      </c>
      <c r="N27">
        <f t="shared" si="0"/>
        <v>848.4</v>
      </c>
      <c r="O27">
        <f t="shared" si="1"/>
        <v>210.5</v>
      </c>
      <c r="P27">
        <f t="shared" si="2"/>
        <v>2.9286006598445242</v>
      </c>
      <c r="Q27">
        <f t="shared" si="2"/>
        <v>2.323252100171687</v>
      </c>
    </row>
    <row r="28" spans="1:18" x14ac:dyDescent="0.25">
      <c r="A28" t="s">
        <v>53</v>
      </c>
      <c r="B28" t="s">
        <v>18</v>
      </c>
      <c r="C28" t="s">
        <v>54</v>
      </c>
      <c r="D28" s="1">
        <v>3133</v>
      </c>
      <c r="E28" s="1">
        <v>253.7</v>
      </c>
      <c r="F28" s="1">
        <v>15290</v>
      </c>
      <c r="G28" s="2" t="s">
        <v>53</v>
      </c>
      <c r="H28" s="2" t="s">
        <v>18</v>
      </c>
      <c r="I28" s="2" t="s">
        <v>55</v>
      </c>
      <c r="J28">
        <v>1320</v>
      </c>
      <c r="K28">
        <v>104.1</v>
      </c>
      <c r="L28">
        <v>6456</v>
      </c>
      <c r="N28">
        <f t="shared" si="0"/>
        <v>3133</v>
      </c>
      <c r="O28">
        <f t="shared" si="1"/>
        <v>1320</v>
      </c>
      <c r="P28">
        <f t="shared" si="2"/>
        <v>3.4959603948817053</v>
      </c>
      <c r="Q28">
        <f t="shared" si="2"/>
        <v>3.12057393120585</v>
      </c>
    </row>
    <row r="29" spans="1:18" x14ac:dyDescent="0.25">
      <c r="A29" t="s">
        <v>56</v>
      </c>
      <c r="B29" t="s">
        <v>14</v>
      </c>
      <c r="C29" t="s">
        <v>24</v>
      </c>
      <c r="D29" s="1">
        <v>6.8689999999999998</v>
      </c>
      <c r="E29" s="1">
        <v>1.127</v>
      </c>
      <c r="F29" s="1">
        <v>22.83</v>
      </c>
      <c r="G29" s="6" t="s">
        <v>56</v>
      </c>
      <c r="H29" s="6" t="s">
        <v>14</v>
      </c>
      <c r="I29" s="6" t="s">
        <v>13</v>
      </c>
      <c r="J29">
        <v>5.7919999999999998</v>
      </c>
      <c r="K29">
        <v>0.99460000000000004</v>
      </c>
      <c r="L29">
        <v>18.75</v>
      </c>
      <c r="N29">
        <f t="shared" si="0"/>
        <v>6.8689999999999998</v>
      </c>
      <c r="O29">
        <f>J29</f>
        <v>5.7919999999999998</v>
      </c>
      <c r="P29">
        <f t="shared" si="2"/>
        <v>0.83689351637643372</v>
      </c>
      <c r="Q29">
        <f>LOG(O29)</f>
        <v>0.76282855318909049</v>
      </c>
      <c r="R29" s="3" t="s">
        <v>67</v>
      </c>
    </row>
    <row r="30" spans="1:18" x14ac:dyDescent="0.25">
      <c r="A30" t="s">
        <v>57</v>
      </c>
      <c r="B30" t="s">
        <v>16</v>
      </c>
      <c r="C30" t="s">
        <v>40</v>
      </c>
      <c r="D30" s="1">
        <v>3.6909999999999998</v>
      </c>
      <c r="E30" s="1">
        <v>0.41499999999999998</v>
      </c>
      <c r="F30" s="1">
        <v>12.9</v>
      </c>
      <c r="G30" s="6" t="s">
        <v>57</v>
      </c>
      <c r="H30" s="6" t="s">
        <v>16</v>
      </c>
      <c r="I30" s="6" t="s">
        <v>15</v>
      </c>
      <c r="J30">
        <v>3.8359999999999999</v>
      </c>
      <c r="K30">
        <v>0.33410000000000001</v>
      </c>
      <c r="L30">
        <v>14.01</v>
      </c>
      <c r="N30">
        <f t="shared" si="0"/>
        <v>3.6909999999999998</v>
      </c>
      <c r="O30">
        <f t="shared" ref="O30:O35" si="3">J30</f>
        <v>3.8359999999999999</v>
      </c>
      <c r="P30">
        <f t="shared" ref="P30:Q35" si="4">LOG(N30)</f>
        <v>0.5671440451956572</v>
      </c>
      <c r="Q30">
        <f t="shared" si="4"/>
        <v>0.583878598498626</v>
      </c>
      <c r="R30" s="3" t="s">
        <v>66</v>
      </c>
    </row>
    <row r="31" spans="1:18" x14ac:dyDescent="0.25">
      <c r="A31" t="s">
        <v>58</v>
      </c>
      <c r="B31" t="s">
        <v>12</v>
      </c>
      <c r="C31" t="s">
        <v>45</v>
      </c>
      <c r="D31" s="1">
        <v>105</v>
      </c>
      <c r="E31" s="1">
        <v>15.35</v>
      </c>
      <c r="F31" s="1">
        <v>374.2</v>
      </c>
      <c r="G31" s="6" t="s">
        <v>58</v>
      </c>
      <c r="H31" s="6" t="s">
        <v>16</v>
      </c>
      <c r="I31" s="6" t="s">
        <v>15</v>
      </c>
      <c r="J31">
        <v>49.42</v>
      </c>
      <c r="K31">
        <v>7.8979999999999997</v>
      </c>
      <c r="L31">
        <v>170.5</v>
      </c>
      <c r="N31">
        <f t="shared" si="0"/>
        <v>105</v>
      </c>
      <c r="O31">
        <f t="shared" si="3"/>
        <v>49.42</v>
      </c>
      <c r="P31">
        <f t="shared" si="4"/>
        <v>2.0211892990699383</v>
      </c>
      <c r="Q31">
        <f t="shared" si="4"/>
        <v>1.6939027410660605</v>
      </c>
    </row>
    <row r="32" spans="1:18" x14ac:dyDescent="0.25">
      <c r="A32" t="s">
        <v>59</v>
      </c>
      <c r="B32" t="s">
        <v>12</v>
      </c>
      <c r="C32" t="s">
        <v>55</v>
      </c>
      <c r="D32" s="1">
        <v>41.76</v>
      </c>
      <c r="E32" s="1">
        <v>7.6139999999999999</v>
      </c>
      <c r="F32" s="1">
        <v>142.9</v>
      </c>
      <c r="G32" s="6" t="s">
        <v>59</v>
      </c>
      <c r="H32" s="6" t="s">
        <v>12</v>
      </c>
      <c r="I32" s="6" t="s">
        <v>19</v>
      </c>
      <c r="J32">
        <v>43.54</v>
      </c>
      <c r="K32">
        <v>9.5589999999999993</v>
      </c>
      <c r="L32">
        <v>133.19999999999999</v>
      </c>
      <c r="N32">
        <f t="shared" si="0"/>
        <v>41.76</v>
      </c>
      <c r="O32">
        <f t="shared" si="3"/>
        <v>43.54</v>
      </c>
      <c r="P32">
        <f t="shared" si="4"/>
        <v>1.6207604899942056</v>
      </c>
      <c r="Q32">
        <f t="shared" si="4"/>
        <v>1.6388884247050755</v>
      </c>
    </row>
    <row r="33" spans="1:17" x14ac:dyDescent="0.25">
      <c r="A33" t="s">
        <v>59</v>
      </c>
      <c r="B33" t="s">
        <v>14</v>
      </c>
      <c r="C33" t="s">
        <v>60</v>
      </c>
      <c r="D33" s="1">
        <v>13.83</v>
      </c>
      <c r="E33" s="1">
        <v>1.8260000000000001</v>
      </c>
      <c r="F33" s="1">
        <v>49.71</v>
      </c>
      <c r="G33" s="6" t="s">
        <v>59</v>
      </c>
      <c r="H33" s="6" t="s">
        <v>61</v>
      </c>
      <c r="I33" s="6" t="s">
        <v>21</v>
      </c>
      <c r="J33">
        <v>14.87</v>
      </c>
      <c r="K33">
        <v>2.0379999999999998</v>
      </c>
      <c r="L33">
        <v>50.68</v>
      </c>
      <c r="N33">
        <f t="shared" si="0"/>
        <v>13.83</v>
      </c>
      <c r="O33">
        <f t="shared" si="3"/>
        <v>14.87</v>
      </c>
      <c r="P33">
        <f t="shared" si="4"/>
        <v>1.1408221801093106</v>
      </c>
      <c r="Q33">
        <f t="shared" si="4"/>
        <v>1.1723109685219542</v>
      </c>
    </row>
    <row r="34" spans="1:17" x14ac:dyDescent="0.25">
      <c r="A34" t="s">
        <v>59</v>
      </c>
      <c r="B34" t="s">
        <v>16</v>
      </c>
      <c r="C34" t="s">
        <v>62</v>
      </c>
      <c r="D34" s="1">
        <v>76.53</v>
      </c>
      <c r="E34" s="1">
        <v>13.48</v>
      </c>
      <c r="F34" s="1">
        <v>259.89999999999998</v>
      </c>
      <c r="G34" s="6" t="s">
        <v>59</v>
      </c>
      <c r="H34" s="6" t="s">
        <v>16</v>
      </c>
      <c r="I34" s="6" t="s">
        <v>24</v>
      </c>
      <c r="J34">
        <v>76.599999999999994</v>
      </c>
      <c r="K34">
        <v>16.43</v>
      </c>
      <c r="L34">
        <v>240.8</v>
      </c>
      <c r="N34">
        <f t="shared" si="0"/>
        <v>76.53</v>
      </c>
      <c r="O34">
        <f t="shared" si="3"/>
        <v>76.599999999999994</v>
      </c>
      <c r="P34">
        <f t="shared" si="4"/>
        <v>1.8838317133294524</v>
      </c>
      <c r="Q34">
        <f t="shared" si="4"/>
        <v>1.8842287696326039</v>
      </c>
    </row>
    <row r="35" spans="1:17" x14ac:dyDescent="0.25">
      <c r="A35" t="s">
        <v>59</v>
      </c>
      <c r="B35" t="s">
        <v>18</v>
      </c>
      <c r="C35" t="s">
        <v>63</v>
      </c>
      <c r="D35" s="1">
        <v>98.41</v>
      </c>
      <c r="E35" s="1">
        <v>16.59</v>
      </c>
      <c r="F35" s="1">
        <v>333.3</v>
      </c>
      <c r="G35" s="6" t="s">
        <v>59</v>
      </c>
      <c r="H35" s="6" t="s">
        <v>18</v>
      </c>
      <c r="I35" s="6" t="s">
        <v>23</v>
      </c>
      <c r="J35">
        <v>97.08</v>
      </c>
      <c r="K35">
        <v>19.59</v>
      </c>
      <c r="L35">
        <v>310.5</v>
      </c>
      <c r="N35">
        <f t="shared" si="0"/>
        <v>98.41</v>
      </c>
      <c r="O35">
        <f t="shared" si="3"/>
        <v>97.08</v>
      </c>
      <c r="P35">
        <f t="shared" si="4"/>
        <v>1.9930392318069095</v>
      </c>
      <c r="Q35">
        <f t="shared" si="4"/>
        <v>1.9871297676598971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6" sqref="C26"/>
    </sheetView>
  </sheetViews>
  <sheetFormatPr defaultRowHeight="15" x14ac:dyDescent="0.25"/>
  <cols>
    <col min="3" max="3" width="38.28515625" customWidth="1"/>
  </cols>
  <sheetData>
    <row r="1" spans="1:3" x14ac:dyDescent="0.25">
      <c r="A1" s="10" t="s">
        <v>70</v>
      </c>
      <c r="B1" s="10"/>
      <c r="C1" s="11" t="s">
        <v>69</v>
      </c>
    </row>
    <row r="2" spans="1:3" x14ac:dyDescent="0.25">
      <c r="A2" s="8"/>
      <c r="B2" t="s">
        <v>2</v>
      </c>
      <c r="C2" t="s">
        <v>71</v>
      </c>
    </row>
    <row r="3" spans="1:3" x14ac:dyDescent="0.25">
      <c r="A3" s="8"/>
      <c r="B3" t="s">
        <v>3</v>
      </c>
      <c r="C3" t="s">
        <v>72</v>
      </c>
    </row>
    <row r="4" spans="1:3" x14ac:dyDescent="0.25">
      <c r="A4" s="8" t="s">
        <v>0</v>
      </c>
      <c r="B4" t="s">
        <v>4</v>
      </c>
      <c r="C4" t="s">
        <v>73</v>
      </c>
    </row>
    <row r="5" spans="1:3" x14ac:dyDescent="0.25">
      <c r="A5" s="8"/>
      <c r="B5" t="s">
        <v>5</v>
      </c>
      <c r="C5" t="s">
        <v>74</v>
      </c>
    </row>
    <row r="6" spans="1:3" x14ac:dyDescent="0.25">
      <c r="A6" s="8"/>
      <c r="B6" t="s">
        <v>6</v>
      </c>
      <c r="C6" t="s">
        <v>75</v>
      </c>
    </row>
    <row r="7" spans="1:3" x14ac:dyDescent="0.25">
      <c r="A7" s="8"/>
      <c r="B7" t="s">
        <v>7</v>
      </c>
      <c r="C7" t="s">
        <v>76</v>
      </c>
    </row>
    <row r="8" spans="1:3" x14ac:dyDescent="0.25">
      <c r="A8" s="7"/>
      <c r="B8" t="s">
        <v>2</v>
      </c>
      <c r="C8" t="s">
        <v>71</v>
      </c>
    </row>
    <row r="9" spans="1:3" x14ac:dyDescent="0.25">
      <c r="A9" s="7"/>
      <c r="B9" t="s">
        <v>3</v>
      </c>
      <c r="C9" t="s">
        <v>72</v>
      </c>
    </row>
    <row r="10" spans="1:3" x14ac:dyDescent="0.25">
      <c r="A10" s="7" t="s">
        <v>68</v>
      </c>
      <c r="B10" t="s">
        <v>4</v>
      </c>
      <c r="C10" t="s">
        <v>73</v>
      </c>
    </row>
    <row r="11" spans="1:3" x14ac:dyDescent="0.25">
      <c r="A11" s="7"/>
      <c r="B11" t="s">
        <v>5</v>
      </c>
      <c r="C11" t="s">
        <v>74</v>
      </c>
    </row>
    <row r="12" spans="1:3" x14ac:dyDescent="0.25">
      <c r="A12" s="7" t="s">
        <v>1</v>
      </c>
      <c r="B12" t="s">
        <v>6</v>
      </c>
      <c r="C12" t="s">
        <v>75</v>
      </c>
    </row>
    <row r="13" spans="1:3" x14ac:dyDescent="0.25">
      <c r="A13" s="7"/>
      <c r="B13" t="s">
        <v>7</v>
      </c>
      <c r="C13" t="s">
        <v>76</v>
      </c>
    </row>
    <row r="15" spans="1:3" x14ac:dyDescent="0.25">
      <c r="A15" s="9" t="s">
        <v>81</v>
      </c>
      <c r="B15" t="s">
        <v>0</v>
      </c>
      <c r="C15" t="s">
        <v>77</v>
      </c>
    </row>
    <row r="16" spans="1:3" x14ac:dyDescent="0.25">
      <c r="A16" s="9"/>
      <c r="B16" t="s">
        <v>68</v>
      </c>
      <c r="C16" t="s">
        <v>78</v>
      </c>
    </row>
    <row r="17" spans="1:3" x14ac:dyDescent="0.25">
      <c r="A17" s="9"/>
      <c r="B17" t="s">
        <v>8</v>
      </c>
      <c r="C17" t="s">
        <v>79</v>
      </c>
    </row>
    <row r="18" spans="1:3" x14ac:dyDescent="0.25">
      <c r="A18" s="9"/>
      <c r="B18" t="s">
        <v>9</v>
      </c>
      <c r="C18" t="s">
        <v>80</v>
      </c>
    </row>
    <row r="20" spans="1:3" x14ac:dyDescent="0.25">
      <c r="B20" t="s">
        <v>10</v>
      </c>
      <c r="C20" s="9" t="s">
        <v>82</v>
      </c>
    </row>
    <row r="21" spans="1:3" x14ac:dyDescent="0.25">
      <c r="B21" t="s">
        <v>10</v>
      </c>
      <c r="C21" s="9"/>
    </row>
  </sheetData>
  <mergeCells count="3">
    <mergeCell ref="A1:B1"/>
    <mergeCell ref="A15:A18"/>
    <mergeCell ref="C20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Keely, Scott</dc:creator>
  <cp:lastModifiedBy>Varughese, Eunice</cp:lastModifiedBy>
  <dcterms:created xsi:type="dcterms:W3CDTF">2017-07-25T21:13:04Z</dcterms:created>
  <dcterms:modified xsi:type="dcterms:W3CDTF">2018-01-22T19:57:58Z</dcterms:modified>
</cp:coreProperties>
</file>