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60" windowHeight="12330" activeTab="1"/>
  </bookViews>
  <sheets>
    <sheet name="Read Me" sheetId="1" r:id="rId1"/>
    <sheet name="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U.S. EPA User or Contractor</author>
  </authors>
  <commentList>
    <comment ref="U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4/11/17 correced
</t>
        </r>
      </text>
    </comment>
  </commentList>
</comments>
</file>

<file path=xl/sharedStrings.xml><?xml version="1.0" encoding="utf-8"?>
<sst xmlns="http://schemas.openxmlformats.org/spreadsheetml/2006/main" count="565" uniqueCount="102">
  <si>
    <t>species</t>
  </si>
  <si>
    <t>year</t>
  </si>
  <si>
    <t>site</t>
  </si>
  <si>
    <t>Plot</t>
  </si>
  <si>
    <t>trt</t>
  </si>
  <si>
    <t>Treatment</t>
  </si>
  <si>
    <t>cover0</t>
  </si>
  <si>
    <t>arsincover0</t>
  </si>
  <si>
    <t>cover5</t>
  </si>
  <si>
    <t>arsincover5</t>
  </si>
  <si>
    <t>panicles</t>
  </si>
  <si>
    <t>sqrtpanicles</t>
  </si>
  <si>
    <t>matureseedw</t>
  </si>
  <si>
    <t>logmatureseeddw</t>
  </si>
  <si>
    <t>immatureseedw</t>
  </si>
  <si>
    <t>logimmatureseeddw</t>
  </si>
  <si>
    <t>totalseeddw</t>
  </si>
  <si>
    <t>logtotalseeddw</t>
  </si>
  <si>
    <t>percentimmatureseed</t>
  </si>
  <si>
    <t>arsinpercentimmatureseed</t>
  </si>
  <si>
    <t>biomass</t>
  </si>
  <si>
    <t>logbiomass</t>
  </si>
  <si>
    <t>Hyslop</t>
  </si>
  <si>
    <t>Roundup 0.2</t>
  </si>
  <si>
    <t>Carrier Control</t>
  </si>
  <si>
    <t>Banvel 0.2</t>
  </si>
  <si>
    <t>Rdup+Bnvl 0.01</t>
  </si>
  <si>
    <t>No Spray</t>
  </si>
  <si>
    <t>Roundup 0.01</t>
  </si>
  <si>
    <t>Banvel 0.01</t>
  </si>
  <si>
    <t>Banvel 0.1</t>
  </si>
  <si>
    <t>Roundup 0.1</t>
  </si>
  <si>
    <t>Rdup+Bnvl 0.2</t>
  </si>
  <si>
    <t>Rdup+Bnvl 0.1</t>
  </si>
  <si>
    <t>carrier control</t>
  </si>
  <si>
    <t>no spray</t>
  </si>
  <si>
    <t>Botany</t>
  </si>
  <si>
    <t>Rdup/Bnvl 0.01</t>
  </si>
  <si>
    <t>Rdup+bnvl 0.2</t>
  </si>
  <si>
    <t>Rdup/Bnvl 0.1</t>
  </si>
  <si>
    <t>Final Comments</t>
  </si>
  <si>
    <t>Omitted replaced plant</t>
  </si>
  <si>
    <t>Omitted Replaced and likely not FEID</t>
  </si>
  <si>
    <t>Omitted likely not FEID</t>
  </si>
  <si>
    <t>Previous Treatment Comments</t>
  </si>
  <si>
    <t>Missed seed collection</t>
  </si>
  <si>
    <t>Original FEID dead, harvested plant near POGR</t>
  </si>
  <si>
    <t>No plant at harvest, migrated out of plot</t>
  </si>
  <si>
    <t xml:space="preserve">Dead at end </t>
  </si>
  <si>
    <t xml:space="preserve">No plant at harvest </t>
  </si>
  <si>
    <t>Very small plant</t>
  </si>
  <si>
    <t>No plant at end</t>
  </si>
  <si>
    <t>Dead at end</t>
  </si>
  <si>
    <t xml:space="preserve">No plant at harvest  </t>
  </si>
  <si>
    <t>Tiny plant</t>
  </si>
  <si>
    <t>Dead Leaves only at harvest</t>
  </si>
  <si>
    <t>Column Heading</t>
  </si>
  <si>
    <t>Description</t>
  </si>
  <si>
    <t>Botany or Hyslop</t>
  </si>
  <si>
    <t>2010 or 2011</t>
  </si>
  <si>
    <t>plot</t>
  </si>
  <si>
    <t>Number</t>
  </si>
  <si>
    <t>Number: 1=carrier control, 2=no spray, 3=0.01 x f.a.r. (field application rate) dicamba, 4=0.1 x f.a.r. dicamba, 5=0.01 x f.a.r. glyphosate, 6=0.1 x f.a.r. glyphosate, 7=0.01 x f.a.r. glyphosate and dicamba, 8=0.1 x f.a.r. glyphosate and dicamba</t>
  </si>
  <si>
    <t>Description by trade name.  Banvel (Bnvl)=dicamba, Roundup (Rndp)=glyphosate</t>
  </si>
  <si>
    <t>% cover before treatment</t>
  </si>
  <si>
    <t>arcsine transformation of cover0</t>
  </si>
  <si>
    <t>% cover approximately 10 weeds after treatment</t>
  </si>
  <si>
    <t>arcsine transformation of cover5, notes avaialble upon request</t>
  </si>
  <si>
    <t>matureseeddw</t>
  </si>
  <si>
    <t>In g/plot dry weight</t>
  </si>
  <si>
    <t xml:space="preserve">logmatureseeddw </t>
  </si>
  <si>
    <t>log10 transformation of mature seeds, dw=dry weight, added 0.00001 to all data including 0's first.</t>
  </si>
  <si>
    <t>immatureseeddw</t>
  </si>
  <si>
    <t xml:space="preserve">logimmatureseeddw </t>
  </si>
  <si>
    <t>log10 transformation of immature seeds, dw=dry weight, added 0.00001 to all data including 0's first.</t>
  </si>
  <si>
    <t xml:space="preserve">In g/plot, mature + immature seed dry weights, dw=dry weight </t>
  </si>
  <si>
    <t>log10 transformation of mature + immature seeds, dw=dry weight, added 0.00001 to all data including 0's first.</t>
  </si>
  <si>
    <t>(immature seed dry weight/total seed dry weight)/totalseeddw*100.  Blank due to either no data or total seed dry weight = 0</t>
  </si>
  <si>
    <t>arcsine transformation of percentimmatureseed</t>
  </si>
  <si>
    <t>Shoot biomass in g at final harvest after season over</t>
  </si>
  <si>
    <t>log10 of biomass + 0.01</t>
  </si>
  <si>
    <t>Final comments primarily on why data for plant may not have been used.</t>
  </si>
  <si>
    <t>This concerns published data only.  Other notes and information available upon request.</t>
  </si>
  <si>
    <t>FEID</t>
  </si>
  <si>
    <t>Four letter abbeviation for genus and species: Festuca idahoensis</t>
  </si>
  <si>
    <t>Number of panicles</t>
  </si>
  <si>
    <t>sqrt(panicles)</t>
  </si>
  <si>
    <t>Herbicide treatment previous year</t>
  </si>
  <si>
    <t>2022 Comments</t>
  </si>
  <si>
    <t>DO Omitted Flowering 3/16/16 because omitted plant.</t>
  </si>
  <si>
    <t>Missing DO 8/10/22</t>
  </si>
  <si>
    <t>DO Omitted Floweing 7/25/18 likely not FEID</t>
  </si>
  <si>
    <t>Dead DO Added 8/26/22</t>
  </si>
  <si>
    <t>DO Omitted Flowering 7/25/18 because omitted plant.</t>
  </si>
  <si>
    <t>DO Omitted Flowering 7/25/18 because omitted plant not FEID</t>
  </si>
  <si>
    <t>DO NOT USE Omitted DO 4/12/18 as looked different</t>
  </si>
  <si>
    <t xml:space="preserve"> </t>
  </si>
  <si>
    <t>DO NOT USE Omitted DO 11/4/18  looked different</t>
  </si>
  <si>
    <t>DO NOT USE Omitted DO 3/1/18 may not be FERO</t>
  </si>
  <si>
    <t>DO NOT USE Omitted since questionable FERO week 4 DO 9/1/22</t>
  </si>
  <si>
    <t>DO NOT USE DO Omitted Flowering 7/25/18 may not be FERO</t>
  </si>
  <si>
    <t>DO NOT USE DO Omitted Flowering 9/28/18 because omited plant may not be FERO. DO corrected 8/26/22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</si>
</sst>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Fill="1" applyAlignment="1">
      <alignment horizontal="left"/>
    </xf>
    <xf numFmtId="2" fontId="3" fillId="0" borderId="0" xfId="55" applyNumberFormat="1" applyFont="1" applyFill="1" applyBorder="1" applyAlignment="1">
      <alignment horizontal="right" vertical="center"/>
      <protection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horizontal="left" vertical="center"/>
      <protection/>
    </xf>
    <xf numFmtId="2" fontId="22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7.00390625" style="0" customWidth="1"/>
  </cols>
  <sheetData>
    <row r="1" spans="1:2" ht="15">
      <c r="A1" t="s">
        <v>56</v>
      </c>
      <c r="B1" t="s">
        <v>57</v>
      </c>
    </row>
    <row r="2" spans="1:2" ht="15">
      <c r="A2" s="10" t="s">
        <v>0</v>
      </c>
      <c r="B2" t="s">
        <v>84</v>
      </c>
    </row>
    <row r="3" spans="1:2" ht="15">
      <c r="A3" s="10" t="s">
        <v>2</v>
      </c>
      <c r="B3" t="s">
        <v>58</v>
      </c>
    </row>
    <row r="4" spans="1:2" ht="15">
      <c r="A4" s="10" t="s">
        <v>1</v>
      </c>
      <c r="B4" t="s">
        <v>59</v>
      </c>
    </row>
    <row r="5" spans="1:2" ht="15">
      <c r="A5" s="10" t="s">
        <v>60</v>
      </c>
      <c r="B5" t="s">
        <v>61</v>
      </c>
    </row>
    <row r="6" spans="1:2" ht="15">
      <c r="A6" s="10" t="s">
        <v>4</v>
      </c>
      <c r="B6" t="s">
        <v>62</v>
      </c>
    </row>
    <row r="7" spans="1:2" ht="15">
      <c r="A7" s="1" t="s">
        <v>5</v>
      </c>
      <c r="B7" t="s">
        <v>63</v>
      </c>
    </row>
    <row r="8" spans="1:2" ht="15">
      <c r="A8" s="10" t="s">
        <v>6</v>
      </c>
      <c r="B8" t="s">
        <v>64</v>
      </c>
    </row>
    <row r="9" spans="1:2" ht="15">
      <c r="A9" s="10" t="s">
        <v>7</v>
      </c>
      <c r="B9" t="s">
        <v>65</v>
      </c>
    </row>
    <row r="10" spans="1:2" ht="15">
      <c r="A10" s="11" t="s">
        <v>8</v>
      </c>
      <c r="B10" t="s">
        <v>66</v>
      </c>
    </row>
    <row r="11" spans="1:2" ht="15">
      <c r="A11" s="10" t="s">
        <v>9</v>
      </c>
      <c r="B11" t="s">
        <v>67</v>
      </c>
    </row>
    <row r="12" spans="1:2" ht="15.75">
      <c r="A12" s="9" t="s">
        <v>10</v>
      </c>
      <c r="B12" t="s">
        <v>85</v>
      </c>
    </row>
    <row r="13" spans="1:2" ht="15">
      <c r="A13" s="2" t="s">
        <v>11</v>
      </c>
      <c r="B13" t="s">
        <v>86</v>
      </c>
    </row>
    <row r="14" spans="1:2" ht="15">
      <c r="A14" s="12" t="s">
        <v>68</v>
      </c>
      <c r="B14" s="13" t="s">
        <v>69</v>
      </c>
    </row>
    <row r="15" spans="1:2" ht="15">
      <c r="A15" s="12" t="s">
        <v>70</v>
      </c>
      <c r="B15" s="13" t="s">
        <v>71</v>
      </c>
    </row>
    <row r="16" spans="1:2" ht="15">
      <c r="A16" s="12" t="s">
        <v>72</v>
      </c>
      <c r="B16" s="13" t="s">
        <v>69</v>
      </c>
    </row>
    <row r="17" spans="1:2" ht="15">
      <c r="A17" s="12" t="s">
        <v>73</v>
      </c>
      <c r="B17" s="13" t="s">
        <v>74</v>
      </c>
    </row>
    <row r="18" spans="1:2" ht="15">
      <c r="A18" s="10" t="s">
        <v>16</v>
      </c>
      <c r="B18" s="13" t="s">
        <v>75</v>
      </c>
    </row>
    <row r="19" spans="1:2" ht="15">
      <c r="A19" s="12" t="s">
        <v>17</v>
      </c>
      <c r="B19" s="13" t="s">
        <v>76</v>
      </c>
    </row>
    <row r="20" spans="1:2" ht="15">
      <c r="A20" s="1" t="s">
        <v>18</v>
      </c>
      <c r="B20" s="13" t="s">
        <v>77</v>
      </c>
    </row>
    <row r="21" spans="1:2" ht="15">
      <c r="A21" s="1" t="s">
        <v>19</v>
      </c>
      <c r="B21" s="13" t="s">
        <v>78</v>
      </c>
    </row>
    <row r="22" spans="1:2" ht="15">
      <c r="A22" t="s">
        <v>20</v>
      </c>
      <c r="B22" s="14" t="s">
        <v>79</v>
      </c>
    </row>
    <row r="23" spans="1:2" ht="15">
      <c r="A23" s="15" t="s">
        <v>21</v>
      </c>
      <c r="B23" s="14" t="s">
        <v>80</v>
      </c>
    </row>
    <row r="24" spans="1:2" ht="15">
      <c r="A24" s="4" t="s">
        <v>44</v>
      </c>
      <c r="B24" s="14" t="s">
        <v>87</v>
      </c>
    </row>
    <row r="25" spans="1:2" ht="15">
      <c r="A25" s="10" t="s">
        <v>40</v>
      </c>
      <c r="B25" t="s">
        <v>81</v>
      </c>
    </row>
    <row r="26" ht="15">
      <c r="A26" s="10"/>
    </row>
    <row r="27" ht="15">
      <c r="A27" s="10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9"/>
  <sheetViews>
    <sheetView tabSelected="1" zoomScalePageLayoutView="0" workbookViewId="0" topLeftCell="A1">
      <pane xSplit="10770" ySplit="930" topLeftCell="A13" activePane="bottomRight" state="split"/>
      <selection pane="topLeft" activeCell="E1" sqref="E1:F16384"/>
      <selection pane="topRight" activeCell="J1" sqref="J1:K16384"/>
      <selection pane="bottomLeft" activeCell="A4" sqref="A4"/>
      <selection pane="bottomRight" activeCell="G37" sqref="G37"/>
    </sheetView>
  </sheetViews>
  <sheetFormatPr defaultColWidth="9.140625" defaultRowHeight="15"/>
  <cols>
    <col min="1" max="4" width="9.140625" style="1" customWidth="1"/>
    <col min="5" max="5" width="5.00390625" style="1" customWidth="1"/>
    <col min="6" max="6" width="15.28125" style="1" customWidth="1"/>
    <col min="7" max="7" width="7.28125" style="3" customWidth="1"/>
    <col min="8" max="8" width="12.00390625" style="1" customWidth="1"/>
    <col min="9" max="9" width="11.7109375" style="3" customWidth="1"/>
    <col min="10" max="10" width="12.00390625" style="1" customWidth="1"/>
    <col min="11" max="11" width="11.8515625" style="9" customWidth="1"/>
    <col min="12" max="12" width="9.140625" style="1" customWidth="1"/>
    <col min="13" max="13" width="11.8515625" style="9" customWidth="1"/>
    <col min="14" max="14" width="9.140625" style="1" customWidth="1"/>
    <col min="15" max="15" width="11.8515625" style="9" customWidth="1"/>
    <col min="16" max="19" width="9.140625" style="1" customWidth="1"/>
    <col min="20" max="20" width="12.00390625" style="1" customWidth="1"/>
    <col min="21" max="22" width="9.140625" style="1" customWidth="1"/>
    <col min="23" max="23" width="18.421875" style="4" customWidth="1"/>
    <col min="24" max="24" width="14.8515625" style="1" customWidth="1"/>
    <col min="25" max="16384" width="9.140625" style="1" customWidth="1"/>
  </cols>
  <sheetData>
    <row r="1" spans="1:2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3" t="s">
        <v>8</v>
      </c>
      <c r="J1" s="1" t="s">
        <v>9</v>
      </c>
      <c r="K1" s="9" t="s">
        <v>10</v>
      </c>
      <c r="L1" s="2" t="s">
        <v>11</v>
      </c>
      <c r="M1" s="9" t="s">
        <v>12</v>
      </c>
      <c r="N1" s="2" t="s">
        <v>13</v>
      </c>
      <c r="O1" s="9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4" t="s">
        <v>44</v>
      </c>
      <c r="X1" s="1" t="s">
        <v>40</v>
      </c>
      <c r="Y1" s="1" t="s">
        <v>88</v>
      </c>
    </row>
    <row r="2" spans="1:25" ht="15.75">
      <c r="A2" s="1" t="s">
        <v>83</v>
      </c>
      <c r="B2" s="1">
        <v>2011</v>
      </c>
      <c r="C2" s="1" t="s">
        <v>22</v>
      </c>
      <c r="D2" s="1">
        <v>2</v>
      </c>
      <c r="E2" s="1">
        <v>6</v>
      </c>
      <c r="F2" s="1" t="s">
        <v>23</v>
      </c>
      <c r="G2" s="5">
        <v>2</v>
      </c>
      <c r="H2" s="1">
        <f>ASIN(SQRT(G2/100))</f>
        <v>0.1418970546041639</v>
      </c>
      <c r="I2" s="3">
        <v>2</v>
      </c>
      <c r="J2" s="1">
        <f aca="true" t="shared" si="0" ref="J2:J23">ASIN(SQRT(I2/100))</f>
        <v>0.1418970546041639</v>
      </c>
      <c r="K2" s="9">
        <v>0</v>
      </c>
      <c r="L2" s="1">
        <f aca="true" t="shared" si="1" ref="L2:L23">SQRT(K2)</f>
        <v>0</v>
      </c>
      <c r="M2" s="9">
        <v>0</v>
      </c>
      <c r="N2" s="1">
        <f aca="true" t="shared" si="2" ref="N2:N23">LOG(M2+0.00001)</f>
        <v>-5</v>
      </c>
      <c r="O2" s="9">
        <v>0</v>
      </c>
      <c r="P2" s="1">
        <f aca="true" t="shared" si="3" ref="P2:P23">LOG(O2+0.00001)</f>
        <v>-5</v>
      </c>
      <c r="Q2" s="1">
        <f aca="true" t="shared" si="4" ref="Q2:Q23">M2+O2</f>
        <v>0</v>
      </c>
      <c r="R2" s="1">
        <f aca="true" t="shared" si="5" ref="R2:R23">LOG10(Q2+0.00001)</f>
        <v>-5</v>
      </c>
      <c r="U2" s="1">
        <v>3.5</v>
      </c>
      <c r="V2" s="1">
        <f aca="true" t="shared" si="6" ref="V2:V23">LOG10(U2+0.01)</f>
        <v>0.5453071164658241</v>
      </c>
      <c r="Y2" s="16"/>
    </row>
    <row r="3" spans="1:25" ht="15.75">
      <c r="A3" s="1" t="s">
        <v>83</v>
      </c>
      <c r="B3" s="1">
        <v>2011</v>
      </c>
      <c r="C3" s="1" t="s">
        <v>22</v>
      </c>
      <c r="D3" s="1">
        <v>6</v>
      </c>
      <c r="E3" s="1">
        <v>1</v>
      </c>
      <c r="F3" s="1" t="s">
        <v>24</v>
      </c>
      <c r="G3" s="5">
        <v>6</v>
      </c>
      <c r="H3" s="1">
        <f>ASIN(SQRT(G3/100))</f>
        <v>0.24746706317044773</v>
      </c>
      <c r="I3" s="3">
        <v>8</v>
      </c>
      <c r="J3" s="1">
        <f t="shared" si="0"/>
        <v>0.2867565522115484</v>
      </c>
      <c r="K3" s="9">
        <v>0</v>
      </c>
      <c r="L3" s="1">
        <f t="shared" si="1"/>
        <v>0</v>
      </c>
      <c r="M3" s="9">
        <v>0</v>
      </c>
      <c r="N3" s="1">
        <f t="shared" si="2"/>
        <v>-5</v>
      </c>
      <c r="O3" s="9">
        <v>0</v>
      </c>
      <c r="P3" s="1">
        <f t="shared" si="3"/>
        <v>-5</v>
      </c>
      <c r="Q3" s="1">
        <f t="shared" si="4"/>
        <v>0</v>
      </c>
      <c r="R3" s="1">
        <f t="shared" si="5"/>
        <v>-5</v>
      </c>
      <c r="U3" s="1">
        <v>13.3</v>
      </c>
      <c r="V3" s="1">
        <f t="shared" si="6"/>
        <v>1.1241780554746752</v>
      </c>
      <c r="Y3" s="16"/>
    </row>
    <row r="4" spans="1:25" ht="15.75">
      <c r="A4" s="1" t="s">
        <v>83</v>
      </c>
      <c r="B4" s="1">
        <v>2011</v>
      </c>
      <c r="C4" s="1" t="s">
        <v>22</v>
      </c>
      <c r="D4" s="1">
        <v>12</v>
      </c>
      <c r="E4" s="1">
        <v>4</v>
      </c>
      <c r="F4" s="1" t="s">
        <v>25</v>
      </c>
      <c r="G4" s="5">
        <v>10</v>
      </c>
      <c r="H4" s="1">
        <f>ASIN(SQRT(G4/100))</f>
        <v>0.32175055439664224</v>
      </c>
      <c r="I4" s="3">
        <v>15</v>
      </c>
      <c r="J4" s="1">
        <f t="shared" si="0"/>
        <v>0.3976994150920718</v>
      </c>
      <c r="K4" s="9">
        <v>22</v>
      </c>
      <c r="L4" s="1">
        <f t="shared" si="1"/>
        <v>4.69041575982343</v>
      </c>
      <c r="M4" s="9">
        <v>0.4176</v>
      </c>
      <c r="N4" s="1">
        <f t="shared" si="2"/>
        <v>-0.37922911035823437</v>
      </c>
      <c r="O4" s="9">
        <v>0.6204</v>
      </c>
      <c r="P4" s="1">
        <f t="shared" si="3"/>
        <v>-0.20732121068142073</v>
      </c>
      <c r="Q4" s="1">
        <f t="shared" si="4"/>
        <v>1.038</v>
      </c>
      <c r="R4" s="1">
        <f t="shared" si="5"/>
        <v>0.01620153744683157</v>
      </c>
      <c r="S4" s="1">
        <f aca="true" t="shared" si="7" ref="S4:S10">O4/Q4*100</f>
        <v>59.76878612716763</v>
      </c>
      <c r="T4" s="1">
        <f aca="true" t="shared" si="8" ref="T4:T10">ASIN(SQRT(S4/100))</f>
        <v>0.8837184339622686</v>
      </c>
      <c r="U4" s="1">
        <v>42.7</v>
      </c>
      <c r="V4" s="1">
        <f t="shared" si="6"/>
        <v>1.630529571426824</v>
      </c>
      <c r="W4" s="4" t="s">
        <v>26</v>
      </c>
      <c r="Y4" s="16"/>
    </row>
    <row r="5" spans="1:25" ht="15.75">
      <c r="A5" s="1" t="s">
        <v>83</v>
      </c>
      <c r="B5" s="1">
        <v>2011</v>
      </c>
      <c r="C5" s="1" t="s">
        <v>22</v>
      </c>
      <c r="D5" s="1">
        <v>13</v>
      </c>
      <c r="E5" s="1">
        <v>2</v>
      </c>
      <c r="F5" s="1" t="s">
        <v>27</v>
      </c>
      <c r="G5" s="5">
        <v>14</v>
      </c>
      <c r="H5" s="1">
        <f>ASIN(SQRT(G5/100))</f>
        <v>0.38349700393093333</v>
      </c>
      <c r="I5" s="3">
        <v>10</v>
      </c>
      <c r="J5" s="1">
        <f t="shared" si="0"/>
        <v>0.32175055439664224</v>
      </c>
      <c r="K5" s="9">
        <v>58</v>
      </c>
      <c r="L5" s="1">
        <f t="shared" si="1"/>
        <v>7.615773105863909</v>
      </c>
      <c r="M5" s="9">
        <v>4.1496</v>
      </c>
      <c r="N5" s="1">
        <f t="shared" si="2"/>
        <v>0.6180072815778714</v>
      </c>
      <c r="O5" s="9">
        <v>1.3835</v>
      </c>
      <c r="P5" s="1">
        <f t="shared" si="3"/>
        <v>0.14098230256560368</v>
      </c>
      <c r="Q5" s="1">
        <f t="shared" si="4"/>
        <v>5.5331</v>
      </c>
      <c r="R5" s="1">
        <f t="shared" si="5"/>
        <v>0.742969304213455</v>
      </c>
      <c r="S5" s="1">
        <f t="shared" si="7"/>
        <v>25.004066436536483</v>
      </c>
      <c r="T5" s="1">
        <f t="shared" si="8"/>
        <v>0.5236457294900819</v>
      </c>
      <c r="U5" s="1">
        <v>49.4</v>
      </c>
      <c r="V5" s="1">
        <f t="shared" si="6"/>
        <v>1.6938148538894167</v>
      </c>
      <c r="W5" s="4" t="s">
        <v>28</v>
      </c>
      <c r="Y5" s="16"/>
    </row>
    <row r="6" spans="1:25" ht="15.75">
      <c r="A6" s="1" t="s">
        <v>83</v>
      </c>
      <c r="B6" s="1">
        <v>2011</v>
      </c>
      <c r="C6" s="1" t="s">
        <v>22</v>
      </c>
      <c r="D6" s="1">
        <v>17</v>
      </c>
      <c r="E6" s="1">
        <v>2</v>
      </c>
      <c r="F6" s="1" t="s">
        <v>27</v>
      </c>
      <c r="G6" s="5">
        <v>5</v>
      </c>
      <c r="H6" s="1">
        <f>ASIN(SQRT(G6/100))</f>
        <v>0.2255134058981312</v>
      </c>
      <c r="I6" s="3">
        <v>5</v>
      </c>
      <c r="J6" s="1">
        <f t="shared" si="0"/>
        <v>0.2255134058981312</v>
      </c>
      <c r="K6" s="9">
        <v>2</v>
      </c>
      <c r="L6" s="1">
        <f t="shared" si="1"/>
        <v>1.4142135623730951</v>
      </c>
      <c r="M6" s="9">
        <v>0.0713</v>
      </c>
      <c r="N6" s="1">
        <f t="shared" si="2"/>
        <v>-1.1468495635521574</v>
      </c>
      <c r="O6" s="9">
        <v>0.0619</v>
      </c>
      <c r="P6" s="1">
        <f t="shared" si="3"/>
        <v>-1.208239195987095</v>
      </c>
      <c r="Q6" s="1">
        <f t="shared" si="4"/>
        <v>0.13319999999999999</v>
      </c>
      <c r="R6" s="1">
        <f t="shared" si="5"/>
        <v>-0.8754631716987227</v>
      </c>
      <c r="S6" s="1">
        <f t="shared" si="7"/>
        <v>46.471471471471475</v>
      </c>
      <c r="T6" s="1">
        <f t="shared" si="8"/>
        <v>0.7500835242849219</v>
      </c>
      <c r="U6" s="1">
        <v>7</v>
      </c>
      <c r="V6" s="1">
        <f t="shared" si="6"/>
        <v>0.8457180179666587</v>
      </c>
      <c r="W6" s="4" t="s">
        <v>29</v>
      </c>
      <c r="Y6" s="16"/>
    </row>
    <row r="7" spans="1:25" ht="15.75">
      <c r="A7" s="1" t="s">
        <v>83</v>
      </c>
      <c r="B7" s="1">
        <v>2011</v>
      </c>
      <c r="C7" s="1" t="s">
        <v>22</v>
      </c>
      <c r="D7" s="1">
        <v>21</v>
      </c>
      <c r="E7" s="1">
        <v>4</v>
      </c>
      <c r="F7" s="1" t="s">
        <v>25</v>
      </c>
      <c r="G7" s="5">
        <v>6</v>
      </c>
      <c r="H7" s="1">
        <f>ASIN(SQRT(G7/100))</f>
        <v>0.24746706317044773</v>
      </c>
      <c r="I7" s="3">
        <v>5</v>
      </c>
      <c r="J7" s="1">
        <f t="shared" si="0"/>
        <v>0.2255134058981312</v>
      </c>
      <c r="K7" s="9">
        <v>8</v>
      </c>
      <c r="L7" s="1">
        <f t="shared" si="1"/>
        <v>2.8284271247461903</v>
      </c>
      <c r="M7" s="9">
        <v>0.323</v>
      </c>
      <c r="N7" s="1">
        <f t="shared" si="2"/>
        <v>-0.4907840322274353</v>
      </c>
      <c r="O7" s="9">
        <v>0.1004</v>
      </c>
      <c r="P7" s="1">
        <f t="shared" si="3"/>
        <v>-0.9982230329225604</v>
      </c>
      <c r="Q7" s="1">
        <f t="shared" si="4"/>
        <v>0.4234</v>
      </c>
      <c r="R7" s="1">
        <f t="shared" si="5"/>
        <v>-0.3732388891282901</v>
      </c>
      <c r="S7" s="1">
        <f t="shared" si="7"/>
        <v>23.712801133679736</v>
      </c>
      <c r="T7" s="1">
        <f t="shared" si="8"/>
        <v>0.5086034219344818</v>
      </c>
      <c r="U7" s="1">
        <v>10</v>
      </c>
      <c r="V7" s="1">
        <f t="shared" si="6"/>
        <v>1.0004340774793186</v>
      </c>
      <c r="W7" s="4" t="s">
        <v>30</v>
      </c>
      <c r="Y7" s="16"/>
    </row>
    <row r="8" spans="1:25" ht="15.75">
      <c r="A8" s="1" t="s">
        <v>83</v>
      </c>
      <c r="B8" s="1">
        <v>2011</v>
      </c>
      <c r="C8" s="1" t="s">
        <v>22</v>
      </c>
      <c r="D8" s="1">
        <v>26</v>
      </c>
      <c r="E8" s="1">
        <v>5</v>
      </c>
      <c r="F8" s="1" t="s">
        <v>31</v>
      </c>
      <c r="G8" s="5"/>
      <c r="Y8" s="16" t="s">
        <v>95</v>
      </c>
    </row>
    <row r="9" spans="1:25" ht="15.75">
      <c r="A9" s="1" t="s">
        <v>83</v>
      </c>
      <c r="B9" s="1">
        <v>2011</v>
      </c>
      <c r="C9" s="1" t="s">
        <v>22</v>
      </c>
      <c r="D9" s="1">
        <v>31</v>
      </c>
      <c r="E9" s="1">
        <v>1</v>
      </c>
      <c r="F9" s="1" t="s">
        <v>24</v>
      </c>
      <c r="G9" s="5">
        <v>9</v>
      </c>
      <c r="H9" s="1">
        <f>ASIN(SQRT(G9/100))</f>
        <v>0.3046926540153975</v>
      </c>
      <c r="I9" s="3">
        <v>7</v>
      </c>
      <c r="J9" s="1">
        <f t="shared" si="0"/>
        <v>0.2677633271571939</v>
      </c>
      <c r="K9" s="9">
        <v>26</v>
      </c>
      <c r="L9" s="1">
        <f t="shared" si="1"/>
        <v>5.0990195135927845</v>
      </c>
      <c r="M9" s="9">
        <v>2.1454</v>
      </c>
      <c r="N9" s="1">
        <f t="shared" si="2"/>
        <v>0.33151030058707814</v>
      </c>
      <c r="O9" s="9">
        <v>0.6243</v>
      </c>
      <c r="P9" s="1">
        <f t="shared" si="3"/>
        <v>-0.2045997086214307</v>
      </c>
      <c r="Q9" s="1">
        <f t="shared" si="4"/>
        <v>2.7697</v>
      </c>
      <c r="R9" s="1">
        <f t="shared" si="5"/>
        <v>0.4424342990308666</v>
      </c>
      <c r="S9" s="1">
        <f t="shared" si="7"/>
        <v>22.540347330035747</v>
      </c>
      <c r="T9" s="1">
        <f t="shared" si="8"/>
        <v>0.4946989972282512</v>
      </c>
      <c r="U9" s="1">
        <v>29.9</v>
      </c>
      <c r="V9" s="1">
        <f t="shared" si="6"/>
        <v>1.475816413031318</v>
      </c>
      <c r="Y9" s="16"/>
    </row>
    <row r="10" spans="1:25" ht="15.75">
      <c r="A10" s="1" t="s">
        <v>83</v>
      </c>
      <c r="B10" s="1">
        <v>2011</v>
      </c>
      <c r="C10" s="1" t="s">
        <v>22</v>
      </c>
      <c r="D10" s="1">
        <v>51</v>
      </c>
      <c r="E10" s="1">
        <v>6</v>
      </c>
      <c r="F10" s="1" t="s">
        <v>23</v>
      </c>
      <c r="G10" s="5">
        <v>10</v>
      </c>
      <c r="H10" s="1">
        <f>ASIN(SQRT(G10/100))</f>
        <v>0.32175055439664224</v>
      </c>
      <c r="I10" s="3">
        <v>10</v>
      </c>
      <c r="J10" s="1">
        <f t="shared" si="0"/>
        <v>0.32175055439664224</v>
      </c>
      <c r="K10" s="9">
        <v>70</v>
      </c>
      <c r="L10" s="1">
        <f t="shared" si="1"/>
        <v>8.366600265340756</v>
      </c>
      <c r="M10" s="9">
        <v>2.6941</v>
      </c>
      <c r="N10" s="1">
        <f t="shared" si="2"/>
        <v>0.4304153239102509</v>
      </c>
      <c r="O10" s="9">
        <v>1.2493</v>
      </c>
      <c r="P10" s="1">
        <f t="shared" si="3"/>
        <v>0.09667021626405392</v>
      </c>
      <c r="Q10" s="1">
        <f t="shared" si="4"/>
        <v>3.9434000000000005</v>
      </c>
      <c r="R10" s="1">
        <f t="shared" si="5"/>
        <v>0.5958719334213565</v>
      </c>
      <c r="S10" s="1">
        <f t="shared" si="7"/>
        <v>31.680783080590352</v>
      </c>
      <c r="T10" s="1">
        <f t="shared" si="8"/>
        <v>0.5978380822416993</v>
      </c>
      <c r="U10" s="1">
        <v>56</v>
      </c>
      <c r="V10" s="1">
        <f t="shared" si="6"/>
        <v>1.7482655726687408</v>
      </c>
      <c r="W10" s="4" t="s">
        <v>30</v>
      </c>
      <c r="Y10" s="16"/>
    </row>
    <row r="11" spans="1:25" ht="15.75">
      <c r="A11" s="1" t="s">
        <v>83</v>
      </c>
      <c r="B11" s="1">
        <v>2011</v>
      </c>
      <c r="C11" s="1" t="s">
        <v>22</v>
      </c>
      <c r="D11" s="1">
        <v>57</v>
      </c>
      <c r="E11" s="1">
        <v>1</v>
      </c>
      <c r="F11" s="1" t="s">
        <v>24</v>
      </c>
      <c r="G11" s="5">
        <v>6</v>
      </c>
      <c r="H11" s="1">
        <f>ASIN(SQRT(G11/100))</f>
        <v>0.24746706317044773</v>
      </c>
      <c r="I11" s="3">
        <v>6</v>
      </c>
      <c r="J11" s="1">
        <f t="shared" si="0"/>
        <v>0.24746706317044773</v>
      </c>
      <c r="K11" s="9">
        <v>0</v>
      </c>
      <c r="L11" s="1">
        <f t="shared" si="1"/>
        <v>0</v>
      </c>
      <c r="M11" s="9">
        <v>0</v>
      </c>
      <c r="N11" s="1">
        <f t="shared" si="2"/>
        <v>-5</v>
      </c>
      <c r="O11" s="9">
        <v>0</v>
      </c>
      <c r="P11" s="1">
        <f t="shared" si="3"/>
        <v>-5</v>
      </c>
      <c r="Q11" s="1">
        <f t="shared" si="4"/>
        <v>0</v>
      </c>
      <c r="R11" s="1">
        <f t="shared" si="5"/>
        <v>-5</v>
      </c>
      <c r="U11" s="1">
        <v>18.3</v>
      </c>
      <c r="V11" s="1">
        <f t="shared" si="6"/>
        <v>1.2626883443016965</v>
      </c>
      <c r="Y11" s="16"/>
    </row>
    <row r="12" spans="1:25" ht="15.75">
      <c r="A12" s="1" t="s">
        <v>83</v>
      </c>
      <c r="B12" s="1">
        <v>2011</v>
      </c>
      <c r="C12" s="1" t="s">
        <v>22</v>
      </c>
      <c r="D12" s="1">
        <v>60</v>
      </c>
      <c r="E12" s="1">
        <v>8</v>
      </c>
      <c r="F12" s="1" t="s">
        <v>32</v>
      </c>
      <c r="G12" s="5">
        <v>1</v>
      </c>
      <c r="H12" s="1">
        <f>ASIN(SQRT(G12/100))</f>
        <v>0.1001674211615598</v>
      </c>
      <c r="I12" s="3">
        <v>0.5</v>
      </c>
      <c r="J12" s="1">
        <f t="shared" si="0"/>
        <v>0.07076973666221362</v>
      </c>
      <c r="K12" s="9">
        <v>0</v>
      </c>
      <c r="L12" s="1">
        <f t="shared" si="1"/>
        <v>0</v>
      </c>
      <c r="M12" s="9">
        <v>0</v>
      </c>
      <c r="N12" s="1">
        <f t="shared" si="2"/>
        <v>-5</v>
      </c>
      <c r="O12" s="9">
        <v>0</v>
      </c>
      <c r="P12" s="1">
        <f t="shared" si="3"/>
        <v>-5</v>
      </c>
      <c r="Q12" s="1">
        <f t="shared" si="4"/>
        <v>0</v>
      </c>
      <c r="R12" s="1">
        <f t="shared" si="5"/>
        <v>-5</v>
      </c>
      <c r="U12" s="1">
        <v>1.3</v>
      </c>
      <c r="V12" s="1">
        <f t="shared" si="6"/>
        <v>0.11727129565576427</v>
      </c>
      <c r="Y12" s="16"/>
    </row>
    <row r="13" spans="1:25" ht="15.75">
      <c r="A13" s="1" t="s">
        <v>83</v>
      </c>
      <c r="B13" s="1">
        <v>2011</v>
      </c>
      <c r="C13" s="1" t="s">
        <v>22</v>
      </c>
      <c r="D13" s="1">
        <v>63</v>
      </c>
      <c r="E13" s="1">
        <v>8</v>
      </c>
      <c r="F13" s="1" t="s">
        <v>32</v>
      </c>
      <c r="G13" s="5">
        <v>3</v>
      </c>
      <c r="H13" s="1">
        <f>ASIN(SQRT(G13/100))</f>
        <v>0.17408301063648043</v>
      </c>
      <c r="I13" s="3">
        <v>5</v>
      </c>
      <c r="J13" s="1">
        <f t="shared" si="0"/>
        <v>0.2255134058981312</v>
      </c>
      <c r="K13" s="9">
        <v>5</v>
      </c>
      <c r="L13" s="1">
        <f t="shared" si="1"/>
        <v>2.23606797749979</v>
      </c>
      <c r="M13" s="9">
        <v>0.068</v>
      </c>
      <c r="N13" s="1">
        <f t="shared" si="2"/>
        <v>-1.1674272251538202</v>
      </c>
      <c r="O13" s="9">
        <v>0.1115</v>
      </c>
      <c r="P13" s="1">
        <f t="shared" si="3"/>
        <v>-0.9526861841846117</v>
      </c>
      <c r="Q13" s="1">
        <f t="shared" si="4"/>
        <v>0.1795</v>
      </c>
      <c r="R13" s="1">
        <f t="shared" si="5"/>
        <v>-0.7459113530809259</v>
      </c>
      <c r="S13" s="1">
        <f aca="true" t="shared" si="9" ref="S13:S18">O13/Q13*100</f>
        <v>62.11699164345404</v>
      </c>
      <c r="T13" s="1">
        <f aca="true" t="shared" si="10" ref="T13:T18">ASIN(SQRT(S13/100))</f>
        <v>0.9077865885324411</v>
      </c>
      <c r="U13" s="1">
        <v>9.6</v>
      </c>
      <c r="V13" s="1">
        <f t="shared" si="6"/>
        <v>0.9827233876685453</v>
      </c>
      <c r="Y13" s="16" t="s">
        <v>96</v>
      </c>
    </row>
    <row r="14" spans="1:25" ht="15.75">
      <c r="A14" s="1" t="s">
        <v>83</v>
      </c>
      <c r="B14" s="1">
        <v>2011</v>
      </c>
      <c r="C14" s="1" t="s">
        <v>22</v>
      </c>
      <c r="D14" s="1">
        <v>64</v>
      </c>
      <c r="E14" s="1">
        <v>7</v>
      </c>
      <c r="F14" s="1" t="s">
        <v>33</v>
      </c>
      <c r="G14" s="5">
        <v>11</v>
      </c>
      <c r="H14" s="1">
        <f>ASIN(SQRT(G14/100))</f>
        <v>0.3380652547803307</v>
      </c>
      <c r="I14" s="3">
        <v>11</v>
      </c>
      <c r="J14" s="1">
        <f t="shared" si="0"/>
        <v>0.3380652547803307</v>
      </c>
      <c r="K14" s="9">
        <v>5</v>
      </c>
      <c r="L14" s="1">
        <f t="shared" si="1"/>
        <v>2.23606797749979</v>
      </c>
      <c r="M14" s="9">
        <v>0.3517</v>
      </c>
      <c r="N14" s="1">
        <f t="shared" si="2"/>
        <v>-0.45381528342295496</v>
      </c>
      <c r="O14" s="9">
        <v>0.1322</v>
      </c>
      <c r="P14" s="1">
        <f t="shared" si="3"/>
        <v>-0.8787356947704186</v>
      </c>
      <c r="Q14" s="1">
        <f t="shared" si="4"/>
        <v>0.4839</v>
      </c>
      <c r="R14" s="1">
        <f t="shared" si="5"/>
        <v>-0.31523540310330983</v>
      </c>
      <c r="S14" s="1">
        <f t="shared" si="9"/>
        <v>27.31969415168424</v>
      </c>
      <c r="T14" s="1">
        <f t="shared" si="10"/>
        <v>0.5499943921192106</v>
      </c>
      <c r="U14" s="1">
        <v>18.9</v>
      </c>
      <c r="V14" s="1">
        <f t="shared" si="6"/>
        <v>1.2766915288450398</v>
      </c>
      <c r="Y14" s="16"/>
    </row>
    <row r="15" spans="1:25" ht="15.75">
      <c r="A15" s="1" t="s">
        <v>83</v>
      </c>
      <c r="B15" s="1">
        <v>2011</v>
      </c>
      <c r="C15" s="1" t="s">
        <v>22</v>
      </c>
      <c r="D15" s="1">
        <v>65</v>
      </c>
      <c r="E15" s="1">
        <v>4</v>
      </c>
      <c r="F15" s="1" t="s">
        <v>25</v>
      </c>
      <c r="G15" s="5">
        <v>7</v>
      </c>
      <c r="H15" s="1">
        <f>ASIN(SQRT(G15/100))</f>
        <v>0.2677633271571939</v>
      </c>
      <c r="I15" s="3">
        <v>8</v>
      </c>
      <c r="J15" s="1">
        <f t="shared" si="0"/>
        <v>0.2867565522115484</v>
      </c>
      <c r="K15" s="9">
        <v>20</v>
      </c>
      <c r="L15" s="1">
        <f t="shared" si="1"/>
        <v>4.47213595499958</v>
      </c>
      <c r="M15" s="9">
        <v>0.9764</v>
      </c>
      <c r="N15" s="1">
        <f t="shared" si="2"/>
        <v>-0.010367781361998113</v>
      </c>
      <c r="O15" s="9">
        <v>0.2428</v>
      </c>
      <c r="P15" s="1">
        <f t="shared" si="3"/>
        <v>-0.6147334310424684</v>
      </c>
      <c r="Q15" s="1">
        <f t="shared" si="4"/>
        <v>1.2192</v>
      </c>
      <c r="R15" s="1">
        <f t="shared" si="5"/>
        <v>0.08607851610757297</v>
      </c>
      <c r="S15" s="1">
        <f t="shared" si="9"/>
        <v>19.914698162729657</v>
      </c>
      <c r="T15" s="1">
        <f t="shared" si="10"/>
        <v>0.4625804811537334</v>
      </c>
      <c r="U15" s="1">
        <v>17</v>
      </c>
      <c r="V15" s="1">
        <f t="shared" si="6"/>
        <v>1.230704313612569</v>
      </c>
      <c r="Y15" s="16"/>
    </row>
    <row r="16" spans="1:25" ht="15.75">
      <c r="A16" s="1" t="s">
        <v>83</v>
      </c>
      <c r="B16" s="1">
        <v>2011</v>
      </c>
      <c r="C16" s="1" t="s">
        <v>22</v>
      </c>
      <c r="D16" s="1">
        <v>71</v>
      </c>
      <c r="E16" s="1">
        <v>6</v>
      </c>
      <c r="F16" s="1" t="s">
        <v>23</v>
      </c>
      <c r="G16" s="6">
        <v>5</v>
      </c>
      <c r="H16" s="1">
        <f>ASIN(SQRT(G16/100))</f>
        <v>0.2255134058981312</v>
      </c>
      <c r="I16" s="3">
        <v>4</v>
      </c>
      <c r="J16" s="1">
        <f t="shared" si="0"/>
        <v>0.20135792079033082</v>
      </c>
      <c r="K16" s="9">
        <v>13</v>
      </c>
      <c r="L16" s="1">
        <f t="shared" si="1"/>
        <v>3.605551275463989</v>
      </c>
      <c r="M16" s="9">
        <v>0.0984</v>
      </c>
      <c r="N16" s="1">
        <f t="shared" si="2"/>
        <v>-1.0069607681930905</v>
      </c>
      <c r="O16" s="9">
        <v>0.1212</v>
      </c>
      <c r="P16" s="1">
        <f t="shared" si="3"/>
        <v>-0.9164615487698605</v>
      </c>
      <c r="Q16" s="1">
        <f t="shared" si="4"/>
        <v>0.21960000000000002</v>
      </c>
      <c r="R16" s="1">
        <f t="shared" si="5"/>
        <v>-0.6583478880564677</v>
      </c>
      <c r="S16" s="1">
        <f t="shared" si="9"/>
        <v>55.19125683060109</v>
      </c>
      <c r="T16" s="1">
        <f t="shared" si="10"/>
        <v>0.8374044536806167</v>
      </c>
      <c r="U16" s="1">
        <v>8.3</v>
      </c>
      <c r="V16" s="1">
        <f t="shared" si="6"/>
        <v>0.919601023784111</v>
      </c>
      <c r="W16" s="4" t="s">
        <v>30</v>
      </c>
      <c r="Y16" s="16"/>
    </row>
    <row r="17" spans="1:25" ht="15.75">
      <c r="A17" s="1" t="s">
        <v>83</v>
      </c>
      <c r="B17" s="1">
        <v>2011</v>
      </c>
      <c r="C17" s="1" t="s">
        <v>22</v>
      </c>
      <c r="D17" s="1">
        <v>74</v>
      </c>
      <c r="E17" s="1">
        <v>1</v>
      </c>
      <c r="F17" s="1" t="s">
        <v>24</v>
      </c>
      <c r="G17" s="5">
        <v>12</v>
      </c>
      <c r="H17" s="1">
        <f>ASIN(SQRT(G17/100))</f>
        <v>0.3537416058896715</v>
      </c>
      <c r="I17" s="3">
        <v>5</v>
      </c>
      <c r="J17" s="1">
        <f t="shared" si="0"/>
        <v>0.2255134058981312</v>
      </c>
      <c r="K17" s="9">
        <v>58</v>
      </c>
      <c r="L17" s="1">
        <f t="shared" si="1"/>
        <v>7.615773105863909</v>
      </c>
      <c r="M17" s="9">
        <v>2.45</v>
      </c>
      <c r="N17" s="1">
        <f t="shared" si="2"/>
        <v>0.3891678569914533</v>
      </c>
      <c r="O17" s="9">
        <v>1.0215</v>
      </c>
      <c r="P17" s="1">
        <f t="shared" si="3"/>
        <v>0.00924262248443463</v>
      </c>
      <c r="Q17" s="1">
        <f t="shared" si="4"/>
        <v>3.4715000000000003</v>
      </c>
      <c r="R17" s="1">
        <f t="shared" si="5"/>
        <v>0.540518420619092</v>
      </c>
      <c r="S17" s="1">
        <f t="shared" si="9"/>
        <v>29.425320466657062</v>
      </c>
      <c r="T17" s="1">
        <f t="shared" si="10"/>
        <v>0.5733520526073002</v>
      </c>
      <c r="U17" s="1">
        <v>33.4</v>
      </c>
      <c r="V17" s="1">
        <f t="shared" si="6"/>
        <v>1.5238764756381313</v>
      </c>
      <c r="Y17" s="16"/>
    </row>
    <row r="18" spans="1:25" ht="15.75">
      <c r="A18" s="1" t="s">
        <v>83</v>
      </c>
      <c r="B18" s="1">
        <v>2011</v>
      </c>
      <c r="C18" s="1" t="s">
        <v>22</v>
      </c>
      <c r="D18" s="1">
        <v>75</v>
      </c>
      <c r="E18" s="1">
        <v>3</v>
      </c>
      <c r="F18" s="1" t="s">
        <v>30</v>
      </c>
      <c r="G18" s="5">
        <v>3</v>
      </c>
      <c r="H18" s="1">
        <f>ASIN(SQRT(G18/100))</f>
        <v>0.17408301063648043</v>
      </c>
      <c r="I18" s="3">
        <v>5</v>
      </c>
      <c r="J18" s="1">
        <f t="shared" si="0"/>
        <v>0.2255134058981312</v>
      </c>
      <c r="K18" s="9">
        <v>1</v>
      </c>
      <c r="L18" s="1">
        <f t="shared" si="1"/>
        <v>1</v>
      </c>
      <c r="M18" s="9">
        <v>0.017</v>
      </c>
      <c r="N18" s="1">
        <f t="shared" si="2"/>
        <v>-1.769295686387431</v>
      </c>
      <c r="O18" s="9">
        <v>0.0137</v>
      </c>
      <c r="P18" s="1">
        <f t="shared" si="3"/>
        <v>-1.8629625452104874</v>
      </c>
      <c r="Q18" s="1">
        <f t="shared" si="4"/>
        <v>0.0307</v>
      </c>
      <c r="R18" s="1">
        <f t="shared" si="5"/>
        <v>-1.512720183556931</v>
      </c>
      <c r="S18" s="1">
        <f t="shared" si="9"/>
        <v>44.62540716612378</v>
      </c>
      <c r="T18" s="1">
        <f t="shared" si="10"/>
        <v>0.731548191956143</v>
      </c>
      <c r="U18" s="1">
        <v>3.3</v>
      </c>
      <c r="V18" s="1">
        <f t="shared" si="6"/>
        <v>0.5198279937757186</v>
      </c>
      <c r="Y18" s="16"/>
    </row>
    <row r="19" spans="1:25" ht="15.75">
      <c r="A19" s="1" t="s">
        <v>83</v>
      </c>
      <c r="B19" s="1">
        <v>2011</v>
      </c>
      <c r="C19" s="1" t="s">
        <v>22</v>
      </c>
      <c r="D19" s="1">
        <v>80</v>
      </c>
      <c r="E19" s="1">
        <v>3</v>
      </c>
      <c r="F19" s="1" t="s">
        <v>30</v>
      </c>
      <c r="G19" s="5">
        <v>5</v>
      </c>
      <c r="H19" s="1">
        <f>ASIN(SQRT(G19/100))</f>
        <v>0.2255134058981312</v>
      </c>
      <c r="I19" s="3">
        <v>6</v>
      </c>
      <c r="J19" s="1">
        <f t="shared" si="0"/>
        <v>0.24746706317044773</v>
      </c>
      <c r="K19" s="9">
        <v>0</v>
      </c>
      <c r="L19" s="1">
        <f t="shared" si="1"/>
        <v>0</v>
      </c>
      <c r="M19" s="9">
        <v>0</v>
      </c>
      <c r="N19" s="1">
        <f t="shared" si="2"/>
        <v>-5</v>
      </c>
      <c r="O19" s="9">
        <v>0</v>
      </c>
      <c r="P19" s="1">
        <f t="shared" si="3"/>
        <v>-5</v>
      </c>
      <c r="Q19" s="1">
        <f t="shared" si="4"/>
        <v>0</v>
      </c>
      <c r="R19" s="1">
        <f t="shared" si="5"/>
        <v>-5</v>
      </c>
      <c r="U19" s="1">
        <v>5.4</v>
      </c>
      <c r="V19" s="1">
        <f t="shared" si="6"/>
        <v>0.7331972651065695</v>
      </c>
      <c r="Y19" s="16"/>
    </row>
    <row r="20" spans="1:25" ht="15.75">
      <c r="A20" s="1" t="s">
        <v>83</v>
      </c>
      <c r="B20" s="1">
        <v>2011</v>
      </c>
      <c r="C20" s="1" t="s">
        <v>22</v>
      </c>
      <c r="D20" s="1">
        <v>81</v>
      </c>
      <c r="E20" s="1">
        <v>3</v>
      </c>
      <c r="F20" s="1" t="s">
        <v>30</v>
      </c>
      <c r="G20" s="5">
        <v>0.2</v>
      </c>
      <c r="H20" s="1">
        <f>ASIN(SQRT(G20/100))</f>
        <v>0.044736280102247346</v>
      </c>
      <c r="I20" s="3">
        <v>0.3</v>
      </c>
      <c r="J20" s="1">
        <f t="shared" si="0"/>
        <v>0.054799678915819716</v>
      </c>
      <c r="K20" s="9">
        <v>0</v>
      </c>
      <c r="L20" s="1">
        <f t="shared" si="1"/>
        <v>0</v>
      </c>
      <c r="M20" s="9">
        <v>0</v>
      </c>
      <c r="N20" s="1">
        <f t="shared" si="2"/>
        <v>-5</v>
      </c>
      <c r="O20" s="9">
        <v>0</v>
      </c>
      <c r="P20" s="1">
        <f t="shared" si="3"/>
        <v>-5</v>
      </c>
      <c r="Q20" s="1">
        <f t="shared" si="4"/>
        <v>0</v>
      </c>
      <c r="R20" s="1">
        <f t="shared" si="5"/>
        <v>-5</v>
      </c>
      <c r="U20" s="1">
        <v>0.6</v>
      </c>
      <c r="V20" s="1">
        <f t="shared" si="6"/>
        <v>-0.21467016498923297</v>
      </c>
      <c r="Y20" s="16"/>
    </row>
    <row r="21" spans="1:25" ht="15.75">
      <c r="A21" s="1" t="s">
        <v>83</v>
      </c>
      <c r="B21" s="1">
        <v>2011</v>
      </c>
      <c r="C21" s="1" t="s">
        <v>22</v>
      </c>
      <c r="D21" s="1">
        <v>82</v>
      </c>
      <c r="E21" s="1">
        <v>2</v>
      </c>
      <c r="F21" s="1" t="s">
        <v>27</v>
      </c>
      <c r="G21" s="5">
        <v>1</v>
      </c>
      <c r="H21" s="1">
        <f>ASIN(SQRT(G21/100))</f>
        <v>0.1001674211615598</v>
      </c>
      <c r="I21" s="3">
        <v>2</v>
      </c>
      <c r="J21" s="1">
        <f t="shared" si="0"/>
        <v>0.1418970546041639</v>
      </c>
      <c r="K21" s="9">
        <v>0</v>
      </c>
      <c r="L21" s="1">
        <f t="shared" si="1"/>
        <v>0</v>
      </c>
      <c r="M21" s="9">
        <v>0</v>
      </c>
      <c r="N21" s="1">
        <f t="shared" si="2"/>
        <v>-5</v>
      </c>
      <c r="O21" s="9">
        <v>0</v>
      </c>
      <c r="P21" s="1">
        <f t="shared" si="3"/>
        <v>-5</v>
      </c>
      <c r="Q21" s="1">
        <f t="shared" si="4"/>
        <v>0</v>
      </c>
      <c r="R21" s="1">
        <f t="shared" si="5"/>
        <v>-5</v>
      </c>
      <c r="U21" s="1">
        <v>2.8</v>
      </c>
      <c r="V21" s="1">
        <f t="shared" si="6"/>
        <v>0.4487063199050798</v>
      </c>
      <c r="Y21" s="16"/>
    </row>
    <row r="22" spans="1:25" ht="15.75">
      <c r="A22" s="1" t="s">
        <v>83</v>
      </c>
      <c r="B22" s="1">
        <v>2011</v>
      </c>
      <c r="C22" s="1" t="s">
        <v>22</v>
      </c>
      <c r="D22" s="1">
        <v>83</v>
      </c>
      <c r="E22" s="1">
        <v>4</v>
      </c>
      <c r="F22" s="1" t="s">
        <v>25</v>
      </c>
      <c r="G22" s="5">
        <v>5</v>
      </c>
      <c r="H22" s="1">
        <f>ASIN(SQRT(G22/100))</f>
        <v>0.2255134058981312</v>
      </c>
      <c r="I22" s="3">
        <v>5</v>
      </c>
      <c r="J22" s="1">
        <f t="shared" si="0"/>
        <v>0.2255134058981312</v>
      </c>
      <c r="K22" s="9">
        <v>4</v>
      </c>
      <c r="L22" s="1">
        <f t="shared" si="1"/>
        <v>2</v>
      </c>
      <c r="M22" s="9">
        <v>0.0632</v>
      </c>
      <c r="N22" s="1">
        <f t="shared" si="2"/>
        <v>-1.1992142096722374</v>
      </c>
      <c r="O22" s="9">
        <v>0.0626</v>
      </c>
      <c r="P22" s="1">
        <f t="shared" si="3"/>
        <v>-1.2033562962148836</v>
      </c>
      <c r="Q22" s="1">
        <f t="shared" si="4"/>
        <v>0.12580000000000002</v>
      </c>
      <c r="R22" s="1">
        <f t="shared" si="5"/>
        <v>-0.9002848376489763</v>
      </c>
      <c r="S22" s="1">
        <f>O22/Q22*100</f>
        <v>49.76152623211446</v>
      </c>
      <c r="T22" s="1">
        <f>ASIN(SQRT(S22/100))</f>
        <v>0.7830134166772066</v>
      </c>
      <c r="U22" s="1">
        <v>7.3</v>
      </c>
      <c r="V22" s="1">
        <f t="shared" si="6"/>
        <v>0.8639173769578604</v>
      </c>
      <c r="W22" s="4" t="s">
        <v>33</v>
      </c>
      <c r="Y22" s="16"/>
    </row>
    <row r="23" spans="1:25" ht="15.75">
      <c r="A23" s="1" t="s">
        <v>83</v>
      </c>
      <c r="B23" s="1">
        <v>2011</v>
      </c>
      <c r="C23" s="1" t="s">
        <v>22</v>
      </c>
      <c r="D23" s="1">
        <v>86</v>
      </c>
      <c r="E23" s="1">
        <v>6</v>
      </c>
      <c r="F23" s="1" t="s">
        <v>23</v>
      </c>
      <c r="G23" s="5">
        <v>5</v>
      </c>
      <c r="H23" s="1">
        <f>ASIN(SQRT(G23/100))</f>
        <v>0.2255134058981312</v>
      </c>
      <c r="I23" s="3">
        <v>5</v>
      </c>
      <c r="J23" s="1">
        <f t="shared" si="0"/>
        <v>0.2255134058981312</v>
      </c>
      <c r="K23" s="9">
        <v>0</v>
      </c>
      <c r="L23" s="1">
        <f t="shared" si="1"/>
        <v>0</v>
      </c>
      <c r="M23" s="9">
        <v>0</v>
      </c>
      <c r="N23" s="1">
        <f t="shared" si="2"/>
        <v>-5</v>
      </c>
      <c r="O23" s="9">
        <v>0</v>
      </c>
      <c r="P23" s="1">
        <f t="shared" si="3"/>
        <v>-5</v>
      </c>
      <c r="Q23" s="1">
        <f t="shared" si="4"/>
        <v>0</v>
      </c>
      <c r="R23" s="1">
        <f t="shared" si="5"/>
        <v>-5</v>
      </c>
      <c r="U23" s="1">
        <v>9.3</v>
      </c>
      <c r="V23" s="1">
        <f t="shared" si="6"/>
        <v>0.9689496809813426</v>
      </c>
      <c r="Y23" s="16"/>
    </row>
    <row r="24" spans="1:25" ht="15.75">
      <c r="A24" s="1" t="s">
        <v>83</v>
      </c>
      <c r="B24" s="1">
        <v>2011</v>
      </c>
      <c r="C24" s="1" t="s">
        <v>22</v>
      </c>
      <c r="D24" s="1">
        <v>91</v>
      </c>
      <c r="E24" s="1">
        <v>8</v>
      </c>
      <c r="F24" s="1" t="s">
        <v>32</v>
      </c>
      <c r="G24" s="7"/>
      <c r="X24" s="9" t="s">
        <v>43</v>
      </c>
      <c r="Y24" s="16" t="s">
        <v>96</v>
      </c>
    </row>
    <row r="25" spans="1:25" ht="15.75">
      <c r="A25" s="1" t="s">
        <v>83</v>
      </c>
      <c r="B25" s="1">
        <v>2011</v>
      </c>
      <c r="C25" s="1" t="s">
        <v>22</v>
      </c>
      <c r="D25" s="1">
        <v>93</v>
      </c>
      <c r="E25" s="1">
        <v>7</v>
      </c>
      <c r="F25" s="1" t="s">
        <v>33</v>
      </c>
      <c r="G25" s="5">
        <v>5</v>
      </c>
      <c r="H25" s="1">
        <f>ASIN(SQRT(G25/100))</f>
        <v>0.2255134058981312</v>
      </c>
      <c r="I25" s="3">
        <v>9</v>
      </c>
      <c r="J25" s="1">
        <f aca="true" t="shared" si="11" ref="J25:J69">ASIN(SQRT(I25/100))</f>
        <v>0.3046926540153975</v>
      </c>
      <c r="K25" s="9">
        <v>11</v>
      </c>
      <c r="L25" s="1">
        <f aca="true" t="shared" si="12" ref="L25:L69">SQRT(K25)</f>
        <v>3.3166247903554</v>
      </c>
      <c r="M25" s="9">
        <v>0.5425</v>
      </c>
      <c r="N25" s="1">
        <f aca="true" t="shared" si="13" ref="N25:N69">LOG(M25+0.00001)</f>
        <v>-0.26559225212497695</v>
      </c>
      <c r="O25" s="9">
        <v>0.3091</v>
      </c>
      <c r="P25" s="1">
        <f aca="true" t="shared" si="14" ref="P25:P69">LOG(O25+0.00001)</f>
        <v>-0.5098869448733852</v>
      </c>
      <c r="Q25" s="1">
        <f aca="true" t="shared" si="15" ref="Q25:Q69">M25+O25</f>
        <v>0.8515999999999999</v>
      </c>
      <c r="R25" s="1">
        <f aca="true" t="shared" si="16" ref="R25:R69">LOG10(Q25+0.00001)</f>
        <v>-0.06975924751633548</v>
      </c>
      <c r="S25" s="1">
        <f>O25/Q25*100</f>
        <v>36.29638327853453</v>
      </c>
      <c r="T25" s="1">
        <f>ASIN(SQRT(S25/100))</f>
        <v>0.6465856791016185</v>
      </c>
      <c r="U25" s="1">
        <v>16.5</v>
      </c>
      <c r="V25" s="1">
        <f aca="true" t="shared" si="17" ref="V25:V69">LOG10(U25+0.01)</f>
        <v>1.2177470732627937</v>
      </c>
      <c r="W25" s="4" t="s">
        <v>33</v>
      </c>
      <c r="Y25" s="16"/>
    </row>
    <row r="26" spans="1:25" ht="15.75">
      <c r="A26" s="1" t="s">
        <v>83</v>
      </c>
      <c r="B26" s="1">
        <v>2011</v>
      </c>
      <c r="C26" s="1" t="s">
        <v>22</v>
      </c>
      <c r="D26" s="1">
        <v>96</v>
      </c>
      <c r="E26" s="1">
        <v>7</v>
      </c>
      <c r="F26" s="1" t="s">
        <v>33</v>
      </c>
      <c r="G26" s="8">
        <v>8</v>
      </c>
      <c r="H26" s="1">
        <f>ASIN(SQRT(G26/100))</f>
        <v>0.2867565522115484</v>
      </c>
      <c r="I26" s="3">
        <v>16</v>
      </c>
      <c r="J26" s="1">
        <f t="shared" si="11"/>
        <v>0.411516846067488</v>
      </c>
      <c r="K26" s="9">
        <v>23</v>
      </c>
      <c r="L26" s="1">
        <f t="shared" si="12"/>
        <v>4.795831523312719</v>
      </c>
      <c r="M26" s="9">
        <v>1.3793</v>
      </c>
      <c r="N26" s="1">
        <f t="shared" si="13"/>
        <v>0.13966188485537226</v>
      </c>
      <c r="O26" s="9">
        <v>0.4577</v>
      </c>
      <c r="P26" s="1">
        <f t="shared" si="14"/>
        <v>-0.33940959904882767</v>
      </c>
      <c r="Q26" s="1">
        <f t="shared" si="15"/>
        <v>1.837</v>
      </c>
      <c r="R26" s="1">
        <f t="shared" si="16"/>
        <v>0.26411152045006436</v>
      </c>
      <c r="S26" s="1">
        <f>O26/Q26*100</f>
        <v>24.915623298856833</v>
      </c>
      <c r="T26" s="1">
        <f>ASIN(SQRT(S26/100))</f>
        <v>0.5226239280865528</v>
      </c>
      <c r="U26" s="1">
        <v>28.6</v>
      </c>
      <c r="V26" s="1">
        <f t="shared" si="17"/>
        <v>1.4565178578052627</v>
      </c>
      <c r="Y26" s="16" t="s">
        <v>96</v>
      </c>
    </row>
    <row r="27" spans="1:25" ht="15.75">
      <c r="A27" s="1" t="s">
        <v>83</v>
      </c>
      <c r="B27" s="1">
        <v>2011</v>
      </c>
      <c r="C27" s="1" t="s">
        <v>22</v>
      </c>
      <c r="D27" s="1">
        <v>100</v>
      </c>
      <c r="E27" s="1">
        <v>6</v>
      </c>
      <c r="F27" s="1" t="s">
        <v>23</v>
      </c>
      <c r="G27" s="8">
        <v>5</v>
      </c>
      <c r="H27" s="1">
        <f>ASIN(SQRT(G27/100))</f>
        <v>0.2255134058981312</v>
      </c>
      <c r="I27" s="3">
        <v>3</v>
      </c>
      <c r="J27" s="1">
        <f t="shared" si="11"/>
        <v>0.17408301063648043</v>
      </c>
      <c r="K27" s="9">
        <v>11</v>
      </c>
      <c r="L27" s="1">
        <f t="shared" si="12"/>
        <v>3.3166247903554</v>
      </c>
      <c r="M27" s="9">
        <v>0.4421</v>
      </c>
      <c r="N27" s="1">
        <f t="shared" si="13"/>
        <v>-0.3544696617607115</v>
      </c>
      <c r="O27" s="9">
        <v>0</v>
      </c>
      <c r="P27" s="1">
        <f t="shared" si="14"/>
        <v>-5</v>
      </c>
      <c r="Q27" s="1">
        <f t="shared" si="15"/>
        <v>0.4421</v>
      </c>
      <c r="R27" s="1">
        <f t="shared" si="16"/>
        <v>-0.3544696617607115</v>
      </c>
      <c r="S27" s="1">
        <f>O27/Q27*100</f>
        <v>0</v>
      </c>
      <c r="T27" s="1">
        <f>ASIN(SQRT(S27/100))</f>
        <v>0</v>
      </c>
      <c r="U27" s="1">
        <v>6.9</v>
      </c>
      <c r="V27" s="1">
        <f t="shared" si="17"/>
        <v>0.8394780473741984</v>
      </c>
      <c r="W27" s="4" t="s">
        <v>26</v>
      </c>
      <c r="Y27" s="16"/>
    </row>
    <row r="28" spans="1:25" ht="15.75">
      <c r="A28" s="1" t="s">
        <v>83</v>
      </c>
      <c r="B28" s="1">
        <v>2011</v>
      </c>
      <c r="C28" s="1" t="s">
        <v>22</v>
      </c>
      <c r="D28" s="1">
        <v>101</v>
      </c>
      <c r="E28" s="1">
        <v>7</v>
      </c>
      <c r="F28" s="1" t="s">
        <v>33</v>
      </c>
      <c r="G28" s="8">
        <v>15</v>
      </c>
      <c r="H28" s="1">
        <f>ASIN(SQRT(G28/100))</f>
        <v>0.3976994150920718</v>
      </c>
      <c r="I28" s="3">
        <v>12</v>
      </c>
      <c r="J28" s="1">
        <f t="shared" si="11"/>
        <v>0.3537416058896715</v>
      </c>
      <c r="K28" s="9">
        <v>67</v>
      </c>
      <c r="L28" s="1">
        <f t="shared" si="12"/>
        <v>8.18535277187245</v>
      </c>
      <c r="M28" s="9">
        <v>4.2661</v>
      </c>
      <c r="N28" s="1">
        <f t="shared" si="13"/>
        <v>0.6300320493733976</v>
      </c>
      <c r="O28" s="9">
        <v>1.0088</v>
      </c>
      <c r="P28" s="1">
        <f t="shared" si="14"/>
        <v>0.0038093786039763034</v>
      </c>
      <c r="Q28" s="1">
        <f t="shared" si="15"/>
        <v>5.2749</v>
      </c>
      <c r="R28" s="1">
        <f t="shared" si="16"/>
        <v>0.7222150541428459</v>
      </c>
      <c r="S28" s="1">
        <f>O28/Q28*100</f>
        <v>19.124533166505525</v>
      </c>
      <c r="T28" s="1">
        <f>ASIN(SQRT(S28/100))</f>
        <v>0.45261204356531803</v>
      </c>
      <c r="U28" s="1">
        <v>79.7</v>
      </c>
      <c r="V28" s="1">
        <f t="shared" si="17"/>
        <v>1.90151280912994</v>
      </c>
      <c r="W28" s="4" t="s">
        <v>29</v>
      </c>
      <c r="Y28" s="16"/>
    </row>
    <row r="29" spans="1:25" ht="15.75">
      <c r="A29" s="1" t="s">
        <v>83</v>
      </c>
      <c r="B29" s="1">
        <v>2011</v>
      </c>
      <c r="C29" s="1" t="s">
        <v>22</v>
      </c>
      <c r="D29" s="1">
        <v>102</v>
      </c>
      <c r="E29" s="1">
        <v>3</v>
      </c>
      <c r="F29" s="1" t="s">
        <v>30</v>
      </c>
      <c r="G29" s="8">
        <v>13</v>
      </c>
      <c r="H29" s="1">
        <f>ASIN(SQRT(G29/100))</f>
        <v>0.36886298422662445</v>
      </c>
      <c r="I29" s="3">
        <v>8</v>
      </c>
      <c r="J29" s="1">
        <f t="shared" si="11"/>
        <v>0.2867565522115484</v>
      </c>
      <c r="K29" s="9">
        <v>57</v>
      </c>
      <c r="L29" s="1">
        <f t="shared" si="12"/>
        <v>7.54983443527075</v>
      </c>
      <c r="M29" s="9">
        <v>5.0343</v>
      </c>
      <c r="N29" s="1">
        <f t="shared" si="13"/>
        <v>0.7019399547848864</v>
      </c>
      <c r="O29" s="9">
        <v>1.69</v>
      </c>
      <c r="P29" s="1">
        <f t="shared" si="14"/>
        <v>0.2278892743959044</v>
      </c>
      <c r="Q29" s="1">
        <f t="shared" si="15"/>
        <v>6.7242999999999995</v>
      </c>
      <c r="R29" s="1">
        <f t="shared" si="16"/>
        <v>0.827647726805803</v>
      </c>
      <c r="S29" s="1">
        <f>O29/Q29*100</f>
        <v>25.132727570156003</v>
      </c>
      <c r="T29" s="1">
        <f>ASIN(SQRT(S29/100))</f>
        <v>0.5251300302234316</v>
      </c>
      <c r="U29" s="1">
        <v>54.8</v>
      </c>
      <c r="V29" s="1">
        <f t="shared" si="17"/>
        <v>1.7388598020722001</v>
      </c>
      <c r="W29" s="4" t="s">
        <v>34</v>
      </c>
      <c r="Y29" s="16"/>
    </row>
    <row r="30" spans="1:25" ht="15.75">
      <c r="A30" s="1" t="s">
        <v>83</v>
      </c>
      <c r="B30" s="1">
        <v>2011</v>
      </c>
      <c r="C30" s="1" t="s">
        <v>22</v>
      </c>
      <c r="D30" s="1">
        <v>106</v>
      </c>
      <c r="E30" s="1">
        <v>2</v>
      </c>
      <c r="F30" s="1" t="s">
        <v>27</v>
      </c>
      <c r="G30" s="8">
        <v>3</v>
      </c>
      <c r="H30" s="1">
        <f>ASIN(SQRT(G30/100))</f>
        <v>0.17408301063648043</v>
      </c>
      <c r="I30" s="3">
        <v>4</v>
      </c>
      <c r="J30" s="1">
        <f t="shared" si="11"/>
        <v>0.20135792079033082</v>
      </c>
      <c r="K30" s="9">
        <v>0</v>
      </c>
      <c r="L30" s="1">
        <f t="shared" si="12"/>
        <v>0</v>
      </c>
      <c r="M30" s="9">
        <v>0</v>
      </c>
      <c r="N30" s="1">
        <f t="shared" si="13"/>
        <v>-5</v>
      </c>
      <c r="O30" s="9">
        <v>0</v>
      </c>
      <c r="P30" s="1">
        <f t="shared" si="14"/>
        <v>-5</v>
      </c>
      <c r="Q30" s="1">
        <f t="shared" si="15"/>
        <v>0</v>
      </c>
      <c r="R30" s="1">
        <f t="shared" si="16"/>
        <v>-5</v>
      </c>
      <c r="U30" s="1">
        <v>5.2</v>
      </c>
      <c r="V30" s="1">
        <f t="shared" si="17"/>
        <v>0.7168377232995244</v>
      </c>
      <c r="W30" s="4" t="s">
        <v>29</v>
      </c>
      <c r="Y30" s="16"/>
    </row>
    <row r="31" spans="1:25" ht="15.75">
      <c r="A31" s="1" t="s">
        <v>83</v>
      </c>
      <c r="B31" s="1">
        <v>2011</v>
      </c>
      <c r="C31" s="1" t="s">
        <v>22</v>
      </c>
      <c r="D31" s="1">
        <v>107</v>
      </c>
      <c r="E31" s="1">
        <v>5</v>
      </c>
      <c r="F31" s="1" t="s">
        <v>31</v>
      </c>
      <c r="G31" s="8">
        <v>5</v>
      </c>
      <c r="H31" s="1">
        <f>ASIN(SQRT(G31/100))</f>
        <v>0.2255134058981312</v>
      </c>
      <c r="I31" s="3">
        <v>9</v>
      </c>
      <c r="J31" s="1">
        <f t="shared" si="11"/>
        <v>0.3046926540153975</v>
      </c>
      <c r="K31" s="9">
        <v>0</v>
      </c>
      <c r="L31" s="1">
        <f t="shared" si="12"/>
        <v>0</v>
      </c>
      <c r="M31" s="9">
        <v>0</v>
      </c>
      <c r="N31" s="1">
        <f t="shared" si="13"/>
        <v>-5</v>
      </c>
      <c r="O31" s="9">
        <v>0</v>
      </c>
      <c r="P31" s="1">
        <f t="shared" si="14"/>
        <v>-5</v>
      </c>
      <c r="Q31" s="1">
        <f t="shared" si="15"/>
        <v>0</v>
      </c>
      <c r="R31" s="1">
        <f t="shared" si="16"/>
        <v>-5</v>
      </c>
      <c r="U31" s="1">
        <v>23.4</v>
      </c>
      <c r="V31" s="1">
        <f t="shared" si="17"/>
        <v>1.3694014136966244</v>
      </c>
      <c r="W31" s="4" t="s">
        <v>29</v>
      </c>
      <c r="Y31" s="16"/>
    </row>
    <row r="32" spans="1:25" ht="15.75">
      <c r="A32" s="1" t="s">
        <v>83</v>
      </c>
      <c r="B32" s="1">
        <v>2011</v>
      </c>
      <c r="C32" s="1" t="s">
        <v>22</v>
      </c>
      <c r="D32" s="1">
        <v>111</v>
      </c>
      <c r="E32" s="1">
        <v>6</v>
      </c>
      <c r="F32" s="1" t="s">
        <v>23</v>
      </c>
      <c r="G32" s="5">
        <v>10</v>
      </c>
      <c r="H32" s="1">
        <f>ASIN(SQRT(G32/100))</f>
        <v>0.32175055439664224</v>
      </c>
      <c r="I32" s="3">
        <v>10</v>
      </c>
      <c r="J32" s="1">
        <f t="shared" si="11"/>
        <v>0.32175055439664224</v>
      </c>
      <c r="K32" s="9">
        <v>8</v>
      </c>
      <c r="L32" s="1">
        <f t="shared" si="12"/>
        <v>2.8284271247461903</v>
      </c>
      <c r="M32" s="9">
        <v>0.1926</v>
      </c>
      <c r="N32" s="1">
        <f t="shared" si="13"/>
        <v>-0.7153211687583289</v>
      </c>
      <c r="O32" s="9">
        <v>0.196</v>
      </c>
      <c r="P32" s="1">
        <f t="shared" si="14"/>
        <v>-0.707721771327027</v>
      </c>
      <c r="Q32" s="1">
        <f t="shared" si="15"/>
        <v>0.3886</v>
      </c>
      <c r="R32" s="1">
        <f t="shared" si="16"/>
        <v>-0.41048602800556044</v>
      </c>
      <c r="S32" s="1">
        <f aca="true" t="shared" si="18" ref="S32:S41">O32/Q32*100</f>
        <v>50.43746783324756</v>
      </c>
      <c r="T32" s="1">
        <f aca="true" t="shared" si="19" ref="T32:T41">ASIN(SQRT(S32/100))</f>
        <v>0.7897728975463568</v>
      </c>
      <c r="U32" s="1">
        <v>21</v>
      </c>
      <c r="V32" s="1">
        <f t="shared" si="17"/>
        <v>1.3224260524059526</v>
      </c>
      <c r="W32" s="4" t="s">
        <v>33</v>
      </c>
      <c r="Y32" s="16"/>
    </row>
    <row r="33" spans="1:25" ht="15.75">
      <c r="A33" s="1" t="s">
        <v>83</v>
      </c>
      <c r="B33" s="1">
        <v>2011</v>
      </c>
      <c r="C33" s="1" t="s">
        <v>22</v>
      </c>
      <c r="D33" s="1">
        <v>113</v>
      </c>
      <c r="E33" s="1">
        <v>2</v>
      </c>
      <c r="F33" s="1" t="s">
        <v>27</v>
      </c>
      <c r="G33" s="5">
        <v>5</v>
      </c>
      <c r="H33" s="1">
        <f>ASIN(SQRT(G33/100))</f>
        <v>0.2255134058981312</v>
      </c>
      <c r="I33" s="3">
        <v>6</v>
      </c>
      <c r="J33" s="1">
        <f t="shared" si="11"/>
        <v>0.24746706317044773</v>
      </c>
      <c r="K33" s="9">
        <v>2</v>
      </c>
      <c r="L33" s="1">
        <f t="shared" si="12"/>
        <v>1.4142135623730951</v>
      </c>
      <c r="M33" s="9">
        <v>0.0198</v>
      </c>
      <c r="N33" s="1">
        <f t="shared" si="13"/>
        <v>-1.7031155244614529</v>
      </c>
      <c r="O33" s="9">
        <v>0.0239</v>
      </c>
      <c r="P33" s="1">
        <f t="shared" si="14"/>
        <v>-1.6214204238842251</v>
      </c>
      <c r="Q33" s="1">
        <f t="shared" si="15"/>
        <v>0.0437</v>
      </c>
      <c r="R33" s="1">
        <f t="shared" si="16"/>
        <v>-1.3594191935103475</v>
      </c>
      <c r="S33" s="1">
        <f t="shared" si="18"/>
        <v>54.69107551487414</v>
      </c>
      <c r="T33" s="1">
        <f t="shared" si="19"/>
        <v>0.8323780143919436</v>
      </c>
      <c r="U33" s="1">
        <v>8.1</v>
      </c>
      <c r="V33" s="1">
        <f t="shared" si="17"/>
        <v>0.909020854211156</v>
      </c>
      <c r="W33" s="4" t="s">
        <v>30</v>
      </c>
      <c r="Y33" s="16"/>
    </row>
    <row r="34" spans="1:25" ht="15.75">
      <c r="A34" s="1" t="s">
        <v>83</v>
      </c>
      <c r="B34" s="1">
        <v>2011</v>
      </c>
      <c r="C34" s="1" t="s">
        <v>22</v>
      </c>
      <c r="D34" s="1">
        <v>114</v>
      </c>
      <c r="E34" s="1">
        <v>1</v>
      </c>
      <c r="F34" s="1" t="s">
        <v>24</v>
      </c>
      <c r="G34" s="5">
        <v>5</v>
      </c>
      <c r="H34" s="1">
        <f>ASIN(SQRT(G34/100))</f>
        <v>0.2255134058981312</v>
      </c>
      <c r="I34" s="3">
        <v>5</v>
      </c>
      <c r="J34" s="1">
        <f t="shared" si="11"/>
        <v>0.2255134058981312</v>
      </c>
      <c r="K34" s="9">
        <v>13</v>
      </c>
      <c r="L34" s="1">
        <f t="shared" si="12"/>
        <v>3.605551275463989</v>
      </c>
      <c r="M34" s="9">
        <v>0.5452</v>
      </c>
      <c r="N34" s="1">
        <f t="shared" si="13"/>
        <v>-0.26343618712755007</v>
      </c>
      <c r="O34" s="9">
        <v>0.3442</v>
      </c>
      <c r="P34" s="1">
        <f t="shared" si="14"/>
        <v>-0.4631765166879102</v>
      </c>
      <c r="Q34" s="1">
        <f t="shared" si="15"/>
        <v>0.8894</v>
      </c>
      <c r="R34" s="1">
        <f t="shared" si="16"/>
        <v>-0.050897991909341696</v>
      </c>
      <c r="S34" s="1">
        <f t="shared" si="18"/>
        <v>38.700247357769285</v>
      </c>
      <c r="T34" s="1">
        <f t="shared" si="19"/>
        <v>0.6714159656632381</v>
      </c>
      <c r="U34" s="1">
        <v>15.1</v>
      </c>
      <c r="V34" s="1">
        <f t="shared" si="17"/>
        <v>1.1792644643390253</v>
      </c>
      <c r="W34" s="4" t="s">
        <v>35</v>
      </c>
      <c r="Y34" s="16"/>
    </row>
    <row r="35" spans="1:25" ht="15.75">
      <c r="A35" s="1" t="s">
        <v>83</v>
      </c>
      <c r="B35" s="1">
        <v>2011</v>
      </c>
      <c r="C35" s="1" t="s">
        <v>22</v>
      </c>
      <c r="D35" s="1">
        <v>116</v>
      </c>
      <c r="E35" s="1">
        <v>2</v>
      </c>
      <c r="F35" s="1" t="s">
        <v>27</v>
      </c>
      <c r="G35" s="5">
        <v>4</v>
      </c>
      <c r="H35" s="1">
        <f>ASIN(SQRT(G35/100))</f>
        <v>0.20135792079033082</v>
      </c>
      <c r="I35" s="3">
        <v>3</v>
      </c>
      <c r="J35" s="1">
        <f t="shared" si="11"/>
        <v>0.17408301063648043</v>
      </c>
      <c r="K35" s="9">
        <v>8</v>
      </c>
      <c r="L35" s="1">
        <f t="shared" si="12"/>
        <v>2.8284271247461903</v>
      </c>
      <c r="M35" s="9">
        <v>0.2241</v>
      </c>
      <c r="N35" s="1">
        <f t="shared" si="13"/>
        <v>-0.6495387644023576</v>
      </c>
      <c r="O35" s="9">
        <v>0.0933</v>
      </c>
      <c r="P35" s="1">
        <f t="shared" si="14"/>
        <v>-1.030071810571884</v>
      </c>
      <c r="Q35" s="1">
        <f t="shared" si="15"/>
        <v>0.3174</v>
      </c>
      <c r="R35" s="1">
        <f t="shared" si="16"/>
        <v>-0.4983793949207859</v>
      </c>
      <c r="S35" s="1">
        <f t="shared" si="18"/>
        <v>29.39508506616257</v>
      </c>
      <c r="T35" s="1">
        <f t="shared" si="19"/>
        <v>0.5730202607174004</v>
      </c>
      <c r="U35" s="1">
        <v>4.5</v>
      </c>
      <c r="V35" s="1">
        <f t="shared" si="17"/>
        <v>0.6541765418779605</v>
      </c>
      <c r="Y35" s="16"/>
    </row>
    <row r="36" spans="1:25" ht="15.75">
      <c r="A36" s="1" t="s">
        <v>83</v>
      </c>
      <c r="B36" s="1">
        <v>2011</v>
      </c>
      <c r="C36" s="1" t="s">
        <v>22</v>
      </c>
      <c r="D36" s="1">
        <v>117</v>
      </c>
      <c r="E36" s="1">
        <v>5</v>
      </c>
      <c r="F36" s="1" t="s">
        <v>31</v>
      </c>
      <c r="G36" s="5">
        <v>10</v>
      </c>
      <c r="H36" s="1">
        <f>ASIN(SQRT(G36/100))</f>
        <v>0.32175055439664224</v>
      </c>
      <c r="I36" s="3">
        <v>16</v>
      </c>
      <c r="J36" s="1">
        <f t="shared" si="11"/>
        <v>0.411516846067488</v>
      </c>
      <c r="K36" s="9">
        <v>7</v>
      </c>
      <c r="L36" s="1">
        <f t="shared" si="12"/>
        <v>2.6457513110645907</v>
      </c>
      <c r="M36" s="9">
        <v>0.2721</v>
      </c>
      <c r="N36" s="1">
        <f t="shared" si="13"/>
        <v>-0.5652554976725878</v>
      </c>
      <c r="O36" s="9">
        <v>0.1551</v>
      </c>
      <c r="P36" s="1">
        <f t="shared" si="14"/>
        <v>-0.8093602021553159</v>
      </c>
      <c r="Q36" s="1">
        <f t="shared" si="15"/>
        <v>0.4272</v>
      </c>
      <c r="R36" s="1">
        <f t="shared" si="16"/>
        <v>-0.36935859002915006</v>
      </c>
      <c r="S36" s="1">
        <f t="shared" si="18"/>
        <v>36.306179775280896</v>
      </c>
      <c r="T36" s="1">
        <f t="shared" si="19"/>
        <v>0.6466875416361004</v>
      </c>
      <c r="U36" s="1">
        <v>22.6</v>
      </c>
      <c r="V36" s="1">
        <f t="shared" si="17"/>
        <v>1.3543005623453597</v>
      </c>
      <c r="Y36" s="16"/>
    </row>
    <row r="37" spans="1:25" ht="15.75">
      <c r="A37" s="1" t="s">
        <v>83</v>
      </c>
      <c r="B37" s="1">
        <v>2011</v>
      </c>
      <c r="C37" s="1" t="s">
        <v>22</v>
      </c>
      <c r="D37" s="1">
        <v>121</v>
      </c>
      <c r="E37" s="1">
        <v>6</v>
      </c>
      <c r="F37" s="1" t="s">
        <v>23</v>
      </c>
      <c r="G37" s="5"/>
      <c r="W37" s="4" t="s">
        <v>26</v>
      </c>
      <c r="Y37" s="16" t="s">
        <v>97</v>
      </c>
    </row>
    <row r="38" spans="1:25" ht="15.75">
      <c r="A38" s="1" t="s">
        <v>83</v>
      </c>
      <c r="B38" s="1">
        <v>2011</v>
      </c>
      <c r="C38" s="1" t="s">
        <v>22</v>
      </c>
      <c r="D38" s="1">
        <v>122</v>
      </c>
      <c r="E38" s="1">
        <v>4</v>
      </c>
      <c r="F38" s="1" t="s">
        <v>25</v>
      </c>
      <c r="G38" s="5">
        <v>4</v>
      </c>
      <c r="H38" s="1">
        <f>ASIN(SQRT(G38/100))</f>
        <v>0.20135792079033082</v>
      </c>
      <c r="I38" s="3">
        <v>3</v>
      </c>
      <c r="J38" s="1">
        <f t="shared" si="11"/>
        <v>0.17408301063648043</v>
      </c>
      <c r="K38" s="9">
        <v>19</v>
      </c>
      <c r="L38" s="1">
        <f t="shared" si="12"/>
        <v>4.358898943540674</v>
      </c>
      <c r="M38" s="9">
        <v>0.2924</v>
      </c>
      <c r="N38" s="1">
        <f t="shared" si="13"/>
        <v>-0.5340077792156923</v>
      </c>
      <c r="O38" s="9">
        <v>0.4624</v>
      </c>
      <c r="P38" s="1">
        <f t="shared" si="14"/>
        <v>-0.3349727825073829</v>
      </c>
      <c r="Q38" s="1">
        <f t="shared" si="15"/>
        <v>0.7547999999999999</v>
      </c>
      <c r="R38" s="1">
        <f t="shared" si="16"/>
        <v>-0.12216235477624988</v>
      </c>
      <c r="S38" s="1">
        <f t="shared" si="18"/>
        <v>61.26126126126127</v>
      </c>
      <c r="T38" s="1">
        <f t="shared" si="19"/>
        <v>0.8989852606999401</v>
      </c>
      <c r="U38" s="1">
        <v>9.2</v>
      </c>
      <c r="V38" s="1">
        <f t="shared" si="17"/>
        <v>0.9642596301968489</v>
      </c>
      <c r="Y38" s="16"/>
    </row>
    <row r="39" spans="1:25" ht="15.75">
      <c r="A39" s="1" t="s">
        <v>83</v>
      </c>
      <c r="B39" s="1">
        <v>2011</v>
      </c>
      <c r="C39" s="1" t="s">
        <v>22</v>
      </c>
      <c r="D39" s="1">
        <v>123</v>
      </c>
      <c r="E39" s="1">
        <v>5</v>
      </c>
      <c r="F39" s="1" t="s">
        <v>31</v>
      </c>
      <c r="G39" s="5">
        <v>7</v>
      </c>
      <c r="H39" s="1">
        <f>ASIN(SQRT(G39/100))</f>
        <v>0.2677633271571939</v>
      </c>
      <c r="I39" s="3">
        <v>5.5</v>
      </c>
      <c r="J39" s="1">
        <f t="shared" si="11"/>
        <v>0.2367255786360331</v>
      </c>
      <c r="K39" s="9">
        <v>1</v>
      </c>
      <c r="L39" s="1">
        <f t="shared" si="12"/>
        <v>1</v>
      </c>
      <c r="M39" s="9">
        <v>0.0053</v>
      </c>
      <c r="N39" s="1">
        <f t="shared" si="13"/>
        <v>-2.274905478918531</v>
      </c>
      <c r="O39" s="9">
        <v>0.0096</v>
      </c>
      <c r="P39" s="1">
        <f t="shared" si="14"/>
        <v>-2.0172766123314547</v>
      </c>
      <c r="Q39" s="1">
        <f t="shared" si="15"/>
        <v>0.0149</v>
      </c>
      <c r="R39" s="1">
        <f t="shared" si="16"/>
        <v>-1.8265223565470055</v>
      </c>
      <c r="S39" s="1">
        <f t="shared" si="18"/>
        <v>64.42953020134227</v>
      </c>
      <c r="T39" s="1">
        <f t="shared" si="19"/>
        <v>0.9317754051998481</v>
      </c>
      <c r="U39" s="1">
        <v>14.9</v>
      </c>
      <c r="V39" s="1">
        <f t="shared" si="17"/>
        <v>1.1734776434529945</v>
      </c>
      <c r="Y39" s="16"/>
    </row>
    <row r="40" spans="1:25" ht="15.75">
      <c r="A40" s="1" t="s">
        <v>83</v>
      </c>
      <c r="B40" s="1">
        <v>2011</v>
      </c>
      <c r="C40" s="1" t="s">
        <v>22</v>
      </c>
      <c r="D40" s="1">
        <v>125</v>
      </c>
      <c r="E40" s="1">
        <v>2</v>
      </c>
      <c r="F40" s="1" t="s">
        <v>27</v>
      </c>
      <c r="G40" s="5">
        <v>4</v>
      </c>
      <c r="H40" s="1">
        <f>ASIN(SQRT(G40/100))</f>
        <v>0.20135792079033082</v>
      </c>
      <c r="I40" s="3">
        <v>2</v>
      </c>
      <c r="J40" s="1">
        <f t="shared" si="11"/>
        <v>0.1418970546041639</v>
      </c>
      <c r="K40" s="9">
        <v>4</v>
      </c>
      <c r="L40" s="1">
        <f t="shared" si="12"/>
        <v>2</v>
      </c>
      <c r="M40" s="9">
        <v>0.1611</v>
      </c>
      <c r="N40" s="1">
        <f t="shared" si="13"/>
        <v>-0.792877502349036</v>
      </c>
      <c r="O40" s="9">
        <v>0.0808</v>
      </c>
      <c r="P40" s="1">
        <f t="shared" si="14"/>
        <v>-1.0925348932341439</v>
      </c>
      <c r="Q40" s="1">
        <f t="shared" si="15"/>
        <v>0.2419</v>
      </c>
      <c r="R40" s="1">
        <f t="shared" si="16"/>
        <v>-0.6163461785374417</v>
      </c>
      <c r="S40" s="1">
        <f t="shared" si="18"/>
        <v>33.402232327408015</v>
      </c>
      <c r="T40" s="1">
        <f t="shared" si="19"/>
        <v>0.6162103044030708</v>
      </c>
      <c r="U40" s="1">
        <v>5.2</v>
      </c>
      <c r="V40" s="1">
        <f t="shared" si="17"/>
        <v>0.7168377232995244</v>
      </c>
      <c r="W40" s="4" t="s">
        <v>33</v>
      </c>
      <c r="Y40" s="16"/>
    </row>
    <row r="41" spans="1:25" ht="15.75">
      <c r="A41" s="1" t="s">
        <v>83</v>
      </c>
      <c r="B41" s="1">
        <v>2011</v>
      </c>
      <c r="C41" s="1" t="s">
        <v>22</v>
      </c>
      <c r="D41" s="1">
        <v>126</v>
      </c>
      <c r="E41" s="1">
        <v>1</v>
      </c>
      <c r="F41" s="1" t="s">
        <v>24</v>
      </c>
      <c r="G41" s="5">
        <v>5</v>
      </c>
      <c r="H41" s="1">
        <f>ASIN(SQRT(G41/100))</f>
        <v>0.2255134058981312</v>
      </c>
      <c r="I41" s="3">
        <v>1.5</v>
      </c>
      <c r="J41" s="1">
        <f t="shared" si="11"/>
        <v>0.12278275875764601</v>
      </c>
      <c r="K41" s="9">
        <v>24</v>
      </c>
      <c r="L41" s="1">
        <f t="shared" si="12"/>
        <v>4.898979485566356</v>
      </c>
      <c r="M41" s="9">
        <v>0.9548</v>
      </c>
      <c r="N41" s="1">
        <f t="shared" si="13"/>
        <v>-0.020083041150330744</v>
      </c>
      <c r="O41" s="9">
        <v>0.4316</v>
      </c>
      <c r="P41" s="1">
        <f t="shared" si="14"/>
        <v>-0.3649085016756245</v>
      </c>
      <c r="Q41" s="1">
        <f t="shared" si="15"/>
        <v>1.3864</v>
      </c>
      <c r="R41" s="1">
        <f t="shared" si="16"/>
        <v>0.14189168222833354</v>
      </c>
      <c r="S41" s="1">
        <f t="shared" si="18"/>
        <v>31.130986728216964</v>
      </c>
      <c r="T41" s="1">
        <f t="shared" si="19"/>
        <v>0.5919152876118744</v>
      </c>
      <c r="U41" s="1">
        <v>9.8</v>
      </c>
      <c r="V41" s="1">
        <f t="shared" si="17"/>
        <v>0.9916690073799486</v>
      </c>
      <c r="W41" s="4" t="s">
        <v>26</v>
      </c>
      <c r="Y41" s="16"/>
    </row>
    <row r="42" spans="1:25" ht="15.75">
      <c r="A42" s="1" t="s">
        <v>83</v>
      </c>
      <c r="B42" s="1">
        <v>2011</v>
      </c>
      <c r="C42" s="1" t="s">
        <v>22</v>
      </c>
      <c r="D42" s="1">
        <v>127</v>
      </c>
      <c r="E42" s="1">
        <v>3</v>
      </c>
      <c r="F42" s="1" t="s">
        <v>30</v>
      </c>
      <c r="G42" s="5">
        <v>0.1</v>
      </c>
      <c r="H42" s="1">
        <f>ASIN(SQRT(G42/100))</f>
        <v>0.03162804943757168</v>
      </c>
      <c r="I42" s="3">
        <v>0.2</v>
      </c>
      <c r="J42" s="1">
        <f t="shared" si="11"/>
        <v>0.044736280102247346</v>
      </c>
      <c r="K42" s="9">
        <v>0</v>
      </c>
      <c r="L42" s="1">
        <f t="shared" si="12"/>
        <v>0</v>
      </c>
      <c r="M42" s="9">
        <v>0</v>
      </c>
      <c r="N42" s="1">
        <f t="shared" si="13"/>
        <v>-5</v>
      </c>
      <c r="O42" s="9">
        <v>0</v>
      </c>
      <c r="P42" s="1">
        <f t="shared" si="14"/>
        <v>-5</v>
      </c>
      <c r="Q42" s="1">
        <f t="shared" si="15"/>
        <v>0</v>
      </c>
      <c r="R42" s="1">
        <f t="shared" si="16"/>
        <v>-5</v>
      </c>
      <c r="U42" s="1">
        <v>0.9</v>
      </c>
      <c r="V42" s="1">
        <f t="shared" si="17"/>
        <v>-0.040958607678906384</v>
      </c>
      <c r="Y42" s="16"/>
    </row>
    <row r="43" spans="1:25" ht="15.75">
      <c r="A43" s="1" t="s">
        <v>83</v>
      </c>
      <c r="B43" s="1">
        <v>2011</v>
      </c>
      <c r="C43" s="1" t="s">
        <v>22</v>
      </c>
      <c r="D43" s="1">
        <v>128</v>
      </c>
      <c r="E43" s="1">
        <v>4</v>
      </c>
      <c r="F43" s="1" t="s">
        <v>25</v>
      </c>
      <c r="G43" s="5">
        <v>12</v>
      </c>
      <c r="H43" s="1">
        <f>ASIN(SQRT(G43/100))</f>
        <v>0.3537416058896715</v>
      </c>
      <c r="I43" s="3">
        <v>5</v>
      </c>
      <c r="J43" s="1">
        <f t="shared" si="11"/>
        <v>0.2255134058981312</v>
      </c>
      <c r="K43" s="9">
        <v>52</v>
      </c>
      <c r="L43" s="1">
        <f t="shared" si="12"/>
        <v>7.211102550927978</v>
      </c>
      <c r="M43" s="9">
        <v>4.6432</v>
      </c>
      <c r="N43" s="1">
        <f t="shared" si="13"/>
        <v>0.6668183260910633</v>
      </c>
      <c r="O43" s="9">
        <v>4.6132</v>
      </c>
      <c r="P43" s="1">
        <f t="shared" si="14"/>
        <v>0.66400322477201</v>
      </c>
      <c r="Q43" s="1">
        <f t="shared" si="15"/>
        <v>9.2564</v>
      </c>
      <c r="R43" s="1">
        <f t="shared" si="16"/>
        <v>0.9664425828488404</v>
      </c>
      <c r="S43" s="1">
        <f>O43/Q43*100</f>
        <v>49.83794995894733</v>
      </c>
      <c r="T43" s="1">
        <f>ASIN(SQRT(S43/100))</f>
        <v>0.7837776601499289</v>
      </c>
      <c r="U43" s="1">
        <v>45.8</v>
      </c>
      <c r="V43" s="1">
        <f t="shared" si="17"/>
        <v>1.6609602917760835</v>
      </c>
      <c r="W43" s="4" t="s">
        <v>31</v>
      </c>
      <c r="Y43" s="16"/>
    </row>
    <row r="44" spans="1:25" ht="15.75">
      <c r="A44" s="1" t="s">
        <v>83</v>
      </c>
      <c r="B44" s="1">
        <v>2011</v>
      </c>
      <c r="C44" s="1" t="s">
        <v>22</v>
      </c>
      <c r="D44" s="1">
        <v>131</v>
      </c>
      <c r="E44" s="1">
        <v>6</v>
      </c>
      <c r="F44" s="1" t="s">
        <v>23</v>
      </c>
      <c r="G44" s="5">
        <v>0.2</v>
      </c>
      <c r="H44" s="1">
        <f>ASIN(SQRT(G44/100))</f>
        <v>0.044736280102247346</v>
      </c>
      <c r="I44" s="3">
        <v>0.1</v>
      </c>
      <c r="J44" s="1">
        <f t="shared" si="11"/>
        <v>0.03162804943757168</v>
      </c>
      <c r="K44" s="9">
        <v>0</v>
      </c>
      <c r="L44" s="1">
        <f t="shared" si="12"/>
        <v>0</v>
      </c>
      <c r="M44" s="9">
        <v>0</v>
      </c>
      <c r="N44" s="1">
        <f t="shared" si="13"/>
        <v>-5</v>
      </c>
      <c r="O44" s="9">
        <v>0</v>
      </c>
      <c r="P44" s="1">
        <f t="shared" si="14"/>
        <v>-5</v>
      </c>
      <c r="Q44" s="1">
        <f t="shared" si="15"/>
        <v>0</v>
      </c>
      <c r="R44" s="1">
        <f t="shared" si="16"/>
        <v>-5</v>
      </c>
      <c r="U44" s="1">
        <v>0.6</v>
      </c>
      <c r="V44" s="1">
        <f t="shared" si="17"/>
        <v>-0.21467016498923297</v>
      </c>
      <c r="Y44" s="16"/>
    </row>
    <row r="45" spans="1:25" ht="15.75">
      <c r="A45" s="1" t="s">
        <v>83</v>
      </c>
      <c r="B45" s="1">
        <v>2011</v>
      </c>
      <c r="C45" s="1" t="s">
        <v>22</v>
      </c>
      <c r="D45" s="1">
        <v>132</v>
      </c>
      <c r="E45" s="1">
        <v>8</v>
      </c>
      <c r="F45" s="1" t="s">
        <v>32</v>
      </c>
      <c r="G45" s="5">
        <v>5</v>
      </c>
      <c r="H45" s="1">
        <f>ASIN(SQRT(G45/100))</f>
        <v>0.2255134058981312</v>
      </c>
      <c r="I45" s="3">
        <v>6</v>
      </c>
      <c r="J45" s="1">
        <f t="shared" si="11"/>
        <v>0.24746706317044773</v>
      </c>
      <c r="K45" s="9">
        <v>34</v>
      </c>
      <c r="L45" s="1">
        <f t="shared" si="12"/>
        <v>5.830951894845301</v>
      </c>
      <c r="M45" s="9">
        <v>0.2177</v>
      </c>
      <c r="N45" s="1">
        <f t="shared" si="13"/>
        <v>-0.6621216221987954</v>
      </c>
      <c r="O45" s="9">
        <v>0.7723</v>
      </c>
      <c r="P45" s="1">
        <f t="shared" si="14"/>
        <v>-0.11220834180710004</v>
      </c>
      <c r="Q45" s="1">
        <f t="shared" si="15"/>
        <v>0.99</v>
      </c>
      <c r="R45" s="1">
        <f t="shared" si="16"/>
        <v>-0.004360418611657062</v>
      </c>
      <c r="S45" s="1">
        <f>O45/Q45*100</f>
        <v>78.01010101010101</v>
      </c>
      <c r="T45" s="1">
        <f>ASIN(SQRT(S45/100))</f>
        <v>1.0827129937890032</v>
      </c>
      <c r="U45" s="1">
        <v>16.9</v>
      </c>
      <c r="V45" s="1">
        <f t="shared" si="17"/>
        <v>1.2281436075977417</v>
      </c>
      <c r="W45" s="4" t="s">
        <v>34</v>
      </c>
      <c r="Y45" s="16"/>
    </row>
    <row r="46" spans="1:25" ht="15.75">
      <c r="A46" s="1" t="s">
        <v>83</v>
      </c>
      <c r="B46" s="1">
        <v>2011</v>
      </c>
      <c r="C46" s="1" t="s">
        <v>22</v>
      </c>
      <c r="D46" s="1">
        <v>137</v>
      </c>
      <c r="E46" s="1">
        <v>3</v>
      </c>
      <c r="F46" s="1" t="s">
        <v>30</v>
      </c>
      <c r="G46" s="5">
        <v>10</v>
      </c>
      <c r="H46" s="1">
        <f>ASIN(SQRT(G46/100))</f>
        <v>0.32175055439664224</v>
      </c>
      <c r="I46" s="3">
        <v>10</v>
      </c>
      <c r="J46" s="1">
        <f t="shared" si="11"/>
        <v>0.32175055439664224</v>
      </c>
      <c r="K46" s="9">
        <v>11</v>
      </c>
      <c r="L46" s="1">
        <f t="shared" si="12"/>
        <v>3.3166247903554</v>
      </c>
      <c r="M46" s="9">
        <v>0.9945</v>
      </c>
      <c r="N46" s="1">
        <f t="shared" si="13"/>
        <v>-0.0023908455983848733</v>
      </c>
      <c r="O46" s="9">
        <v>0.2138</v>
      </c>
      <c r="P46" s="1">
        <f t="shared" si="14"/>
        <v>-0.6699719864833839</v>
      </c>
      <c r="Q46" s="1">
        <f t="shared" si="15"/>
        <v>1.2083</v>
      </c>
      <c r="R46" s="1">
        <f t="shared" si="16"/>
        <v>0.08217836973017484</v>
      </c>
      <c r="S46" s="1">
        <f>O46/Q46*100</f>
        <v>17.694281221550938</v>
      </c>
      <c r="T46" s="1">
        <f>ASIN(SQRT(S46/100))</f>
        <v>0.434156943109592</v>
      </c>
      <c r="U46" s="1">
        <v>21.8</v>
      </c>
      <c r="V46" s="1">
        <f t="shared" si="17"/>
        <v>1.3386556655787003</v>
      </c>
      <c r="Y46" s="16"/>
    </row>
    <row r="47" spans="1:25" ht="15.75">
      <c r="A47" s="1" t="s">
        <v>83</v>
      </c>
      <c r="B47" s="1">
        <v>2011</v>
      </c>
      <c r="C47" s="1" t="s">
        <v>22</v>
      </c>
      <c r="D47" s="1">
        <v>143</v>
      </c>
      <c r="E47" s="1">
        <v>5</v>
      </c>
      <c r="F47" s="1" t="s">
        <v>31</v>
      </c>
      <c r="G47" s="5">
        <v>6</v>
      </c>
      <c r="H47" s="1">
        <f>ASIN(SQRT(G47/100))</f>
        <v>0.24746706317044773</v>
      </c>
      <c r="I47" s="3">
        <v>2</v>
      </c>
      <c r="J47" s="1">
        <f t="shared" si="11"/>
        <v>0.1418970546041639</v>
      </c>
      <c r="K47" s="9">
        <v>16</v>
      </c>
      <c r="L47" s="1">
        <f t="shared" si="12"/>
        <v>4</v>
      </c>
      <c r="M47" s="9">
        <v>1.1127</v>
      </c>
      <c r="N47" s="1">
        <f t="shared" si="13"/>
        <v>0.046381991099682524</v>
      </c>
      <c r="O47" s="9">
        <v>0.4727</v>
      </c>
      <c r="P47" s="1">
        <f t="shared" si="14"/>
        <v>-0.32540521026556074</v>
      </c>
      <c r="Q47" s="1">
        <f t="shared" si="15"/>
        <v>1.5854</v>
      </c>
      <c r="R47" s="1">
        <f t="shared" si="16"/>
        <v>0.20014159318570304</v>
      </c>
      <c r="S47" s="1">
        <f>O47/Q47*100</f>
        <v>29.8158193515832</v>
      </c>
      <c r="T47" s="1">
        <f>ASIN(SQRT(S47/100))</f>
        <v>0.5776283937078185</v>
      </c>
      <c r="U47" s="1">
        <v>18.5</v>
      </c>
      <c r="V47" s="1">
        <f t="shared" si="17"/>
        <v>1.2674064187529042</v>
      </c>
      <c r="W47" s="4" t="s">
        <v>26</v>
      </c>
      <c r="Y47" s="16"/>
    </row>
    <row r="48" spans="1:25" ht="15.75">
      <c r="A48" s="1" t="s">
        <v>83</v>
      </c>
      <c r="B48" s="1">
        <v>2011</v>
      </c>
      <c r="C48" s="1" t="s">
        <v>22</v>
      </c>
      <c r="D48" s="1">
        <v>156</v>
      </c>
      <c r="E48" s="1">
        <v>7</v>
      </c>
      <c r="F48" s="1" t="s">
        <v>33</v>
      </c>
      <c r="G48" s="5"/>
      <c r="V48" s="1">
        <f t="shared" si="17"/>
        <v>-2</v>
      </c>
      <c r="Y48" s="16" t="s">
        <v>98</v>
      </c>
    </row>
    <row r="49" spans="1:25" ht="15.75">
      <c r="A49" s="1" t="s">
        <v>83</v>
      </c>
      <c r="B49" s="1">
        <v>2011</v>
      </c>
      <c r="C49" s="1" t="s">
        <v>22</v>
      </c>
      <c r="D49" s="1">
        <v>158</v>
      </c>
      <c r="E49" s="1">
        <v>7</v>
      </c>
      <c r="F49" s="1" t="s">
        <v>33</v>
      </c>
      <c r="G49" s="5">
        <v>5</v>
      </c>
      <c r="H49" s="1">
        <f>ASIN(SQRT(G49/100))</f>
        <v>0.2255134058981312</v>
      </c>
      <c r="I49" s="3">
        <v>3</v>
      </c>
      <c r="J49" s="1">
        <f t="shared" si="11"/>
        <v>0.17408301063648043</v>
      </c>
      <c r="K49" s="9">
        <v>2</v>
      </c>
      <c r="L49" s="1">
        <f t="shared" si="12"/>
        <v>1.4142135623730951</v>
      </c>
      <c r="M49" s="9">
        <v>0.1047</v>
      </c>
      <c r="N49" s="1">
        <f t="shared" si="13"/>
        <v>-0.9800118404087148</v>
      </c>
      <c r="O49" s="9">
        <v>0.0522</v>
      </c>
      <c r="P49" s="1">
        <f t="shared" si="14"/>
        <v>-1.2822463067892844</v>
      </c>
      <c r="Q49" s="1">
        <f t="shared" si="15"/>
        <v>0.1569</v>
      </c>
      <c r="R49" s="1">
        <f t="shared" si="16"/>
        <v>-0.8043493775958139</v>
      </c>
      <c r="S49" s="1">
        <f>O49/Q49*100</f>
        <v>33.269598470363285</v>
      </c>
      <c r="T49" s="1">
        <f>ASIN(SQRT(S49/100))</f>
        <v>0.6148035365095308</v>
      </c>
      <c r="U49" s="1">
        <v>6.8</v>
      </c>
      <c r="V49" s="1">
        <f t="shared" si="17"/>
        <v>0.8331471119127851</v>
      </c>
      <c r="Y49" s="16"/>
    </row>
    <row r="50" spans="1:25" ht="15.75">
      <c r="A50" s="1" t="s">
        <v>83</v>
      </c>
      <c r="B50" s="1">
        <v>2011</v>
      </c>
      <c r="C50" s="1" t="s">
        <v>22</v>
      </c>
      <c r="D50" s="1">
        <v>168</v>
      </c>
      <c r="E50" s="1">
        <v>5</v>
      </c>
      <c r="F50" s="1" t="s">
        <v>31</v>
      </c>
      <c r="G50" s="5">
        <v>0.8</v>
      </c>
      <c r="H50" s="1">
        <f>ASIN(SQRT(G50/100))</f>
        <v>0.0895624074394449</v>
      </c>
      <c r="I50" s="3">
        <v>0.3</v>
      </c>
      <c r="J50" s="1">
        <f t="shared" si="11"/>
        <v>0.054799678915819716</v>
      </c>
      <c r="K50" s="9">
        <v>0</v>
      </c>
      <c r="L50" s="1">
        <f t="shared" si="12"/>
        <v>0</v>
      </c>
      <c r="M50" s="9">
        <v>0</v>
      </c>
      <c r="N50" s="1">
        <f t="shared" si="13"/>
        <v>-5</v>
      </c>
      <c r="O50" s="9">
        <v>0</v>
      </c>
      <c r="P50" s="1">
        <f t="shared" si="14"/>
        <v>-5</v>
      </c>
      <c r="Q50" s="1">
        <f t="shared" si="15"/>
        <v>0</v>
      </c>
      <c r="R50" s="1">
        <f t="shared" si="16"/>
        <v>-5</v>
      </c>
      <c r="U50" s="1">
        <v>0.8</v>
      </c>
      <c r="V50" s="1">
        <f t="shared" si="17"/>
        <v>-0.09151498112135022</v>
      </c>
      <c r="Y50" s="16"/>
    </row>
    <row r="51" spans="1:25" ht="15.75">
      <c r="A51" s="1" t="s">
        <v>83</v>
      </c>
      <c r="B51" s="1">
        <v>2011</v>
      </c>
      <c r="C51" s="1" t="s">
        <v>22</v>
      </c>
      <c r="D51" s="1">
        <v>169</v>
      </c>
      <c r="E51" s="1">
        <v>8</v>
      </c>
      <c r="F51" s="1" t="s">
        <v>32</v>
      </c>
      <c r="G51" s="5">
        <v>6</v>
      </c>
      <c r="H51" s="1">
        <f>ASIN(SQRT(G51/100))</f>
        <v>0.24746706317044773</v>
      </c>
      <c r="I51" s="3">
        <v>10</v>
      </c>
      <c r="J51" s="1">
        <f t="shared" si="11"/>
        <v>0.32175055439664224</v>
      </c>
      <c r="K51" s="9">
        <v>4</v>
      </c>
      <c r="L51" s="1">
        <f t="shared" si="12"/>
        <v>2</v>
      </c>
      <c r="M51" s="9">
        <v>0.0018</v>
      </c>
      <c r="N51" s="1">
        <f t="shared" si="13"/>
        <v>-2.7423214251308154</v>
      </c>
      <c r="O51" s="9">
        <v>0.0544</v>
      </c>
      <c r="P51" s="1">
        <f t="shared" si="14"/>
        <v>-1.2643212740940954</v>
      </c>
      <c r="Q51" s="1">
        <f t="shared" si="15"/>
        <v>0.0562</v>
      </c>
      <c r="R51" s="1">
        <f t="shared" si="16"/>
        <v>-1.2501864147070623</v>
      </c>
      <c r="S51" s="1">
        <f>O51/Q51*100</f>
        <v>96.79715302491103</v>
      </c>
      <c r="T51" s="1">
        <f>ASIN(SQRT(S51/100))</f>
        <v>1.3908619644150992</v>
      </c>
      <c r="U51" s="1">
        <v>16.5</v>
      </c>
      <c r="V51" s="1">
        <f t="shared" si="17"/>
        <v>1.2177470732627937</v>
      </c>
      <c r="Y51" s="16"/>
    </row>
    <row r="52" spans="1:25" ht="15.75">
      <c r="A52" s="1" t="s">
        <v>83</v>
      </c>
      <c r="B52" s="1">
        <v>2011</v>
      </c>
      <c r="C52" s="1" t="s">
        <v>22</v>
      </c>
      <c r="D52" s="1">
        <v>171</v>
      </c>
      <c r="E52" s="1">
        <v>1</v>
      </c>
      <c r="F52" s="1" t="s">
        <v>24</v>
      </c>
      <c r="G52" s="5">
        <v>1.3</v>
      </c>
      <c r="H52" s="1">
        <f>ASIN(SQRT(G52/100))</f>
        <v>0.11426603697381206</v>
      </c>
      <c r="I52" s="3">
        <v>1</v>
      </c>
      <c r="J52" s="1">
        <f t="shared" si="11"/>
        <v>0.1001674211615598</v>
      </c>
      <c r="K52" s="9">
        <v>0</v>
      </c>
      <c r="L52" s="1">
        <f t="shared" si="12"/>
        <v>0</v>
      </c>
      <c r="M52" s="9">
        <v>0</v>
      </c>
      <c r="N52" s="1">
        <f t="shared" si="13"/>
        <v>-5</v>
      </c>
      <c r="O52" s="9">
        <v>0</v>
      </c>
      <c r="P52" s="1">
        <f t="shared" si="14"/>
        <v>-5</v>
      </c>
      <c r="Q52" s="1">
        <f t="shared" si="15"/>
        <v>0</v>
      </c>
      <c r="R52" s="1">
        <f t="shared" si="16"/>
        <v>-5</v>
      </c>
      <c r="U52" s="1">
        <v>0.8</v>
      </c>
      <c r="V52" s="1">
        <f t="shared" si="17"/>
        <v>-0.09151498112135022</v>
      </c>
      <c r="Y52" s="16"/>
    </row>
    <row r="53" spans="1:25" ht="15.75">
      <c r="A53" s="1" t="s">
        <v>83</v>
      </c>
      <c r="B53" s="1">
        <v>2011</v>
      </c>
      <c r="C53" s="1" t="s">
        <v>22</v>
      </c>
      <c r="D53" s="1">
        <v>172</v>
      </c>
      <c r="E53" s="1">
        <v>5</v>
      </c>
      <c r="F53" s="1" t="s">
        <v>31</v>
      </c>
      <c r="G53" s="5">
        <v>3</v>
      </c>
      <c r="H53" s="1">
        <f>ASIN(SQRT(G53/100))</f>
        <v>0.17408301063648043</v>
      </c>
      <c r="I53" s="3">
        <v>4</v>
      </c>
      <c r="J53" s="1">
        <f t="shared" si="11"/>
        <v>0.20135792079033082</v>
      </c>
      <c r="K53" s="9">
        <v>0</v>
      </c>
      <c r="L53" s="1">
        <f t="shared" si="12"/>
        <v>0</v>
      </c>
      <c r="M53" s="9">
        <v>0</v>
      </c>
      <c r="N53" s="1">
        <f t="shared" si="13"/>
        <v>-5</v>
      </c>
      <c r="O53" s="9">
        <v>0</v>
      </c>
      <c r="P53" s="1">
        <f t="shared" si="14"/>
        <v>-5</v>
      </c>
      <c r="Q53" s="1">
        <f t="shared" si="15"/>
        <v>0</v>
      </c>
      <c r="R53" s="1">
        <f t="shared" si="16"/>
        <v>-5</v>
      </c>
      <c r="U53" s="1">
        <v>2.7</v>
      </c>
      <c r="V53" s="1">
        <f t="shared" si="17"/>
        <v>0.4329692908744057</v>
      </c>
      <c r="Y53" s="16"/>
    </row>
    <row r="54" spans="1:25" ht="15.75">
      <c r="A54" s="1" t="s">
        <v>83</v>
      </c>
      <c r="B54" s="1">
        <v>2011</v>
      </c>
      <c r="C54" s="1" t="s">
        <v>22</v>
      </c>
      <c r="D54" s="1">
        <v>173</v>
      </c>
      <c r="E54" s="1">
        <v>8</v>
      </c>
      <c r="F54" s="1" t="s">
        <v>32</v>
      </c>
      <c r="G54" s="5">
        <v>10</v>
      </c>
      <c r="H54" s="1">
        <f>ASIN(SQRT(G54/100))</f>
        <v>0.32175055439664224</v>
      </c>
      <c r="I54" s="3">
        <v>10</v>
      </c>
      <c r="J54" s="1">
        <f t="shared" si="11"/>
        <v>0.32175055439664224</v>
      </c>
      <c r="K54" s="9">
        <v>0</v>
      </c>
      <c r="L54" s="1">
        <f t="shared" si="12"/>
        <v>0</v>
      </c>
      <c r="M54" s="9">
        <v>0</v>
      </c>
      <c r="N54" s="1">
        <f t="shared" si="13"/>
        <v>-5</v>
      </c>
      <c r="O54" s="9">
        <v>0</v>
      </c>
      <c r="P54" s="1">
        <f t="shared" si="14"/>
        <v>-5</v>
      </c>
      <c r="Q54" s="1">
        <f t="shared" si="15"/>
        <v>0</v>
      </c>
      <c r="R54" s="1">
        <f t="shared" si="16"/>
        <v>-5</v>
      </c>
      <c r="U54" s="1">
        <v>8</v>
      </c>
      <c r="V54" s="1">
        <f t="shared" si="17"/>
        <v>0.9036325160842377</v>
      </c>
      <c r="Y54" s="16"/>
    </row>
    <row r="55" spans="1:25" ht="15.75">
      <c r="A55" s="1" t="s">
        <v>83</v>
      </c>
      <c r="B55" s="1">
        <v>2011</v>
      </c>
      <c r="C55" s="1" t="s">
        <v>22</v>
      </c>
      <c r="D55" s="1">
        <v>174</v>
      </c>
      <c r="E55" s="1">
        <v>1</v>
      </c>
      <c r="F55" s="1" t="s">
        <v>24</v>
      </c>
      <c r="G55" s="5">
        <v>5</v>
      </c>
      <c r="H55" s="1">
        <f>ASIN(SQRT(G55/100))</f>
        <v>0.2255134058981312</v>
      </c>
      <c r="I55" s="3">
        <v>5</v>
      </c>
      <c r="J55" s="1">
        <f t="shared" si="11"/>
        <v>0.2255134058981312</v>
      </c>
      <c r="K55" s="9">
        <v>5</v>
      </c>
      <c r="L55" s="1">
        <f t="shared" si="12"/>
        <v>2.23606797749979</v>
      </c>
      <c r="M55" s="9">
        <v>0.2792</v>
      </c>
      <c r="N55" s="1">
        <f t="shared" si="13"/>
        <v>-0.5540690313674793</v>
      </c>
      <c r="O55" s="9">
        <v>0.082</v>
      </c>
      <c r="P55" s="1">
        <f t="shared" si="14"/>
        <v>-1.0861331881037608</v>
      </c>
      <c r="Q55" s="1">
        <f t="shared" si="15"/>
        <v>0.3612</v>
      </c>
      <c r="R55" s="1">
        <f t="shared" si="16"/>
        <v>-0.44224023486821656</v>
      </c>
      <c r="S55" s="1">
        <f>O55/Q55*100</f>
        <v>22.702104097452935</v>
      </c>
      <c r="T55" s="1">
        <f>ASIN(SQRT(S55/100))</f>
        <v>0.4966321407217455</v>
      </c>
      <c r="U55" s="1">
        <v>9.7</v>
      </c>
      <c r="V55" s="1">
        <f t="shared" si="17"/>
        <v>0.9872192299080048</v>
      </c>
      <c r="Y55" s="16"/>
    </row>
    <row r="56" spans="1:25" ht="15.75">
      <c r="A56" s="1" t="s">
        <v>83</v>
      </c>
      <c r="B56" s="1">
        <v>2011</v>
      </c>
      <c r="C56" s="1" t="s">
        <v>22</v>
      </c>
      <c r="D56" s="1">
        <v>175</v>
      </c>
      <c r="E56" s="1">
        <v>7</v>
      </c>
      <c r="F56" s="1" t="s">
        <v>33</v>
      </c>
      <c r="G56" s="5">
        <v>9</v>
      </c>
      <c r="H56" s="1">
        <f>ASIN(SQRT(G56/100))</f>
        <v>0.3046926540153975</v>
      </c>
      <c r="I56" s="3">
        <v>12</v>
      </c>
      <c r="J56" s="1">
        <f t="shared" si="11"/>
        <v>0.3537416058896715</v>
      </c>
      <c r="K56" s="9">
        <v>0</v>
      </c>
      <c r="L56" s="1">
        <f t="shared" si="12"/>
        <v>0</v>
      </c>
      <c r="M56" s="9">
        <v>0</v>
      </c>
      <c r="N56" s="1">
        <f t="shared" si="13"/>
        <v>-5</v>
      </c>
      <c r="O56" s="9">
        <v>0</v>
      </c>
      <c r="P56" s="1">
        <f t="shared" si="14"/>
        <v>-5</v>
      </c>
      <c r="Q56" s="1">
        <f t="shared" si="15"/>
        <v>0</v>
      </c>
      <c r="R56" s="1">
        <f t="shared" si="16"/>
        <v>-5</v>
      </c>
      <c r="U56" s="1">
        <v>16.8</v>
      </c>
      <c r="V56" s="1">
        <f t="shared" si="17"/>
        <v>1.2255677134394711</v>
      </c>
      <c r="Y56" s="16"/>
    </row>
    <row r="57" spans="1:25" ht="15.75">
      <c r="A57" s="1" t="s">
        <v>83</v>
      </c>
      <c r="B57" s="1">
        <v>2011</v>
      </c>
      <c r="C57" s="1" t="s">
        <v>22</v>
      </c>
      <c r="D57" s="1">
        <v>178</v>
      </c>
      <c r="E57" s="1">
        <v>4</v>
      </c>
      <c r="F57" s="1" t="s">
        <v>25</v>
      </c>
      <c r="G57" s="5">
        <v>0.5</v>
      </c>
      <c r="H57" s="1">
        <f>ASIN(SQRT(G57/100))</f>
        <v>0.07076973666221362</v>
      </c>
      <c r="I57" s="3">
        <v>1</v>
      </c>
      <c r="J57" s="1">
        <f t="shared" si="11"/>
        <v>0.1001674211615598</v>
      </c>
      <c r="K57" s="9">
        <v>0</v>
      </c>
      <c r="L57" s="1">
        <f t="shared" si="12"/>
        <v>0</v>
      </c>
      <c r="M57" s="9">
        <v>0</v>
      </c>
      <c r="N57" s="1">
        <f t="shared" si="13"/>
        <v>-5</v>
      </c>
      <c r="O57" s="9">
        <v>0</v>
      </c>
      <c r="P57" s="1">
        <f t="shared" si="14"/>
        <v>-5</v>
      </c>
      <c r="Q57" s="1">
        <f t="shared" si="15"/>
        <v>0</v>
      </c>
      <c r="R57" s="1">
        <f t="shared" si="16"/>
        <v>-5</v>
      </c>
      <c r="U57" s="1">
        <v>1</v>
      </c>
      <c r="V57" s="1">
        <f t="shared" si="17"/>
        <v>0.004321373782642578</v>
      </c>
      <c r="Y57" s="16"/>
    </row>
    <row r="58" spans="1:25" ht="15.75">
      <c r="A58" s="1" t="s">
        <v>83</v>
      </c>
      <c r="B58" s="1">
        <v>2011</v>
      </c>
      <c r="C58" s="1" t="s">
        <v>22</v>
      </c>
      <c r="D58" s="1">
        <v>179</v>
      </c>
      <c r="E58" s="1">
        <v>8</v>
      </c>
      <c r="F58" s="1" t="s">
        <v>32</v>
      </c>
      <c r="G58" s="5">
        <v>8</v>
      </c>
      <c r="H58" s="1">
        <f>ASIN(SQRT(G58/100))</f>
        <v>0.2867565522115484</v>
      </c>
      <c r="I58" s="3">
        <v>9</v>
      </c>
      <c r="J58" s="1">
        <f t="shared" si="11"/>
        <v>0.3046926540153975</v>
      </c>
      <c r="K58" s="9">
        <v>3</v>
      </c>
      <c r="L58" s="1">
        <f t="shared" si="12"/>
        <v>1.7320508075688772</v>
      </c>
      <c r="M58" s="9">
        <v>0.0128</v>
      </c>
      <c r="N58" s="1">
        <f t="shared" si="13"/>
        <v>-1.8924508702553138</v>
      </c>
      <c r="O58" s="9">
        <v>0.0419</v>
      </c>
      <c r="P58" s="1">
        <f t="shared" si="14"/>
        <v>-1.3776823391661557</v>
      </c>
      <c r="Q58" s="1">
        <f t="shared" si="15"/>
        <v>0.0547</v>
      </c>
      <c r="R58" s="1">
        <f t="shared" si="16"/>
        <v>-1.2619332852225307</v>
      </c>
      <c r="S58" s="1">
        <f>O58/Q58*100</f>
        <v>76.59963436928702</v>
      </c>
      <c r="T58" s="1">
        <f>ASIN(SQRT(S58/100))</f>
        <v>1.065874248091424</v>
      </c>
      <c r="U58" s="1">
        <v>29.3</v>
      </c>
      <c r="V58" s="1">
        <f t="shared" si="17"/>
        <v>1.4670158184384356</v>
      </c>
      <c r="W58" s="4" t="s">
        <v>28</v>
      </c>
      <c r="Y58" s="16"/>
    </row>
    <row r="59" spans="1:25" ht="15.75">
      <c r="A59" s="1" t="s">
        <v>83</v>
      </c>
      <c r="B59" s="1">
        <v>2011</v>
      </c>
      <c r="C59" s="1" t="s">
        <v>22</v>
      </c>
      <c r="D59" s="1">
        <v>180</v>
      </c>
      <c r="E59" s="1">
        <v>3</v>
      </c>
      <c r="F59" s="1" t="s">
        <v>30</v>
      </c>
      <c r="G59" s="5">
        <v>9</v>
      </c>
      <c r="H59" s="1">
        <f>ASIN(SQRT(G59/100))</f>
        <v>0.3046926540153975</v>
      </c>
      <c r="I59" s="3">
        <v>5</v>
      </c>
      <c r="J59" s="1">
        <f t="shared" si="11"/>
        <v>0.2255134058981312</v>
      </c>
      <c r="K59" s="9">
        <v>23</v>
      </c>
      <c r="L59" s="1">
        <f t="shared" si="12"/>
        <v>4.795831523312719</v>
      </c>
      <c r="M59" s="9">
        <v>1.5777</v>
      </c>
      <c r="N59" s="1">
        <f t="shared" si="13"/>
        <v>0.19802717823075283</v>
      </c>
      <c r="O59" s="9">
        <v>0.5947</v>
      </c>
      <c r="P59" s="1">
        <f t="shared" si="14"/>
        <v>-0.22569475881313944</v>
      </c>
      <c r="Q59" s="1">
        <f t="shared" si="15"/>
        <v>2.1724</v>
      </c>
      <c r="R59" s="1">
        <f t="shared" si="16"/>
        <v>0.3369417932620111</v>
      </c>
      <c r="S59" s="1">
        <f>O59/Q59*100</f>
        <v>27.37525317621064</v>
      </c>
      <c r="T59" s="1">
        <f>ASIN(SQRT(S59/100))</f>
        <v>0.5506176111399563</v>
      </c>
      <c r="U59" s="1">
        <v>31.6</v>
      </c>
      <c r="V59" s="1">
        <f t="shared" si="17"/>
        <v>1.4998244958395797</v>
      </c>
      <c r="Y59" s="16"/>
    </row>
    <row r="60" spans="1:25" ht="15.75">
      <c r="A60" s="1" t="s">
        <v>83</v>
      </c>
      <c r="B60" s="1">
        <v>2011</v>
      </c>
      <c r="C60" s="1" t="s">
        <v>22</v>
      </c>
      <c r="D60" s="1">
        <v>181</v>
      </c>
      <c r="E60" s="1">
        <v>3</v>
      </c>
      <c r="F60" s="1" t="s">
        <v>30</v>
      </c>
      <c r="G60" s="5">
        <v>10</v>
      </c>
      <c r="H60" s="1">
        <f>ASIN(SQRT(G60/100))</f>
        <v>0.32175055439664224</v>
      </c>
      <c r="I60" s="3">
        <v>10</v>
      </c>
      <c r="J60" s="1">
        <f t="shared" si="11"/>
        <v>0.32175055439664224</v>
      </c>
      <c r="K60" s="9">
        <v>3</v>
      </c>
      <c r="L60" s="1">
        <f t="shared" si="12"/>
        <v>1.7320508075688772</v>
      </c>
      <c r="M60" s="9">
        <v>0.0804</v>
      </c>
      <c r="N60" s="1">
        <f t="shared" si="13"/>
        <v>-1.0946899378839146</v>
      </c>
      <c r="O60" s="9">
        <v>0.0579</v>
      </c>
      <c r="P60" s="1">
        <f t="shared" si="14"/>
        <v>-1.237246435066626</v>
      </c>
      <c r="Q60" s="1">
        <f t="shared" si="15"/>
        <v>0.1383</v>
      </c>
      <c r="R60" s="1">
        <f t="shared" si="16"/>
        <v>-0.8591464186772775</v>
      </c>
      <c r="S60" s="1">
        <f>O60/Q60*100</f>
        <v>41.86550976138829</v>
      </c>
      <c r="T60" s="1">
        <f>ASIN(SQRT(S60/100))</f>
        <v>0.7036900793464946</v>
      </c>
      <c r="U60" s="1">
        <v>26.4</v>
      </c>
      <c r="V60" s="1">
        <f t="shared" si="17"/>
        <v>1.421768401206924</v>
      </c>
      <c r="W60" s="4" t="s">
        <v>28</v>
      </c>
      <c r="Y60" s="16"/>
    </row>
    <row r="61" spans="1:25" ht="15.75">
      <c r="A61" s="1" t="s">
        <v>83</v>
      </c>
      <c r="B61" s="1">
        <v>2011</v>
      </c>
      <c r="C61" s="1" t="s">
        <v>22</v>
      </c>
      <c r="D61" s="1">
        <v>183</v>
      </c>
      <c r="E61" s="1">
        <v>7</v>
      </c>
      <c r="F61" s="1" t="s">
        <v>33</v>
      </c>
      <c r="G61" s="5">
        <v>2</v>
      </c>
      <c r="H61" s="1">
        <f>ASIN(SQRT(G61/100))</f>
        <v>0.1418970546041639</v>
      </c>
      <c r="I61" s="3">
        <v>2.5</v>
      </c>
      <c r="J61" s="1">
        <f t="shared" si="11"/>
        <v>0.15878021464576067</v>
      </c>
      <c r="K61" s="9">
        <v>0</v>
      </c>
      <c r="L61" s="1">
        <f t="shared" si="12"/>
        <v>0</v>
      </c>
      <c r="M61" s="9">
        <v>0</v>
      </c>
      <c r="N61" s="1">
        <f t="shared" si="13"/>
        <v>-5</v>
      </c>
      <c r="O61" s="9">
        <v>0</v>
      </c>
      <c r="P61" s="1">
        <f t="shared" si="14"/>
        <v>-5</v>
      </c>
      <c r="Q61" s="1">
        <f t="shared" si="15"/>
        <v>0</v>
      </c>
      <c r="R61" s="1">
        <f t="shared" si="16"/>
        <v>-5</v>
      </c>
      <c r="U61" s="1">
        <v>6.7</v>
      </c>
      <c r="V61" s="1">
        <f t="shared" si="17"/>
        <v>0.8267225201689921</v>
      </c>
      <c r="Y61" s="16"/>
    </row>
    <row r="62" spans="1:25" ht="15.75">
      <c r="A62" s="1" t="s">
        <v>83</v>
      </c>
      <c r="B62" s="1">
        <v>2011</v>
      </c>
      <c r="C62" s="1" t="s">
        <v>22</v>
      </c>
      <c r="D62" s="1">
        <v>184</v>
      </c>
      <c r="E62" s="1">
        <v>2</v>
      </c>
      <c r="F62" s="1" t="s">
        <v>27</v>
      </c>
      <c r="G62" s="5">
        <v>3</v>
      </c>
      <c r="H62" s="1">
        <f>ASIN(SQRT(G62/100))</f>
        <v>0.17408301063648043</v>
      </c>
      <c r="I62" s="3">
        <v>5</v>
      </c>
      <c r="J62" s="1">
        <f t="shared" si="11"/>
        <v>0.2255134058981312</v>
      </c>
      <c r="K62" s="9">
        <v>0</v>
      </c>
      <c r="L62" s="1">
        <f t="shared" si="12"/>
        <v>0</v>
      </c>
      <c r="M62" s="9">
        <v>0</v>
      </c>
      <c r="N62" s="1">
        <f t="shared" si="13"/>
        <v>-5</v>
      </c>
      <c r="O62" s="9">
        <v>0</v>
      </c>
      <c r="P62" s="1">
        <f t="shared" si="14"/>
        <v>-5</v>
      </c>
      <c r="Q62" s="1">
        <f t="shared" si="15"/>
        <v>0</v>
      </c>
      <c r="R62" s="1">
        <f t="shared" si="16"/>
        <v>-5</v>
      </c>
      <c r="U62" s="1">
        <v>7.3</v>
      </c>
      <c r="V62" s="1">
        <f t="shared" si="17"/>
        <v>0.8639173769578604</v>
      </c>
      <c r="Y62" s="16"/>
    </row>
    <row r="63" spans="1:25" ht="15.75">
      <c r="A63" s="1" t="s">
        <v>83</v>
      </c>
      <c r="B63" s="1">
        <v>2011</v>
      </c>
      <c r="C63" s="1" t="s">
        <v>22</v>
      </c>
      <c r="D63" s="1">
        <v>185</v>
      </c>
      <c r="E63" s="1">
        <v>5</v>
      </c>
      <c r="F63" s="1" t="s">
        <v>31</v>
      </c>
      <c r="G63" s="5">
        <v>5</v>
      </c>
      <c r="H63" s="1">
        <f>ASIN(SQRT(G63/100))</f>
        <v>0.2255134058981312</v>
      </c>
      <c r="I63" s="3">
        <v>3</v>
      </c>
      <c r="J63" s="1">
        <f t="shared" si="11"/>
        <v>0.17408301063648043</v>
      </c>
      <c r="K63" s="9">
        <v>0</v>
      </c>
      <c r="L63" s="1">
        <f t="shared" si="12"/>
        <v>0</v>
      </c>
      <c r="M63" s="9">
        <v>0</v>
      </c>
      <c r="N63" s="1">
        <f t="shared" si="13"/>
        <v>-5</v>
      </c>
      <c r="O63" s="9">
        <v>0</v>
      </c>
      <c r="P63" s="1">
        <f t="shared" si="14"/>
        <v>-5</v>
      </c>
      <c r="Q63" s="1">
        <f t="shared" si="15"/>
        <v>0</v>
      </c>
      <c r="R63" s="1">
        <f t="shared" si="16"/>
        <v>-5</v>
      </c>
      <c r="U63" s="1">
        <v>7.6</v>
      </c>
      <c r="V63" s="1">
        <f t="shared" si="17"/>
        <v>0.8813846567705728</v>
      </c>
      <c r="W63" s="4" t="s">
        <v>30</v>
      </c>
      <c r="Y63" s="16"/>
    </row>
    <row r="64" spans="1:25" ht="15.75">
      <c r="A64" s="1" t="s">
        <v>83</v>
      </c>
      <c r="B64" s="1">
        <v>2011</v>
      </c>
      <c r="C64" s="1" t="s">
        <v>22</v>
      </c>
      <c r="D64" s="1">
        <v>187</v>
      </c>
      <c r="E64" s="1">
        <v>8</v>
      </c>
      <c r="F64" s="1" t="s">
        <v>32</v>
      </c>
      <c r="G64" s="5">
        <v>5</v>
      </c>
      <c r="H64" s="1">
        <f>ASIN(SQRT(G64/100))</f>
        <v>0.2255134058981312</v>
      </c>
      <c r="I64" s="3">
        <v>5</v>
      </c>
      <c r="J64" s="1">
        <f t="shared" si="11"/>
        <v>0.2255134058981312</v>
      </c>
      <c r="K64" s="9">
        <v>0</v>
      </c>
      <c r="L64" s="1">
        <f t="shared" si="12"/>
        <v>0</v>
      </c>
      <c r="M64" s="9">
        <v>0</v>
      </c>
      <c r="N64" s="1">
        <f t="shared" si="13"/>
        <v>-5</v>
      </c>
      <c r="O64" s="9">
        <v>0</v>
      </c>
      <c r="P64" s="1">
        <f t="shared" si="14"/>
        <v>-5</v>
      </c>
      <c r="Q64" s="1">
        <f t="shared" si="15"/>
        <v>0</v>
      </c>
      <c r="R64" s="1">
        <f t="shared" si="16"/>
        <v>-5</v>
      </c>
      <c r="U64" s="1">
        <v>15.6</v>
      </c>
      <c r="V64" s="1">
        <f t="shared" si="17"/>
        <v>1.1934029030624176</v>
      </c>
      <c r="W64" s="4" t="s">
        <v>35</v>
      </c>
      <c r="Y64" s="16"/>
    </row>
    <row r="65" spans="1:25" ht="15.75">
      <c r="A65" s="1" t="s">
        <v>83</v>
      </c>
      <c r="B65" s="1">
        <v>2011</v>
      </c>
      <c r="C65" s="1" t="s">
        <v>22</v>
      </c>
      <c r="D65" s="1">
        <v>188</v>
      </c>
      <c r="E65" s="1">
        <v>4</v>
      </c>
      <c r="F65" s="1" t="s">
        <v>25</v>
      </c>
      <c r="G65" s="5">
        <v>1.5</v>
      </c>
      <c r="H65" s="1">
        <f>ASIN(SQRT(G65/100))</f>
        <v>0.12278275875764601</v>
      </c>
      <c r="I65" s="3">
        <v>2</v>
      </c>
      <c r="J65" s="1">
        <f t="shared" si="11"/>
        <v>0.1418970546041639</v>
      </c>
      <c r="K65" s="9">
        <v>0</v>
      </c>
      <c r="L65" s="1">
        <f t="shared" si="12"/>
        <v>0</v>
      </c>
      <c r="M65" s="9">
        <v>0</v>
      </c>
      <c r="N65" s="1">
        <f t="shared" si="13"/>
        <v>-5</v>
      </c>
      <c r="O65" s="9">
        <v>0</v>
      </c>
      <c r="P65" s="1">
        <f t="shared" si="14"/>
        <v>-5</v>
      </c>
      <c r="Q65" s="1">
        <f t="shared" si="15"/>
        <v>0</v>
      </c>
      <c r="R65" s="1">
        <f t="shared" si="16"/>
        <v>-5</v>
      </c>
      <c r="U65" s="1">
        <v>3</v>
      </c>
      <c r="V65" s="1">
        <f t="shared" si="17"/>
        <v>0.47856649559384334</v>
      </c>
      <c r="W65" s="4" t="s">
        <v>28</v>
      </c>
      <c r="Y65" s="16"/>
    </row>
    <row r="66" spans="1:25" ht="15.75">
      <c r="A66" s="1" t="s">
        <v>83</v>
      </c>
      <c r="B66" s="1">
        <v>2011</v>
      </c>
      <c r="C66" s="1" t="s">
        <v>36</v>
      </c>
      <c r="D66" s="1">
        <v>203</v>
      </c>
      <c r="E66" s="1">
        <v>6</v>
      </c>
      <c r="F66" s="1" t="s">
        <v>23</v>
      </c>
      <c r="G66" s="3">
        <v>0.05</v>
      </c>
      <c r="H66" s="1">
        <f>ASIN(SQRT(G66/100))</f>
        <v>0.022362543584366713</v>
      </c>
      <c r="I66" s="3">
        <v>0</v>
      </c>
      <c r="J66" s="1">
        <f t="shared" si="11"/>
        <v>0</v>
      </c>
      <c r="K66" s="9">
        <v>0</v>
      </c>
      <c r="L66" s="1">
        <f t="shared" si="12"/>
        <v>0</v>
      </c>
      <c r="M66" s="9">
        <v>0</v>
      </c>
      <c r="N66" s="1">
        <f t="shared" si="13"/>
        <v>-5</v>
      </c>
      <c r="O66" s="9">
        <v>0</v>
      </c>
      <c r="P66" s="1">
        <f t="shared" si="14"/>
        <v>-5</v>
      </c>
      <c r="Q66" s="1">
        <f t="shared" si="15"/>
        <v>0</v>
      </c>
      <c r="R66" s="1">
        <f t="shared" si="16"/>
        <v>-5</v>
      </c>
      <c r="U66" s="1">
        <v>0</v>
      </c>
      <c r="V66" s="1">
        <f t="shared" si="17"/>
        <v>-2</v>
      </c>
      <c r="X66" s="1" t="s">
        <v>51</v>
      </c>
      <c r="Y66" s="16"/>
    </row>
    <row r="67" spans="1:25" ht="15.75">
      <c r="A67" s="1" t="s">
        <v>83</v>
      </c>
      <c r="B67" s="1">
        <v>2011</v>
      </c>
      <c r="C67" s="1" t="s">
        <v>36</v>
      </c>
      <c r="D67" s="1">
        <v>206</v>
      </c>
      <c r="E67" s="1">
        <v>8</v>
      </c>
      <c r="F67" s="1" t="s">
        <v>32</v>
      </c>
      <c r="G67" s="3">
        <v>5</v>
      </c>
      <c r="H67" s="1">
        <f>ASIN(SQRT(G67/100))</f>
        <v>0.2255134058981312</v>
      </c>
      <c r="I67" s="3">
        <v>2.5</v>
      </c>
      <c r="J67" s="1">
        <f t="shared" si="11"/>
        <v>0.15878021464576067</v>
      </c>
      <c r="K67" s="9">
        <v>12</v>
      </c>
      <c r="L67" s="1">
        <f t="shared" si="12"/>
        <v>3.4641016151377544</v>
      </c>
      <c r="M67" s="9">
        <v>0.1711</v>
      </c>
      <c r="N67" s="1">
        <f t="shared" si="13"/>
        <v>-0.7667246087060563</v>
      </c>
      <c r="O67" s="9">
        <v>0.3304</v>
      </c>
      <c r="P67" s="1">
        <f t="shared" si="14"/>
        <v>-0.4809468170444585</v>
      </c>
      <c r="Q67" s="1">
        <f t="shared" si="15"/>
        <v>0.5015000000000001</v>
      </c>
      <c r="R67" s="1">
        <f t="shared" si="16"/>
        <v>-0.2997204028199937</v>
      </c>
      <c r="S67" s="1">
        <f>O67/Q67*100</f>
        <v>65.88235294117646</v>
      </c>
      <c r="T67" s="1">
        <f>ASIN(SQRT(S67/100))</f>
        <v>0.9470216604752889</v>
      </c>
      <c r="U67" s="1">
        <v>0</v>
      </c>
      <c r="V67" s="1">
        <f t="shared" si="17"/>
        <v>-2</v>
      </c>
      <c r="W67" s="4" t="s">
        <v>37</v>
      </c>
      <c r="X67" s="1" t="s">
        <v>51</v>
      </c>
      <c r="Y67" s="16"/>
    </row>
    <row r="68" spans="1:25" ht="15.75">
      <c r="A68" s="1" t="s">
        <v>83</v>
      </c>
      <c r="B68" s="1">
        <v>2011</v>
      </c>
      <c r="C68" s="1" t="s">
        <v>36</v>
      </c>
      <c r="D68" s="1">
        <v>209</v>
      </c>
      <c r="E68" s="1">
        <v>2</v>
      </c>
      <c r="F68" s="1" t="s">
        <v>27</v>
      </c>
      <c r="G68" s="3">
        <v>12</v>
      </c>
      <c r="H68" s="1">
        <f>ASIN(SQRT(G68/100))</f>
        <v>0.3537416058896715</v>
      </c>
      <c r="I68" s="3">
        <v>5.5</v>
      </c>
      <c r="J68" s="1">
        <f t="shared" si="11"/>
        <v>0.2367255786360331</v>
      </c>
      <c r="K68" s="9">
        <v>20</v>
      </c>
      <c r="L68" s="1">
        <f t="shared" si="12"/>
        <v>4.47213595499958</v>
      </c>
      <c r="M68" s="9">
        <v>1.1482</v>
      </c>
      <c r="N68" s="1">
        <f t="shared" si="13"/>
        <v>0.06002132490915426</v>
      </c>
      <c r="O68" s="9">
        <v>0.536</v>
      </c>
      <c r="P68" s="1">
        <f t="shared" si="14"/>
        <v>-0.2708271078738214</v>
      </c>
      <c r="Q68" s="1">
        <f t="shared" si="15"/>
        <v>1.6842000000000001</v>
      </c>
      <c r="R68" s="1">
        <f t="shared" si="16"/>
        <v>0.22639624165003028</v>
      </c>
      <c r="S68" s="1">
        <f>O68/Q68*100</f>
        <v>31.825198907493167</v>
      </c>
      <c r="T68" s="1">
        <f>ASIN(SQRT(S68/100))</f>
        <v>0.5993892219603709</v>
      </c>
      <c r="U68" s="1">
        <v>0</v>
      </c>
      <c r="V68" s="1">
        <f t="shared" si="17"/>
        <v>-2</v>
      </c>
      <c r="X68" s="1" t="s">
        <v>49</v>
      </c>
      <c r="Y68" s="16"/>
    </row>
    <row r="69" spans="1:25" ht="15.75">
      <c r="A69" s="1" t="s">
        <v>83</v>
      </c>
      <c r="B69" s="1">
        <v>2011</v>
      </c>
      <c r="C69" s="1" t="s">
        <v>36</v>
      </c>
      <c r="D69" s="1">
        <v>210</v>
      </c>
      <c r="E69" s="1">
        <v>1</v>
      </c>
      <c r="F69" s="1" t="s">
        <v>24</v>
      </c>
      <c r="G69" s="3">
        <v>14</v>
      </c>
      <c r="H69" s="1">
        <f>ASIN(SQRT(G69/100))</f>
        <v>0.38349700393093333</v>
      </c>
      <c r="I69" s="3">
        <v>5</v>
      </c>
      <c r="J69" s="1">
        <f t="shared" si="11"/>
        <v>0.2255134058981312</v>
      </c>
      <c r="K69" s="9">
        <v>63</v>
      </c>
      <c r="L69" s="1">
        <f t="shared" si="12"/>
        <v>7.937253933193772</v>
      </c>
      <c r="M69" s="9">
        <v>3.786</v>
      </c>
      <c r="N69" s="1">
        <f t="shared" si="13"/>
        <v>0.57818175673266</v>
      </c>
      <c r="O69" s="9">
        <v>0.9026</v>
      </c>
      <c r="P69" s="1">
        <f t="shared" si="14"/>
        <v>-0.0444998592484442</v>
      </c>
      <c r="Q69" s="1">
        <f t="shared" si="15"/>
        <v>4.6886</v>
      </c>
      <c r="R69" s="1">
        <f t="shared" si="16"/>
        <v>0.6710441094946453</v>
      </c>
      <c r="S69" s="1">
        <f>O69/Q69*100</f>
        <v>19.25094911060871</v>
      </c>
      <c r="T69" s="1">
        <f>ASIN(SQRT(S69/100))</f>
        <v>0.4542172165329941</v>
      </c>
      <c r="U69" s="1">
        <v>29.7</v>
      </c>
      <c r="V69" s="1">
        <f t="shared" si="17"/>
        <v>1.472902651803664</v>
      </c>
      <c r="W69" s="4" t="s">
        <v>30</v>
      </c>
      <c r="Y69" s="16"/>
    </row>
    <row r="70" spans="1:25" ht="15.75">
      <c r="A70" s="1" t="s">
        <v>83</v>
      </c>
      <c r="B70" s="1">
        <v>2011</v>
      </c>
      <c r="C70" s="1" t="s">
        <v>36</v>
      </c>
      <c r="D70" s="1">
        <v>224</v>
      </c>
      <c r="E70" s="1">
        <v>1</v>
      </c>
      <c r="F70" s="1" t="s">
        <v>24</v>
      </c>
      <c r="X70" s="9" t="s">
        <v>43</v>
      </c>
      <c r="Y70" s="16"/>
    </row>
    <row r="71" spans="1:25" ht="15.75">
      <c r="A71" s="1" t="s">
        <v>83</v>
      </c>
      <c r="B71" s="1">
        <v>2011</v>
      </c>
      <c r="C71" s="1" t="s">
        <v>36</v>
      </c>
      <c r="D71" s="1">
        <v>225</v>
      </c>
      <c r="E71" s="1">
        <v>1</v>
      </c>
      <c r="F71" s="1" t="s">
        <v>24</v>
      </c>
      <c r="X71" s="9" t="s">
        <v>43</v>
      </c>
      <c r="Y71" s="16"/>
    </row>
    <row r="72" spans="1:25" ht="15.75">
      <c r="A72" s="1" t="s">
        <v>83</v>
      </c>
      <c r="B72" s="1">
        <v>2011</v>
      </c>
      <c r="C72" s="1" t="s">
        <v>36</v>
      </c>
      <c r="D72" s="1">
        <v>232</v>
      </c>
      <c r="E72" s="1">
        <v>1</v>
      </c>
      <c r="F72" s="1" t="s">
        <v>24</v>
      </c>
      <c r="X72" s="9" t="s">
        <v>43</v>
      </c>
      <c r="Y72" s="16"/>
    </row>
    <row r="73" spans="1:25" ht="15.75">
      <c r="A73" s="1" t="s">
        <v>83</v>
      </c>
      <c r="B73" s="1">
        <v>2011</v>
      </c>
      <c r="C73" s="1" t="s">
        <v>36</v>
      </c>
      <c r="D73" s="1">
        <v>234</v>
      </c>
      <c r="E73" s="1">
        <v>6</v>
      </c>
      <c r="F73" s="1" t="s">
        <v>23</v>
      </c>
      <c r="X73" s="1" t="s">
        <v>45</v>
      </c>
      <c r="Y73" s="16" t="s">
        <v>99</v>
      </c>
    </row>
    <row r="74" spans="1:25" ht="15.75">
      <c r="A74" s="1" t="s">
        <v>83</v>
      </c>
      <c r="B74" s="1">
        <v>2011</v>
      </c>
      <c r="C74" s="1" t="s">
        <v>36</v>
      </c>
      <c r="D74" s="1">
        <v>236</v>
      </c>
      <c r="E74" s="1">
        <v>5</v>
      </c>
      <c r="F74" s="1" t="s">
        <v>31</v>
      </c>
      <c r="G74" s="3">
        <v>11</v>
      </c>
      <c r="H74" s="1">
        <f>ASIN(SQRT(G74/100))</f>
        <v>0.3380652547803307</v>
      </c>
      <c r="I74" s="3">
        <v>10</v>
      </c>
      <c r="J74" s="1">
        <f>ASIN(SQRT(I74/100))</f>
        <v>0.32175055439664224</v>
      </c>
      <c r="K74" s="9">
        <v>52</v>
      </c>
      <c r="L74" s="1">
        <f>SQRT(K74)</f>
        <v>7.211102550927978</v>
      </c>
      <c r="M74" s="9">
        <v>0.5016</v>
      </c>
      <c r="N74" s="1">
        <f>LOG(M74+0.00001)</f>
        <v>-0.29963381408019346</v>
      </c>
      <c r="O74" s="9">
        <v>1.1471</v>
      </c>
      <c r="P74" s="1">
        <f>LOG(O74+0.00001)</f>
        <v>0.05960506576736477</v>
      </c>
      <c r="Q74" s="1">
        <f>M74+O74</f>
        <v>1.6487</v>
      </c>
      <c r="R74" s="1">
        <f>LOG10(Q74+0.00001)</f>
        <v>0.2171442720934627</v>
      </c>
      <c r="S74" s="1">
        <f>O74/Q74*100</f>
        <v>69.57602959907805</v>
      </c>
      <c r="T74" s="1">
        <f>ASIN(SQRT(S74/100))</f>
        <v>0.9865399264421181</v>
      </c>
      <c r="U74" s="1">
        <v>17.7</v>
      </c>
      <c r="V74" s="1">
        <f>LOG10(U74+0.01)</f>
        <v>1.2482185611900747</v>
      </c>
      <c r="Y74" s="16"/>
    </row>
    <row r="75" spans="1:25" ht="15.75">
      <c r="A75" s="1" t="s">
        <v>83</v>
      </c>
      <c r="B75" s="1">
        <v>2011</v>
      </c>
      <c r="C75" s="1" t="s">
        <v>36</v>
      </c>
      <c r="D75" s="1">
        <v>237</v>
      </c>
      <c r="E75" s="1">
        <v>7</v>
      </c>
      <c r="F75" s="1" t="s">
        <v>33</v>
      </c>
      <c r="G75" s="3">
        <v>0.5</v>
      </c>
      <c r="H75" s="1">
        <f>ASIN(SQRT(G75/100))</f>
        <v>0.07076973666221362</v>
      </c>
      <c r="I75" s="3">
        <v>0.1</v>
      </c>
      <c r="J75" s="1">
        <f>ASIN(SQRT(I75/100))</f>
        <v>0.03162804943757168</v>
      </c>
      <c r="K75" s="9">
        <v>0</v>
      </c>
      <c r="L75" s="1">
        <f>SQRT(K75)</f>
        <v>0</v>
      </c>
      <c r="M75" s="9">
        <v>0</v>
      </c>
      <c r="N75" s="1">
        <f>LOG(M75+0.00001)</f>
        <v>-5</v>
      </c>
      <c r="O75" s="9">
        <v>0</v>
      </c>
      <c r="P75" s="1">
        <f>LOG(O75+0.00001)</f>
        <v>-5</v>
      </c>
      <c r="Q75" s="1">
        <f>M75+O75</f>
        <v>0</v>
      </c>
      <c r="R75" s="1">
        <f>LOG10(Q75+0.00001)</f>
        <v>-5</v>
      </c>
      <c r="U75" s="1">
        <v>0</v>
      </c>
      <c r="V75" s="1">
        <f>LOG10(U75+0.01)</f>
        <v>-2</v>
      </c>
      <c r="X75" s="1" t="s">
        <v>51</v>
      </c>
      <c r="Y75" s="16" t="s">
        <v>90</v>
      </c>
    </row>
    <row r="76" spans="1:25" ht="15.75">
      <c r="A76" s="1" t="s">
        <v>83</v>
      </c>
      <c r="B76" s="1">
        <v>2011</v>
      </c>
      <c r="C76" s="1" t="s">
        <v>36</v>
      </c>
      <c r="D76" s="1">
        <v>247</v>
      </c>
      <c r="E76" s="1">
        <v>1</v>
      </c>
      <c r="F76" s="1" t="s">
        <v>24</v>
      </c>
      <c r="X76" s="9" t="s">
        <v>43</v>
      </c>
      <c r="Y76" s="16" t="s">
        <v>89</v>
      </c>
    </row>
    <row r="77" spans="1:25" ht="15.75">
      <c r="A77" s="1" t="s">
        <v>83</v>
      </c>
      <c r="B77" s="1">
        <v>2011</v>
      </c>
      <c r="C77" s="1" t="s">
        <v>36</v>
      </c>
      <c r="D77" s="1">
        <v>248</v>
      </c>
      <c r="E77" s="1">
        <v>5</v>
      </c>
      <c r="F77" s="1" t="s">
        <v>31</v>
      </c>
      <c r="G77" s="3">
        <v>2.5</v>
      </c>
      <c r="H77" s="1">
        <f>ASIN(SQRT(G77/100))</f>
        <v>0.15878021464576067</v>
      </c>
      <c r="I77" s="3">
        <v>0.5</v>
      </c>
      <c r="J77" s="1">
        <f aca="true" t="shared" si="20" ref="J77:J85">ASIN(SQRT(I77/100))</f>
        <v>0.07076973666221362</v>
      </c>
      <c r="K77" s="9">
        <v>0</v>
      </c>
      <c r="L77" s="1">
        <f aca="true" t="shared" si="21" ref="L77:L85">SQRT(K77)</f>
        <v>0</v>
      </c>
      <c r="M77" s="9">
        <v>0</v>
      </c>
      <c r="N77" s="1">
        <f aca="true" t="shared" si="22" ref="N77:N85">LOG(M77+0.00001)</f>
        <v>-5</v>
      </c>
      <c r="O77" s="9">
        <v>0</v>
      </c>
      <c r="P77" s="1">
        <f aca="true" t="shared" si="23" ref="P77:P85">LOG(O77+0.00001)</f>
        <v>-5</v>
      </c>
      <c r="Q77" s="1">
        <f aca="true" t="shared" si="24" ref="Q77:Q85">M77+O77</f>
        <v>0</v>
      </c>
      <c r="R77" s="1">
        <f aca="true" t="shared" si="25" ref="R77:R85">LOG10(Q77+0.00001)</f>
        <v>-5</v>
      </c>
      <c r="U77" s="1">
        <v>2.1</v>
      </c>
      <c r="V77" s="1">
        <f aca="true" t="shared" si="26" ref="V77:V85">LOG10(U77+0.01)</f>
        <v>0.3242824552976926</v>
      </c>
      <c r="Y77" s="16"/>
    </row>
    <row r="78" spans="1:25" ht="15.75">
      <c r="A78" s="1" t="s">
        <v>83</v>
      </c>
      <c r="B78" s="1">
        <v>2011</v>
      </c>
      <c r="C78" s="1" t="s">
        <v>36</v>
      </c>
      <c r="D78" s="1">
        <v>252</v>
      </c>
      <c r="E78" s="1">
        <v>3</v>
      </c>
      <c r="F78" s="1" t="s">
        <v>30</v>
      </c>
      <c r="G78" s="3">
        <v>8</v>
      </c>
      <c r="H78" s="1">
        <f>ASIN(SQRT(G78/100))</f>
        <v>0.2867565522115484</v>
      </c>
      <c r="I78" s="3">
        <v>2</v>
      </c>
      <c r="J78" s="1">
        <f t="shared" si="20"/>
        <v>0.1418970546041639</v>
      </c>
      <c r="K78" s="9">
        <v>20</v>
      </c>
      <c r="L78" s="1">
        <f t="shared" si="21"/>
        <v>4.47213595499958</v>
      </c>
      <c r="M78" s="9">
        <v>1.0466</v>
      </c>
      <c r="N78" s="1">
        <f t="shared" si="22"/>
        <v>0.019784879958463286</v>
      </c>
      <c r="O78" s="9">
        <v>0.3786</v>
      </c>
      <c r="P78" s="1">
        <f t="shared" si="23"/>
        <v>-0.4218079194597426</v>
      </c>
      <c r="Q78" s="1">
        <f t="shared" si="24"/>
        <v>1.4252</v>
      </c>
      <c r="R78" s="1">
        <f t="shared" si="25"/>
        <v>0.15387886092117758</v>
      </c>
      <c r="S78" s="1">
        <f>O78/Q78*100</f>
        <v>26.56469267471232</v>
      </c>
      <c r="T78" s="1">
        <f>ASIN(SQRT(S78/100))</f>
        <v>0.5414854121019725</v>
      </c>
      <c r="U78" s="1">
        <v>10.3</v>
      </c>
      <c r="V78" s="1">
        <f t="shared" si="26"/>
        <v>1.0132586652835165</v>
      </c>
      <c r="Y78" s="16"/>
    </row>
    <row r="79" spans="1:25" ht="15.75">
      <c r="A79" s="1" t="s">
        <v>83</v>
      </c>
      <c r="B79" s="1">
        <v>2011</v>
      </c>
      <c r="C79" s="1" t="s">
        <v>36</v>
      </c>
      <c r="D79" s="1">
        <v>257</v>
      </c>
      <c r="E79" s="1">
        <v>7</v>
      </c>
      <c r="F79" s="1" t="s">
        <v>33</v>
      </c>
      <c r="G79" s="3">
        <v>7</v>
      </c>
      <c r="H79" s="1">
        <f>ASIN(SQRT(G79/100))</f>
        <v>0.2677633271571939</v>
      </c>
      <c r="I79" s="3">
        <v>2</v>
      </c>
      <c r="J79" s="1">
        <f t="shared" si="20"/>
        <v>0.1418970546041639</v>
      </c>
      <c r="K79" s="9">
        <v>15</v>
      </c>
      <c r="L79" s="1">
        <f t="shared" si="21"/>
        <v>3.872983346207417</v>
      </c>
      <c r="M79" s="9">
        <v>0.3847</v>
      </c>
      <c r="N79" s="1">
        <f t="shared" si="22"/>
        <v>-0.41486652466699747</v>
      </c>
      <c r="O79" s="9">
        <v>0.5026</v>
      </c>
      <c r="P79" s="1">
        <f t="shared" si="23"/>
        <v>-0.29876887487274084</v>
      </c>
      <c r="Q79" s="1">
        <f t="shared" si="24"/>
        <v>0.8873</v>
      </c>
      <c r="R79" s="1">
        <f t="shared" si="25"/>
        <v>-0.051924623946689015</v>
      </c>
      <c r="S79" s="1">
        <f>O79/Q79*100</f>
        <v>56.64375070438409</v>
      </c>
      <c r="T79" s="1">
        <f>ASIN(SQRT(S79/100))</f>
        <v>0.8520327411209336</v>
      </c>
      <c r="U79" s="1">
        <v>18.1</v>
      </c>
      <c r="V79" s="1">
        <f t="shared" si="26"/>
        <v>1.2579184503140586</v>
      </c>
      <c r="Y79" s="16"/>
    </row>
    <row r="80" spans="1:25" ht="15.75">
      <c r="A80" s="1" t="s">
        <v>83</v>
      </c>
      <c r="B80" s="1">
        <v>2011</v>
      </c>
      <c r="C80" s="1" t="s">
        <v>36</v>
      </c>
      <c r="D80" s="1">
        <v>258</v>
      </c>
      <c r="E80" s="1">
        <v>6</v>
      </c>
      <c r="F80" s="1" t="s">
        <v>23</v>
      </c>
      <c r="G80" s="3">
        <v>11</v>
      </c>
      <c r="H80" s="1">
        <f>ASIN(SQRT(G80/100))</f>
        <v>0.3380652547803307</v>
      </c>
      <c r="I80" s="3">
        <v>5</v>
      </c>
      <c r="J80" s="1">
        <f t="shared" si="20"/>
        <v>0.2255134058981312</v>
      </c>
      <c r="K80" s="9">
        <v>18</v>
      </c>
      <c r="L80" s="1">
        <f t="shared" si="21"/>
        <v>4.242640687119285</v>
      </c>
      <c r="M80" s="9">
        <v>0.1911</v>
      </c>
      <c r="N80" s="1">
        <f t="shared" si="22"/>
        <v>-0.718716587507034</v>
      </c>
      <c r="O80" s="9">
        <v>0.608</v>
      </c>
      <c r="P80" s="1">
        <f t="shared" si="23"/>
        <v>-0.21608927778465917</v>
      </c>
      <c r="Q80" s="1">
        <f t="shared" si="24"/>
        <v>0.7990999999999999</v>
      </c>
      <c r="R80" s="1">
        <f t="shared" si="25"/>
        <v>-0.09739343457230586</v>
      </c>
      <c r="S80" s="1">
        <f>O80/Q80*100</f>
        <v>76.08559629583281</v>
      </c>
      <c r="T80" s="1">
        <f>ASIN(SQRT(S80/100))</f>
        <v>1.0598263549622713</v>
      </c>
      <c r="U80" s="1">
        <v>23</v>
      </c>
      <c r="V80" s="1">
        <f t="shared" si="26"/>
        <v>1.3619166186686433</v>
      </c>
      <c r="W80" s="4" t="s">
        <v>34</v>
      </c>
      <c r="Y80" s="16"/>
    </row>
    <row r="81" spans="1:25" ht="15.75">
      <c r="A81" s="1" t="s">
        <v>83</v>
      </c>
      <c r="B81" s="1">
        <v>2011</v>
      </c>
      <c r="C81" s="1" t="s">
        <v>36</v>
      </c>
      <c r="D81" s="1">
        <v>260</v>
      </c>
      <c r="E81" s="1">
        <v>5</v>
      </c>
      <c r="F81" s="1" t="s">
        <v>31</v>
      </c>
      <c r="G81" s="3">
        <v>0.1</v>
      </c>
      <c r="H81" s="1">
        <f>ASIN(SQRT(G81/100))</f>
        <v>0.03162804943757168</v>
      </c>
      <c r="I81" s="3">
        <v>0</v>
      </c>
      <c r="J81" s="1">
        <f t="shared" si="20"/>
        <v>0</v>
      </c>
      <c r="K81" s="9">
        <v>0</v>
      </c>
      <c r="L81" s="1">
        <f t="shared" si="21"/>
        <v>0</v>
      </c>
      <c r="M81" s="9">
        <v>0</v>
      </c>
      <c r="N81" s="1">
        <f t="shared" si="22"/>
        <v>-5</v>
      </c>
      <c r="O81" s="9">
        <v>0</v>
      </c>
      <c r="P81" s="1">
        <f t="shared" si="23"/>
        <v>-5</v>
      </c>
      <c r="Q81" s="1">
        <f t="shared" si="24"/>
        <v>0</v>
      </c>
      <c r="R81" s="1">
        <f t="shared" si="25"/>
        <v>-5</v>
      </c>
      <c r="U81" s="1">
        <v>0</v>
      </c>
      <c r="V81" s="1">
        <f t="shared" si="26"/>
        <v>-2</v>
      </c>
      <c r="W81" s="4" t="s">
        <v>35</v>
      </c>
      <c r="X81" s="1" t="s">
        <v>51</v>
      </c>
      <c r="Y81" s="16"/>
    </row>
    <row r="82" spans="1:25" ht="15.75">
      <c r="A82" s="1" t="s">
        <v>83</v>
      </c>
      <c r="B82" s="1">
        <v>2011</v>
      </c>
      <c r="C82" s="1" t="s">
        <v>36</v>
      </c>
      <c r="D82" s="1">
        <v>261</v>
      </c>
      <c r="E82" s="1">
        <v>3</v>
      </c>
      <c r="F82" s="1" t="s">
        <v>30</v>
      </c>
      <c r="G82" s="3">
        <v>0.2</v>
      </c>
      <c r="H82" s="1">
        <f>ASIN(SQRT(G82/100))</f>
        <v>0.044736280102247346</v>
      </c>
      <c r="I82" s="3">
        <v>0.4</v>
      </c>
      <c r="J82" s="1">
        <f t="shared" si="20"/>
        <v>0.06328779298136195</v>
      </c>
      <c r="K82" s="9">
        <v>1</v>
      </c>
      <c r="L82" s="1">
        <f t="shared" si="21"/>
        <v>1</v>
      </c>
      <c r="M82" s="9">
        <v>0.0556</v>
      </c>
      <c r="N82" s="1">
        <f t="shared" si="22"/>
        <v>-1.2548471049230996</v>
      </c>
      <c r="O82" s="9">
        <v>0.0241</v>
      </c>
      <c r="P82" s="1">
        <f t="shared" si="23"/>
        <v>-1.6178027896225464</v>
      </c>
      <c r="Q82" s="1">
        <f t="shared" si="24"/>
        <v>0.0797</v>
      </c>
      <c r="R82" s="1">
        <f t="shared" si="25"/>
        <v>-1.0984871908700602</v>
      </c>
      <c r="S82" s="1">
        <f>O82/Q82*100</f>
        <v>30.238393977415313</v>
      </c>
      <c r="T82" s="1">
        <f>ASIN(SQRT(S82/100))</f>
        <v>0.582237897477589</v>
      </c>
      <c r="U82" s="1">
        <v>0</v>
      </c>
      <c r="V82" s="1">
        <f t="shared" si="26"/>
        <v>-2</v>
      </c>
      <c r="W82" s="4" t="s">
        <v>30</v>
      </c>
      <c r="X82" s="1" t="s">
        <v>51</v>
      </c>
      <c r="Y82" s="16"/>
    </row>
    <row r="83" spans="1:25" ht="15.75">
      <c r="A83" s="1" t="s">
        <v>83</v>
      </c>
      <c r="B83" s="1">
        <v>2011</v>
      </c>
      <c r="C83" s="1" t="s">
        <v>36</v>
      </c>
      <c r="D83" s="1">
        <v>264</v>
      </c>
      <c r="E83" s="1">
        <v>5</v>
      </c>
      <c r="F83" s="1" t="s">
        <v>31</v>
      </c>
      <c r="G83" s="3">
        <v>0.3</v>
      </c>
      <c r="H83" s="1">
        <f>ASIN(SQRT(G83/100))</f>
        <v>0.054799678915819716</v>
      </c>
      <c r="I83" s="3">
        <v>0.05</v>
      </c>
      <c r="J83" s="1">
        <f t="shared" si="20"/>
        <v>0.022362543584366713</v>
      </c>
      <c r="K83" s="9">
        <v>0</v>
      </c>
      <c r="L83" s="1">
        <f t="shared" si="21"/>
        <v>0</v>
      </c>
      <c r="M83" s="9">
        <v>0</v>
      </c>
      <c r="N83" s="1">
        <f t="shared" si="22"/>
        <v>-5</v>
      </c>
      <c r="O83" s="9">
        <v>0</v>
      </c>
      <c r="P83" s="1">
        <f t="shared" si="23"/>
        <v>-5</v>
      </c>
      <c r="Q83" s="1">
        <f t="shared" si="24"/>
        <v>0</v>
      </c>
      <c r="R83" s="1">
        <f t="shared" si="25"/>
        <v>-5</v>
      </c>
      <c r="U83" s="1">
        <v>0.8</v>
      </c>
      <c r="V83" s="1">
        <f t="shared" si="26"/>
        <v>-0.09151498112135022</v>
      </c>
      <c r="X83" s="1" t="s">
        <v>46</v>
      </c>
      <c r="Y83" s="16"/>
    </row>
    <row r="84" spans="1:25" ht="15.75">
      <c r="A84" s="1" t="s">
        <v>83</v>
      </c>
      <c r="B84" s="1">
        <v>2011</v>
      </c>
      <c r="C84" s="1" t="s">
        <v>36</v>
      </c>
      <c r="D84" s="1">
        <v>265</v>
      </c>
      <c r="E84" s="1">
        <v>3</v>
      </c>
      <c r="F84" s="1" t="s">
        <v>30</v>
      </c>
      <c r="G84" s="3">
        <v>2.2</v>
      </c>
      <c r="H84" s="1">
        <f>ASIN(SQRT(G84/100))</f>
        <v>0.1488732800376366</v>
      </c>
      <c r="I84" s="3">
        <v>0.5</v>
      </c>
      <c r="J84" s="1">
        <f t="shared" si="20"/>
        <v>0.07076973666221362</v>
      </c>
      <c r="K84" s="9">
        <v>3</v>
      </c>
      <c r="L84" s="1">
        <f t="shared" si="21"/>
        <v>1.7320508075688772</v>
      </c>
      <c r="M84" s="9">
        <v>0.1667</v>
      </c>
      <c r="N84" s="1">
        <f t="shared" si="22"/>
        <v>-0.7780383484949583</v>
      </c>
      <c r="O84" s="9">
        <v>0.0781</v>
      </c>
      <c r="P84" s="1">
        <f t="shared" si="23"/>
        <v>-1.1072933621943344</v>
      </c>
      <c r="Q84" s="1">
        <f t="shared" si="24"/>
        <v>0.2448</v>
      </c>
      <c r="R84" s="1">
        <f t="shared" si="25"/>
        <v>-0.6111708461011598</v>
      </c>
      <c r="S84" s="1">
        <f>O84/Q84*100</f>
        <v>31.903594771241835</v>
      </c>
      <c r="T84" s="1">
        <f>ASIN(SQRT(S84/100))</f>
        <v>0.600230468565845</v>
      </c>
      <c r="U84" s="1">
        <v>0</v>
      </c>
      <c r="V84" s="1">
        <f t="shared" si="26"/>
        <v>-2</v>
      </c>
      <c r="W84" s="4" t="s">
        <v>28</v>
      </c>
      <c r="X84" s="1" t="s">
        <v>47</v>
      </c>
      <c r="Y84" s="16"/>
    </row>
    <row r="85" spans="1:25" ht="15.75">
      <c r="A85" s="1" t="s">
        <v>83</v>
      </c>
      <c r="B85" s="1">
        <v>2011</v>
      </c>
      <c r="C85" s="1" t="s">
        <v>36</v>
      </c>
      <c r="D85" s="1">
        <v>266</v>
      </c>
      <c r="E85" s="1">
        <v>4</v>
      </c>
      <c r="F85" s="1" t="s">
        <v>25</v>
      </c>
      <c r="G85" s="3">
        <v>7</v>
      </c>
      <c r="H85" s="1">
        <f>ASIN(SQRT(G85/100))</f>
        <v>0.2677633271571939</v>
      </c>
      <c r="I85" s="3">
        <v>3</v>
      </c>
      <c r="J85" s="1">
        <f t="shared" si="20"/>
        <v>0.17408301063648043</v>
      </c>
      <c r="K85" s="9">
        <v>2</v>
      </c>
      <c r="L85" s="1">
        <f t="shared" si="21"/>
        <v>1.4142135623730951</v>
      </c>
      <c r="M85" s="9">
        <v>0.0555</v>
      </c>
      <c r="N85" s="1">
        <f t="shared" si="22"/>
        <v>-1.2556287726681394</v>
      </c>
      <c r="O85" s="9">
        <v>0.0267</v>
      </c>
      <c r="P85" s="1">
        <f t="shared" si="23"/>
        <v>-1.573326111978627</v>
      </c>
      <c r="Q85" s="1">
        <f t="shared" si="24"/>
        <v>0.0822</v>
      </c>
      <c r="R85" s="1">
        <f t="shared" si="25"/>
        <v>-1.0850753517948515</v>
      </c>
      <c r="S85" s="1">
        <f>O85/Q85*100</f>
        <v>32.48175182481752</v>
      </c>
      <c r="T85" s="1">
        <f>ASIN(SQRT(S85/100))</f>
        <v>0.6064177942821857</v>
      </c>
      <c r="U85" s="1">
        <v>8.9</v>
      </c>
      <c r="V85" s="1">
        <f t="shared" si="26"/>
        <v>0.9498777040368748</v>
      </c>
      <c r="Y85" s="16"/>
    </row>
    <row r="86" spans="1:25" ht="15.75">
      <c r="A86" s="1" t="s">
        <v>83</v>
      </c>
      <c r="B86" s="1">
        <v>2011</v>
      </c>
      <c r="C86" s="1" t="s">
        <v>36</v>
      </c>
      <c r="D86" s="1">
        <v>275</v>
      </c>
      <c r="E86" s="1">
        <v>6</v>
      </c>
      <c r="F86" s="1" t="s">
        <v>23</v>
      </c>
      <c r="X86" s="9" t="s">
        <v>43</v>
      </c>
      <c r="Y86" s="16" t="s">
        <v>91</v>
      </c>
    </row>
    <row r="87" spans="1:25" ht="15.75">
      <c r="A87" s="1" t="s">
        <v>83</v>
      </c>
      <c r="B87" s="1">
        <v>2011</v>
      </c>
      <c r="C87" s="1" t="s">
        <v>36</v>
      </c>
      <c r="D87" s="1">
        <v>277</v>
      </c>
      <c r="E87" s="1">
        <v>8</v>
      </c>
      <c r="F87" s="1" t="s">
        <v>32</v>
      </c>
      <c r="G87" s="3">
        <v>0.8</v>
      </c>
      <c r="H87" s="1">
        <f>ASIN(SQRT(G87/100))</f>
        <v>0.0895624074394449</v>
      </c>
      <c r="I87" s="3">
        <v>2</v>
      </c>
      <c r="J87" s="1">
        <f aca="true" t="shared" si="27" ref="J87:J93">ASIN(SQRT(I87/100))</f>
        <v>0.1418970546041639</v>
      </c>
      <c r="K87" s="9">
        <v>0</v>
      </c>
      <c r="L87" s="1">
        <f aca="true" t="shared" si="28" ref="L87:L93">SQRT(K87)</f>
        <v>0</v>
      </c>
      <c r="M87" s="9">
        <v>0</v>
      </c>
      <c r="N87" s="1">
        <f aca="true" t="shared" si="29" ref="N87:N93">LOG(M87+0.00001)</f>
        <v>-5</v>
      </c>
      <c r="O87" s="9">
        <v>0</v>
      </c>
      <c r="P87" s="1">
        <f aca="true" t="shared" si="30" ref="P87:P93">LOG(O87+0.00001)</f>
        <v>-5</v>
      </c>
      <c r="Q87" s="1">
        <f aca="true" t="shared" si="31" ref="Q87:Q93">M87+O87</f>
        <v>0</v>
      </c>
      <c r="R87" s="1">
        <f aca="true" t="shared" si="32" ref="R87:R93">LOG10(Q87+0.00001)</f>
        <v>-5</v>
      </c>
      <c r="U87" s="1">
        <v>0.6</v>
      </c>
      <c r="V87" s="1">
        <f aca="true" t="shared" si="33" ref="V87:V93">LOG10(U87+0.01)</f>
        <v>-0.21467016498923297</v>
      </c>
      <c r="Y87" s="16"/>
    </row>
    <row r="88" spans="1:25" ht="15.75">
      <c r="A88" s="1" t="s">
        <v>83</v>
      </c>
      <c r="B88" s="1">
        <v>2011</v>
      </c>
      <c r="C88" s="1" t="s">
        <v>36</v>
      </c>
      <c r="D88" s="1">
        <v>278</v>
      </c>
      <c r="E88" s="1">
        <v>4</v>
      </c>
      <c r="F88" s="1" t="s">
        <v>25</v>
      </c>
      <c r="G88" s="3">
        <v>2</v>
      </c>
      <c r="H88" s="1">
        <f>ASIN(SQRT(G88/100))</f>
        <v>0.1418970546041639</v>
      </c>
      <c r="I88" s="3">
        <v>2</v>
      </c>
      <c r="J88" s="1">
        <f t="shared" si="27"/>
        <v>0.1418970546041639</v>
      </c>
      <c r="K88" s="9">
        <v>0</v>
      </c>
      <c r="L88" s="1">
        <f t="shared" si="28"/>
        <v>0</v>
      </c>
      <c r="M88" s="9">
        <v>0</v>
      </c>
      <c r="N88" s="1">
        <f t="shared" si="29"/>
        <v>-5</v>
      </c>
      <c r="O88" s="9">
        <v>0</v>
      </c>
      <c r="P88" s="1">
        <f t="shared" si="30"/>
        <v>-5</v>
      </c>
      <c r="Q88" s="1">
        <f t="shared" si="31"/>
        <v>0</v>
      </c>
      <c r="R88" s="1">
        <f t="shared" si="32"/>
        <v>-5</v>
      </c>
      <c r="U88" s="1">
        <v>0</v>
      </c>
      <c r="V88" s="1">
        <f t="shared" si="33"/>
        <v>-2</v>
      </c>
      <c r="W88" s="4" t="s">
        <v>30</v>
      </c>
      <c r="X88" s="1" t="s">
        <v>53</v>
      </c>
      <c r="Y88" s="16"/>
    </row>
    <row r="89" spans="1:25" ht="15.75">
      <c r="A89" s="1" t="s">
        <v>83</v>
      </c>
      <c r="B89" s="1">
        <v>2011</v>
      </c>
      <c r="C89" s="1" t="s">
        <v>36</v>
      </c>
      <c r="D89" s="1">
        <v>281</v>
      </c>
      <c r="E89" s="1">
        <v>8</v>
      </c>
      <c r="F89" s="1" t="s">
        <v>32</v>
      </c>
      <c r="G89" s="3">
        <v>20</v>
      </c>
      <c r="H89" s="1">
        <f>ASIN(SQRT(G89/100))</f>
        <v>0.4636476090008061</v>
      </c>
      <c r="I89" s="3">
        <v>17</v>
      </c>
      <c r="J89" s="1">
        <f t="shared" si="27"/>
        <v>0.4249887829624035</v>
      </c>
      <c r="K89" s="9">
        <v>13</v>
      </c>
      <c r="L89" s="1">
        <f t="shared" si="28"/>
        <v>3.605551275463989</v>
      </c>
      <c r="M89" s="9">
        <v>0.0431</v>
      </c>
      <c r="N89" s="1">
        <f t="shared" si="29"/>
        <v>-1.3654219771461118</v>
      </c>
      <c r="O89" s="9">
        <v>0.216</v>
      </c>
      <c r="P89" s="1">
        <f t="shared" si="30"/>
        <v>-0.6655261430884626</v>
      </c>
      <c r="Q89" s="1">
        <f t="shared" si="31"/>
        <v>0.2591</v>
      </c>
      <c r="R89" s="1">
        <f t="shared" si="32"/>
        <v>-0.5865158256825931</v>
      </c>
      <c r="S89" s="1">
        <f>O89/Q89*100</f>
        <v>83.36549594751061</v>
      </c>
      <c r="T89" s="1">
        <f>ASIN(SQRT(S89/100))</f>
        <v>1.1506936649836943</v>
      </c>
      <c r="U89" s="1">
        <v>32.2</v>
      </c>
      <c r="V89" s="1">
        <f t="shared" si="33"/>
        <v>1.5079907248196913</v>
      </c>
      <c r="W89" s="4" t="s">
        <v>31</v>
      </c>
      <c r="X89" s="1" t="s">
        <v>48</v>
      </c>
      <c r="Y89" s="16"/>
    </row>
    <row r="90" spans="1:25" ht="15.75">
      <c r="A90" s="1" t="s">
        <v>83</v>
      </c>
      <c r="B90" s="1">
        <v>2011</v>
      </c>
      <c r="C90" s="1" t="s">
        <v>36</v>
      </c>
      <c r="D90" s="1">
        <v>288</v>
      </c>
      <c r="E90" s="1">
        <v>3</v>
      </c>
      <c r="F90" s="1" t="s">
        <v>30</v>
      </c>
      <c r="G90" s="3">
        <v>5</v>
      </c>
      <c r="H90" s="1">
        <f>ASIN(SQRT(G90/100))</f>
        <v>0.2255134058981312</v>
      </c>
      <c r="I90" s="3">
        <v>5</v>
      </c>
      <c r="J90" s="1">
        <f t="shared" si="27"/>
        <v>0.2255134058981312</v>
      </c>
      <c r="K90" s="9">
        <v>2</v>
      </c>
      <c r="L90" s="1">
        <f t="shared" si="28"/>
        <v>1.4142135623730951</v>
      </c>
      <c r="M90" s="9">
        <v>0.0459</v>
      </c>
      <c r="N90" s="1">
        <f t="shared" si="29"/>
        <v>-1.3380927072339792</v>
      </c>
      <c r="O90" s="9">
        <v>0.0048</v>
      </c>
      <c r="P90" s="1">
        <f t="shared" si="30"/>
        <v>-2.3178549236261685</v>
      </c>
      <c r="Q90" s="1">
        <f t="shared" si="31"/>
        <v>0.0507</v>
      </c>
      <c r="R90" s="1">
        <f t="shared" si="32"/>
        <v>-1.2949063894521267</v>
      </c>
      <c r="S90" s="1">
        <f>O90/Q90*100</f>
        <v>9.467455621301774</v>
      </c>
      <c r="T90" s="1">
        <f>ASIN(SQRT(S90/100))</f>
        <v>0.3127667219415449</v>
      </c>
      <c r="U90" s="1">
        <v>11.3</v>
      </c>
      <c r="V90" s="1">
        <f t="shared" si="33"/>
        <v>1.0534626049254554</v>
      </c>
      <c r="X90" s="1" t="s">
        <v>52</v>
      </c>
      <c r="Y90" s="16"/>
    </row>
    <row r="91" spans="1:25" ht="15.75">
      <c r="A91" s="1" t="s">
        <v>83</v>
      </c>
      <c r="B91" s="1">
        <v>2011</v>
      </c>
      <c r="C91" s="1" t="s">
        <v>36</v>
      </c>
      <c r="D91" s="1">
        <v>290</v>
      </c>
      <c r="E91" s="1">
        <v>2</v>
      </c>
      <c r="F91" s="1" t="s">
        <v>27</v>
      </c>
      <c r="G91" s="3">
        <v>10</v>
      </c>
      <c r="H91" s="1">
        <f>ASIN(SQRT(G91/100))</f>
        <v>0.32175055439664224</v>
      </c>
      <c r="I91" s="3">
        <v>10</v>
      </c>
      <c r="J91" s="1">
        <f t="shared" si="27"/>
        <v>0.32175055439664224</v>
      </c>
      <c r="K91" s="9">
        <v>1</v>
      </c>
      <c r="L91" s="1">
        <f t="shared" si="28"/>
        <v>1</v>
      </c>
      <c r="M91" s="9">
        <v>0.0432</v>
      </c>
      <c r="N91" s="1">
        <f t="shared" si="29"/>
        <v>-1.36441573368877</v>
      </c>
      <c r="O91" s="9">
        <v>0.0202</v>
      </c>
      <c r="P91" s="1">
        <f t="shared" si="30"/>
        <v>-1.694433686484696</v>
      </c>
      <c r="Q91" s="1">
        <f t="shared" si="31"/>
        <v>0.0634</v>
      </c>
      <c r="R91" s="1">
        <f t="shared" si="32"/>
        <v>-1.1978422468130385</v>
      </c>
      <c r="S91" s="1">
        <f>O91/Q91*100</f>
        <v>31.861198738170348</v>
      </c>
      <c r="T91" s="1">
        <f>ASIN(SQRT(S91/100))</f>
        <v>0.5997755956402535</v>
      </c>
      <c r="U91" s="1">
        <v>5.2</v>
      </c>
      <c r="V91" s="1">
        <f t="shared" si="33"/>
        <v>0.7168377232995244</v>
      </c>
      <c r="Y91" s="16"/>
    </row>
    <row r="92" spans="1:25" ht="15.75">
      <c r="A92" s="1" t="s">
        <v>83</v>
      </c>
      <c r="B92" s="1">
        <v>2011</v>
      </c>
      <c r="C92" s="1" t="s">
        <v>36</v>
      </c>
      <c r="D92" s="1">
        <v>297</v>
      </c>
      <c r="E92" s="1">
        <v>6</v>
      </c>
      <c r="F92" s="1" t="s">
        <v>23</v>
      </c>
      <c r="G92" s="3">
        <v>2</v>
      </c>
      <c r="H92" s="1">
        <f>ASIN(SQRT(G92/100))</f>
        <v>0.1418970546041639</v>
      </c>
      <c r="I92" s="3">
        <v>2</v>
      </c>
      <c r="J92" s="1">
        <f t="shared" si="27"/>
        <v>0.1418970546041639</v>
      </c>
      <c r="K92" s="9">
        <v>0</v>
      </c>
      <c r="L92" s="1">
        <f t="shared" si="28"/>
        <v>0</v>
      </c>
      <c r="M92" s="9">
        <v>0</v>
      </c>
      <c r="N92" s="1">
        <f t="shared" si="29"/>
        <v>-5</v>
      </c>
      <c r="O92" s="9">
        <v>0</v>
      </c>
      <c r="P92" s="1">
        <f t="shared" si="30"/>
        <v>-5</v>
      </c>
      <c r="Q92" s="1">
        <f t="shared" si="31"/>
        <v>0</v>
      </c>
      <c r="R92" s="1">
        <f t="shared" si="32"/>
        <v>-5</v>
      </c>
      <c r="U92" s="1">
        <v>0.5</v>
      </c>
      <c r="V92" s="1">
        <f t="shared" si="33"/>
        <v>-0.2924298239020636</v>
      </c>
      <c r="W92" s="4" t="s">
        <v>31</v>
      </c>
      <c r="X92" s="1" t="s">
        <v>54</v>
      </c>
      <c r="Y92" s="16"/>
    </row>
    <row r="93" spans="1:25" ht="15.75">
      <c r="A93" s="1" t="s">
        <v>83</v>
      </c>
      <c r="B93" s="1">
        <v>2011</v>
      </c>
      <c r="C93" s="1" t="s">
        <v>36</v>
      </c>
      <c r="D93" s="1">
        <v>300</v>
      </c>
      <c r="E93" s="1">
        <v>4</v>
      </c>
      <c r="F93" s="1" t="s">
        <v>25</v>
      </c>
      <c r="G93" s="3">
        <v>1</v>
      </c>
      <c r="H93" s="1">
        <f>ASIN(SQRT(G93/100))</f>
        <v>0.1001674211615598</v>
      </c>
      <c r="I93" s="3">
        <v>0.5</v>
      </c>
      <c r="J93" s="1">
        <f t="shared" si="27"/>
        <v>0.07076973666221362</v>
      </c>
      <c r="K93" s="9">
        <v>0</v>
      </c>
      <c r="L93" s="1">
        <f t="shared" si="28"/>
        <v>0</v>
      </c>
      <c r="M93" s="9">
        <v>0</v>
      </c>
      <c r="N93" s="1">
        <f t="shared" si="29"/>
        <v>-5</v>
      </c>
      <c r="O93" s="9">
        <v>0</v>
      </c>
      <c r="P93" s="1">
        <f t="shared" si="30"/>
        <v>-5</v>
      </c>
      <c r="Q93" s="1">
        <f t="shared" si="31"/>
        <v>0</v>
      </c>
      <c r="R93" s="1">
        <f t="shared" si="32"/>
        <v>-5</v>
      </c>
      <c r="U93" s="1">
        <v>0.6</v>
      </c>
      <c r="V93" s="1">
        <f t="shared" si="33"/>
        <v>-0.21467016498923297</v>
      </c>
      <c r="W93" s="4" t="s">
        <v>35</v>
      </c>
      <c r="X93" s="1" t="s">
        <v>55</v>
      </c>
      <c r="Y93" s="16"/>
    </row>
    <row r="94" spans="1:25" ht="15.75">
      <c r="A94" s="1" t="s">
        <v>83</v>
      </c>
      <c r="B94" s="1">
        <v>2011</v>
      </c>
      <c r="C94" s="1" t="s">
        <v>36</v>
      </c>
      <c r="D94" s="1">
        <v>301</v>
      </c>
      <c r="E94" s="1">
        <v>7</v>
      </c>
      <c r="F94" s="1" t="s">
        <v>33</v>
      </c>
      <c r="X94" s="9" t="s">
        <v>43</v>
      </c>
      <c r="Y94" s="16" t="s">
        <v>89</v>
      </c>
    </row>
    <row r="95" spans="1:25" ht="15.75">
      <c r="A95" s="1" t="s">
        <v>83</v>
      </c>
      <c r="B95" s="1">
        <v>2011</v>
      </c>
      <c r="C95" s="1" t="s">
        <v>36</v>
      </c>
      <c r="D95" s="1">
        <v>302</v>
      </c>
      <c r="E95" s="1">
        <v>8</v>
      </c>
      <c r="F95" s="1" t="s">
        <v>32</v>
      </c>
      <c r="X95" s="9" t="s">
        <v>43</v>
      </c>
      <c r="Y95" s="16" t="s">
        <v>89</v>
      </c>
    </row>
    <row r="96" spans="1:25" ht="15.75">
      <c r="A96" s="1" t="s">
        <v>83</v>
      </c>
      <c r="B96" s="1">
        <v>2011</v>
      </c>
      <c r="C96" s="1" t="s">
        <v>36</v>
      </c>
      <c r="D96" s="1">
        <v>303</v>
      </c>
      <c r="E96" s="1">
        <v>6</v>
      </c>
      <c r="F96" s="1" t="s">
        <v>23</v>
      </c>
      <c r="G96" s="3">
        <v>5</v>
      </c>
      <c r="H96" s="1">
        <f>ASIN(SQRT(G96/100))</f>
        <v>0.2255134058981312</v>
      </c>
      <c r="I96" s="3">
        <v>4</v>
      </c>
      <c r="J96" s="1">
        <f>ASIN(SQRT(I96/100))</f>
        <v>0.20135792079033082</v>
      </c>
      <c r="K96" s="9">
        <v>0</v>
      </c>
      <c r="L96" s="1">
        <f>SQRT(K96)</f>
        <v>0</v>
      </c>
      <c r="M96" s="9">
        <v>0</v>
      </c>
      <c r="N96" s="1">
        <f>LOG(M96+0.00001)</f>
        <v>-5</v>
      </c>
      <c r="O96" s="9">
        <v>0</v>
      </c>
      <c r="P96" s="1">
        <f>LOG(O96+0.00001)</f>
        <v>-5</v>
      </c>
      <c r="Q96" s="1">
        <f>M96+O96</f>
        <v>0</v>
      </c>
      <c r="R96" s="1">
        <f>LOG10(Q96+0.00001)</f>
        <v>-5</v>
      </c>
      <c r="U96" s="1">
        <v>5.7</v>
      </c>
      <c r="V96" s="1">
        <f>LOG10(U96+0.01)</f>
        <v>0.756636108245848</v>
      </c>
      <c r="W96" s="4" t="s">
        <v>37</v>
      </c>
      <c r="Y96" s="16"/>
    </row>
    <row r="97" spans="1:25" ht="15.75">
      <c r="A97" s="1" t="s">
        <v>83</v>
      </c>
      <c r="B97" s="1">
        <v>2011</v>
      </c>
      <c r="C97" s="1" t="s">
        <v>36</v>
      </c>
      <c r="D97" s="1">
        <v>304</v>
      </c>
      <c r="E97" s="1">
        <v>8</v>
      </c>
      <c r="F97" s="1" t="s">
        <v>32</v>
      </c>
      <c r="G97" s="3">
        <v>10</v>
      </c>
      <c r="H97" s="1">
        <f>ASIN(SQRT(G97/100))</f>
        <v>0.32175055439664224</v>
      </c>
      <c r="I97" s="3">
        <v>10</v>
      </c>
      <c r="J97" s="1">
        <f>ASIN(SQRT(I97/100))</f>
        <v>0.32175055439664224</v>
      </c>
      <c r="K97" s="9">
        <v>38</v>
      </c>
      <c r="L97" s="1">
        <f>SQRT(K97)</f>
        <v>6.164414002968976</v>
      </c>
      <c r="M97" s="9">
        <v>0.1893</v>
      </c>
      <c r="N97" s="1">
        <f>LOG(M97+0.00001)</f>
        <v>-0.7228264445142147</v>
      </c>
      <c r="O97" s="9">
        <v>0.8156</v>
      </c>
      <c r="P97" s="1">
        <f>LOG(O97+0.00001)</f>
        <v>-0.0885174580800244</v>
      </c>
      <c r="Q97" s="1">
        <f>M97+O97</f>
        <v>1.0049</v>
      </c>
      <c r="R97" s="1">
        <f>LOG10(Q97+0.00001)</f>
        <v>0.0021271679718134068</v>
      </c>
      <c r="S97" s="1">
        <f>O97/Q97*100</f>
        <v>81.16230470693601</v>
      </c>
      <c r="T97" s="1">
        <f>ASIN(SQRT(S97/100))</f>
        <v>1.1218415387095946</v>
      </c>
      <c r="U97" s="1">
        <v>44.4</v>
      </c>
      <c r="V97" s="1">
        <f>LOG10(U97+0.01)</f>
        <v>1.6474807731736758</v>
      </c>
      <c r="W97" s="4" t="s">
        <v>31</v>
      </c>
      <c r="Y97" s="16"/>
    </row>
    <row r="98" spans="1:25" ht="15.75">
      <c r="A98" s="1" t="s">
        <v>83</v>
      </c>
      <c r="B98" s="1">
        <v>2011</v>
      </c>
      <c r="C98" s="1" t="s">
        <v>36</v>
      </c>
      <c r="D98" s="1">
        <v>305</v>
      </c>
      <c r="E98" s="1">
        <v>5</v>
      </c>
      <c r="F98" s="1" t="s">
        <v>31</v>
      </c>
      <c r="Y98" s="16" t="s">
        <v>100</v>
      </c>
    </row>
    <row r="99" spans="1:25" ht="15.75">
      <c r="A99" s="1" t="s">
        <v>83</v>
      </c>
      <c r="B99" s="1">
        <v>2011</v>
      </c>
      <c r="C99" s="1" t="s">
        <v>36</v>
      </c>
      <c r="D99" s="1">
        <v>309</v>
      </c>
      <c r="E99" s="1">
        <v>7</v>
      </c>
      <c r="F99" s="1" t="s">
        <v>33</v>
      </c>
      <c r="X99" s="9" t="s">
        <v>43</v>
      </c>
      <c r="Y99" s="16" t="s">
        <v>89</v>
      </c>
    </row>
    <row r="100" spans="1:25" ht="15.75">
      <c r="A100" s="1" t="s">
        <v>83</v>
      </c>
      <c r="B100" s="1">
        <v>2011</v>
      </c>
      <c r="C100" s="1" t="s">
        <v>36</v>
      </c>
      <c r="D100" s="1">
        <v>310</v>
      </c>
      <c r="E100" s="1">
        <v>1</v>
      </c>
      <c r="F100" s="1" t="s">
        <v>24</v>
      </c>
      <c r="G100" s="3">
        <v>8</v>
      </c>
      <c r="H100" s="1">
        <f>ASIN(SQRT(G100/100))</f>
        <v>0.2867565522115484</v>
      </c>
      <c r="I100" s="3">
        <v>5</v>
      </c>
      <c r="J100" s="1">
        <f aca="true" t="shared" si="34" ref="J100:J117">ASIN(SQRT(I100/100))</f>
        <v>0.2255134058981312</v>
      </c>
      <c r="K100" s="9">
        <v>46</v>
      </c>
      <c r="L100" s="1">
        <f aca="true" t="shared" si="35" ref="L100:L117">SQRT(K100)</f>
        <v>6.782329983125268</v>
      </c>
      <c r="M100" s="9">
        <v>2.9342</v>
      </c>
      <c r="N100" s="1">
        <f aca="true" t="shared" si="36" ref="N100:N117">LOG(M100+0.00001)</f>
        <v>0.46749119286700686</v>
      </c>
      <c r="O100" s="9">
        <v>0.7122</v>
      </c>
      <c r="P100" s="1">
        <f aca="true" t="shared" si="37" ref="P100:P117">LOG(O100+0.00001)</f>
        <v>-0.1473919327758768</v>
      </c>
      <c r="Q100" s="1">
        <f aca="true" t="shared" si="38" ref="Q100:Q117">M100+O100</f>
        <v>3.6464000000000003</v>
      </c>
      <c r="R100" s="1">
        <f aca="true" t="shared" si="39" ref="R100:R117">LOG(Q100+0.00001)</f>
        <v>0.5618654988572701</v>
      </c>
      <c r="S100" s="1">
        <f>O100/Q100*100</f>
        <v>19.531592803861344</v>
      </c>
      <c r="T100" s="1">
        <f>ASIN(SQRT(S100/100))</f>
        <v>0.45776644264853095</v>
      </c>
      <c r="U100" s="1">
        <v>29.9</v>
      </c>
      <c r="V100" s="1">
        <f aca="true" t="shared" si="40" ref="V100:V117">LOG10(U100+0.01)</f>
        <v>1.475816413031318</v>
      </c>
      <c r="Y100" s="16"/>
    </row>
    <row r="101" spans="1:25" ht="15.75">
      <c r="A101" s="1" t="s">
        <v>83</v>
      </c>
      <c r="B101" s="1">
        <v>2011</v>
      </c>
      <c r="C101" s="1" t="s">
        <v>36</v>
      </c>
      <c r="D101" s="1">
        <v>311</v>
      </c>
      <c r="E101" s="1">
        <v>3</v>
      </c>
      <c r="F101" s="1" t="s">
        <v>30</v>
      </c>
      <c r="G101" s="3">
        <v>5</v>
      </c>
      <c r="H101" s="1">
        <f>ASIN(SQRT(G101/100))</f>
        <v>0.2255134058981312</v>
      </c>
      <c r="I101" s="3">
        <v>5</v>
      </c>
      <c r="J101" s="1">
        <f t="shared" si="34"/>
        <v>0.2255134058981312</v>
      </c>
      <c r="K101" s="9">
        <v>0</v>
      </c>
      <c r="L101" s="1">
        <f t="shared" si="35"/>
        <v>0</v>
      </c>
      <c r="M101" s="9">
        <v>0</v>
      </c>
      <c r="N101" s="1">
        <f t="shared" si="36"/>
        <v>-5</v>
      </c>
      <c r="O101" s="9">
        <v>0</v>
      </c>
      <c r="P101" s="1">
        <f t="shared" si="37"/>
        <v>-5</v>
      </c>
      <c r="Q101" s="1">
        <f t="shared" si="38"/>
        <v>0</v>
      </c>
      <c r="R101" s="1">
        <f t="shared" si="39"/>
        <v>-5</v>
      </c>
      <c r="U101" s="1">
        <v>5.5</v>
      </c>
      <c r="V101" s="1">
        <f t="shared" si="40"/>
        <v>0.741151598851785</v>
      </c>
      <c r="W101" s="4" t="s">
        <v>29</v>
      </c>
      <c r="Y101" s="16"/>
    </row>
    <row r="102" spans="1:25" ht="15.75">
      <c r="A102" s="1" t="s">
        <v>83</v>
      </c>
      <c r="B102" s="1">
        <v>2011</v>
      </c>
      <c r="C102" s="1" t="s">
        <v>36</v>
      </c>
      <c r="D102" s="1">
        <v>312</v>
      </c>
      <c r="E102" s="1">
        <v>7</v>
      </c>
      <c r="F102" s="1" t="s">
        <v>33</v>
      </c>
      <c r="G102" s="3">
        <v>2.5</v>
      </c>
      <c r="H102" s="1">
        <f>ASIN(SQRT(G102/100))</f>
        <v>0.15878021464576067</v>
      </c>
      <c r="I102" s="3">
        <v>1</v>
      </c>
      <c r="J102" s="1">
        <f t="shared" si="34"/>
        <v>0.1001674211615598</v>
      </c>
      <c r="K102" s="9">
        <v>0</v>
      </c>
      <c r="L102" s="1">
        <f t="shared" si="35"/>
        <v>0</v>
      </c>
      <c r="M102" s="9">
        <v>0</v>
      </c>
      <c r="N102" s="1">
        <f t="shared" si="36"/>
        <v>-5</v>
      </c>
      <c r="O102" s="9">
        <v>0</v>
      </c>
      <c r="P102" s="1">
        <f t="shared" si="37"/>
        <v>-5</v>
      </c>
      <c r="Q102" s="1">
        <f t="shared" si="38"/>
        <v>0</v>
      </c>
      <c r="R102" s="1">
        <f t="shared" si="39"/>
        <v>-5</v>
      </c>
      <c r="U102" s="1">
        <v>0.8</v>
      </c>
      <c r="V102" s="1">
        <f t="shared" si="40"/>
        <v>-0.09151498112135022</v>
      </c>
      <c r="Y102" s="16"/>
    </row>
    <row r="103" spans="1:25" ht="15.75">
      <c r="A103" s="1" t="s">
        <v>83</v>
      </c>
      <c r="B103" s="1">
        <v>2011</v>
      </c>
      <c r="C103" s="1" t="s">
        <v>36</v>
      </c>
      <c r="D103" s="1">
        <v>319</v>
      </c>
      <c r="E103" s="1">
        <v>3</v>
      </c>
      <c r="F103" s="1" t="s">
        <v>30</v>
      </c>
      <c r="G103" s="3">
        <v>4</v>
      </c>
      <c r="H103" s="1">
        <f>ASIN(SQRT(G103/100))</f>
        <v>0.20135792079033082</v>
      </c>
      <c r="I103" s="3">
        <v>4</v>
      </c>
      <c r="J103" s="1">
        <f t="shared" si="34"/>
        <v>0.20135792079033082</v>
      </c>
      <c r="K103" s="9">
        <v>0</v>
      </c>
      <c r="L103" s="1">
        <f t="shared" si="35"/>
        <v>0</v>
      </c>
      <c r="M103" s="9">
        <v>0</v>
      </c>
      <c r="N103" s="1">
        <f t="shared" si="36"/>
        <v>-5</v>
      </c>
      <c r="O103" s="9">
        <v>0</v>
      </c>
      <c r="P103" s="1">
        <f t="shared" si="37"/>
        <v>-5</v>
      </c>
      <c r="Q103" s="1">
        <f t="shared" si="38"/>
        <v>0</v>
      </c>
      <c r="R103" s="1">
        <f t="shared" si="39"/>
        <v>-5</v>
      </c>
      <c r="U103" s="1">
        <v>1.7</v>
      </c>
      <c r="V103" s="1">
        <f t="shared" si="40"/>
        <v>0.23299611039215382</v>
      </c>
      <c r="Y103" s="16"/>
    </row>
    <row r="104" spans="1:25" ht="15.75">
      <c r="A104" s="1" t="s">
        <v>83</v>
      </c>
      <c r="B104" s="1">
        <v>2011</v>
      </c>
      <c r="C104" s="1" t="s">
        <v>36</v>
      </c>
      <c r="D104" s="1">
        <v>320</v>
      </c>
      <c r="E104" s="1">
        <v>3</v>
      </c>
      <c r="F104" s="1" t="s">
        <v>30</v>
      </c>
      <c r="G104" s="3">
        <v>0.1</v>
      </c>
      <c r="H104" s="1">
        <f>ASIN(SQRT(G104/100))</f>
        <v>0.03162804943757168</v>
      </c>
      <c r="I104" s="3">
        <v>0.5</v>
      </c>
      <c r="J104" s="1">
        <f t="shared" si="34"/>
        <v>0.07076973666221362</v>
      </c>
      <c r="K104" s="9">
        <v>0</v>
      </c>
      <c r="L104" s="1">
        <f t="shared" si="35"/>
        <v>0</v>
      </c>
      <c r="M104" s="9">
        <v>0</v>
      </c>
      <c r="N104" s="1">
        <f t="shared" si="36"/>
        <v>-5</v>
      </c>
      <c r="O104" s="9">
        <v>0</v>
      </c>
      <c r="P104" s="1">
        <f t="shared" si="37"/>
        <v>-5</v>
      </c>
      <c r="Q104" s="1">
        <f t="shared" si="38"/>
        <v>0</v>
      </c>
      <c r="R104" s="1">
        <f t="shared" si="39"/>
        <v>-5</v>
      </c>
      <c r="U104" s="1">
        <v>0</v>
      </c>
      <c r="V104" s="1">
        <f t="shared" si="40"/>
        <v>-2</v>
      </c>
      <c r="X104" s="1" t="s">
        <v>51</v>
      </c>
      <c r="Y104" s="16"/>
    </row>
    <row r="105" spans="1:25" ht="15.75">
      <c r="A105" s="1" t="s">
        <v>83</v>
      </c>
      <c r="B105" s="1">
        <v>2011</v>
      </c>
      <c r="C105" s="1" t="s">
        <v>36</v>
      </c>
      <c r="D105" s="1">
        <v>321</v>
      </c>
      <c r="E105" s="1">
        <v>8</v>
      </c>
      <c r="F105" s="1" t="s">
        <v>38</v>
      </c>
      <c r="G105" s="3">
        <v>4</v>
      </c>
      <c r="H105" s="1">
        <f>ASIN(SQRT(G105/100))</f>
        <v>0.20135792079033082</v>
      </c>
      <c r="I105" s="3">
        <v>3.5</v>
      </c>
      <c r="J105" s="1">
        <f t="shared" si="34"/>
        <v>0.1881917411588641</v>
      </c>
      <c r="K105" s="9">
        <v>0</v>
      </c>
      <c r="L105" s="1">
        <f t="shared" si="35"/>
        <v>0</v>
      </c>
      <c r="M105" s="9">
        <v>0</v>
      </c>
      <c r="N105" s="1">
        <f t="shared" si="36"/>
        <v>-5</v>
      </c>
      <c r="O105" s="9">
        <v>0</v>
      </c>
      <c r="P105" s="1">
        <f t="shared" si="37"/>
        <v>-5</v>
      </c>
      <c r="Q105" s="1">
        <f t="shared" si="38"/>
        <v>0</v>
      </c>
      <c r="R105" s="1">
        <f t="shared" si="39"/>
        <v>-5</v>
      </c>
      <c r="U105" s="1">
        <v>2.2</v>
      </c>
      <c r="V105" s="1">
        <f t="shared" si="40"/>
        <v>0.3443922736851107</v>
      </c>
      <c r="W105" s="4" t="s">
        <v>34</v>
      </c>
      <c r="Y105" s="16"/>
    </row>
    <row r="106" spans="1:25" ht="15.75">
      <c r="A106" s="1" t="s">
        <v>83</v>
      </c>
      <c r="B106" s="1">
        <v>2011</v>
      </c>
      <c r="C106" s="1" t="s">
        <v>36</v>
      </c>
      <c r="D106" s="1">
        <v>324</v>
      </c>
      <c r="E106" s="1">
        <v>1</v>
      </c>
      <c r="F106" s="1" t="s">
        <v>24</v>
      </c>
      <c r="G106" s="3">
        <v>5</v>
      </c>
      <c r="H106" s="1">
        <f>ASIN(SQRT(G106/100))</f>
        <v>0.2255134058981312</v>
      </c>
      <c r="I106" s="3">
        <v>8</v>
      </c>
      <c r="J106" s="1">
        <f t="shared" si="34"/>
        <v>0.2867565522115484</v>
      </c>
      <c r="K106" s="9">
        <v>0</v>
      </c>
      <c r="L106" s="1">
        <f t="shared" si="35"/>
        <v>0</v>
      </c>
      <c r="M106" s="9">
        <v>0</v>
      </c>
      <c r="N106" s="1">
        <f t="shared" si="36"/>
        <v>-5</v>
      </c>
      <c r="O106" s="9">
        <v>0</v>
      </c>
      <c r="P106" s="1">
        <f t="shared" si="37"/>
        <v>-5</v>
      </c>
      <c r="Q106" s="1">
        <f t="shared" si="38"/>
        <v>0</v>
      </c>
      <c r="R106" s="1">
        <f t="shared" si="39"/>
        <v>-5</v>
      </c>
      <c r="U106" s="1">
        <v>5.2</v>
      </c>
      <c r="V106" s="1">
        <f t="shared" si="40"/>
        <v>0.7168377232995244</v>
      </c>
      <c r="W106" s="4" t="s">
        <v>28</v>
      </c>
      <c r="Y106" s="16"/>
    </row>
    <row r="107" spans="1:25" ht="15.75">
      <c r="A107" s="1" t="s">
        <v>83</v>
      </c>
      <c r="B107" s="1">
        <v>2011</v>
      </c>
      <c r="C107" s="1" t="s">
        <v>36</v>
      </c>
      <c r="D107" s="1">
        <v>326</v>
      </c>
      <c r="E107" s="1">
        <v>2</v>
      </c>
      <c r="F107" s="1" t="s">
        <v>27</v>
      </c>
      <c r="G107" s="3">
        <v>6</v>
      </c>
      <c r="H107" s="1">
        <f>ASIN(SQRT(G107/100))</f>
        <v>0.24746706317044773</v>
      </c>
      <c r="I107" s="3">
        <v>5</v>
      </c>
      <c r="J107" s="1">
        <f t="shared" si="34"/>
        <v>0.2255134058981312</v>
      </c>
      <c r="K107" s="9">
        <v>8</v>
      </c>
      <c r="L107" s="1">
        <f t="shared" si="35"/>
        <v>2.8284271247461903</v>
      </c>
      <c r="M107" s="9">
        <v>0.4337</v>
      </c>
      <c r="N107" s="1">
        <f t="shared" si="36"/>
        <v>-0.36280056425946666</v>
      </c>
      <c r="O107" s="9">
        <v>0.1291</v>
      </c>
      <c r="P107" s="1">
        <f t="shared" si="37"/>
        <v>-0.8890401188751218</v>
      </c>
      <c r="Q107" s="1">
        <f t="shared" si="38"/>
        <v>0.5628</v>
      </c>
      <c r="R107" s="1">
        <f t="shared" si="39"/>
        <v>-0.24963819463061798</v>
      </c>
      <c r="S107" s="1">
        <f>O107/Q107*100</f>
        <v>22.938877043354655</v>
      </c>
      <c r="T107" s="1">
        <f>ASIN(SQRT(S107/100))</f>
        <v>0.49945305499147025</v>
      </c>
      <c r="U107" s="1">
        <v>17.6</v>
      </c>
      <c r="V107" s="1">
        <f t="shared" si="40"/>
        <v>1.245759355967277</v>
      </c>
      <c r="W107" s="4" t="s">
        <v>35</v>
      </c>
      <c r="Y107" s="17" t="s">
        <v>92</v>
      </c>
    </row>
    <row r="108" spans="1:25" ht="15.75">
      <c r="A108" s="1" t="s">
        <v>83</v>
      </c>
      <c r="B108" s="1">
        <v>2011</v>
      </c>
      <c r="C108" s="1" t="s">
        <v>36</v>
      </c>
      <c r="D108" s="1">
        <v>327</v>
      </c>
      <c r="E108" s="1">
        <v>2</v>
      </c>
      <c r="F108" s="1" t="s">
        <v>27</v>
      </c>
      <c r="G108" s="3">
        <v>3</v>
      </c>
      <c r="H108" s="1">
        <f>ASIN(SQRT(G108/100))</f>
        <v>0.17408301063648043</v>
      </c>
      <c r="I108" s="3">
        <v>2.5</v>
      </c>
      <c r="J108" s="1">
        <f t="shared" si="34"/>
        <v>0.15878021464576067</v>
      </c>
      <c r="K108" s="9">
        <v>0</v>
      </c>
      <c r="L108" s="1">
        <f t="shared" si="35"/>
        <v>0</v>
      </c>
      <c r="M108" s="9">
        <v>0</v>
      </c>
      <c r="N108" s="1">
        <f t="shared" si="36"/>
        <v>-5</v>
      </c>
      <c r="O108" s="9">
        <v>0</v>
      </c>
      <c r="P108" s="1">
        <f t="shared" si="37"/>
        <v>-5</v>
      </c>
      <c r="Q108" s="1">
        <f t="shared" si="38"/>
        <v>0</v>
      </c>
      <c r="R108" s="1">
        <f t="shared" si="39"/>
        <v>-5</v>
      </c>
      <c r="U108" s="1">
        <v>1.1</v>
      </c>
      <c r="V108" s="1">
        <f t="shared" si="40"/>
        <v>0.045322978786657475</v>
      </c>
      <c r="Y108" s="16"/>
    </row>
    <row r="109" spans="1:25" ht="15.75">
      <c r="A109" s="1" t="s">
        <v>83</v>
      </c>
      <c r="B109" s="1">
        <v>2011</v>
      </c>
      <c r="C109" s="1" t="s">
        <v>36</v>
      </c>
      <c r="D109" s="1">
        <v>328</v>
      </c>
      <c r="E109" s="1">
        <v>4</v>
      </c>
      <c r="F109" s="1" t="s">
        <v>25</v>
      </c>
      <c r="G109" s="3">
        <v>3.2</v>
      </c>
      <c r="H109" s="1">
        <f>ASIN(SQRT(G109/100))</f>
        <v>0.17985349979247828</v>
      </c>
      <c r="I109" s="3">
        <v>1.5</v>
      </c>
      <c r="J109" s="1">
        <f t="shared" si="34"/>
        <v>0.12278275875764601</v>
      </c>
      <c r="K109" s="9">
        <v>0</v>
      </c>
      <c r="L109" s="1">
        <f t="shared" si="35"/>
        <v>0</v>
      </c>
      <c r="M109" s="9">
        <v>0</v>
      </c>
      <c r="N109" s="1">
        <f t="shared" si="36"/>
        <v>-5</v>
      </c>
      <c r="O109" s="9">
        <v>0</v>
      </c>
      <c r="P109" s="1">
        <f t="shared" si="37"/>
        <v>-5</v>
      </c>
      <c r="Q109" s="1">
        <f t="shared" si="38"/>
        <v>0</v>
      </c>
      <c r="R109" s="1">
        <f t="shared" si="39"/>
        <v>-5</v>
      </c>
      <c r="U109" s="1">
        <v>0.6</v>
      </c>
      <c r="V109" s="1">
        <f t="shared" si="40"/>
        <v>-0.21467016498923297</v>
      </c>
      <c r="W109" s="4" t="s">
        <v>35</v>
      </c>
      <c r="Y109" s="16"/>
    </row>
    <row r="110" spans="1:25" ht="15.75">
      <c r="A110" s="1" t="s">
        <v>83</v>
      </c>
      <c r="B110" s="1">
        <v>2011</v>
      </c>
      <c r="C110" s="1" t="s">
        <v>36</v>
      </c>
      <c r="D110" s="1">
        <v>329</v>
      </c>
      <c r="E110" s="1">
        <v>6</v>
      </c>
      <c r="F110" s="1" t="s">
        <v>23</v>
      </c>
      <c r="W110" s="4" t="s">
        <v>31</v>
      </c>
      <c r="Y110" s="16" t="s">
        <v>101</v>
      </c>
    </row>
    <row r="111" spans="1:25" ht="15.75">
      <c r="A111" s="1" t="s">
        <v>83</v>
      </c>
      <c r="B111" s="1">
        <v>2011</v>
      </c>
      <c r="C111" s="1" t="s">
        <v>36</v>
      </c>
      <c r="D111" s="1">
        <v>330</v>
      </c>
      <c r="E111" s="1">
        <v>8</v>
      </c>
      <c r="F111" s="1" t="s">
        <v>32</v>
      </c>
      <c r="G111" s="3">
        <v>7</v>
      </c>
      <c r="H111" s="1">
        <f>ASIN(SQRT(G111/100))</f>
        <v>0.2677633271571939</v>
      </c>
      <c r="I111" s="3">
        <v>5</v>
      </c>
      <c r="J111" s="1">
        <f t="shared" si="34"/>
        <v>0.2255134058981312</v>
      </c>
      <c r="K111" s="9">
        <v>0</v>
      </c>
      <c r="L111" s="1">
        <f t="shared" si="35"/>
        <v>0</v>
      </c>
      <c r="M111" s="9">
        <v>0</v>
      </c>
      <c r="N111" s="1">
        <f t="shared" si="36"/>
        <v>-5</v>
      </c>
      <c r="O111" s="9">
        <v>0</v>
      </c>
      <c r="P111" s="1">
        <f t="shared" si="37"/>
        <v>-5</v>
      </c>
      <c r="Q111" s="1">
        <f t="shared" si="38"/>
        <v>0</v>
      </c>
      <c r="R111" s="1">
        <f t="shared" si="39"/>
        <v>-5</v>
      </c>
      <c r="U111" s="1">
        <v>0.5</v>
      </c>
      <c r="V111" s="1">
        <f t="shared" si="40"/>
        <v>-0.2924298239020636</v>
      </c>
      <c r="W111" s="4" t="s">
        <v>35</v>
      </c>
      <c r="X111" s="1" t="s">
        <v>50</v>
      </c>
      <c r="Y111" s="16"/>
    </row>
    <row r="112" spans="1:25" ht="15.75">
      <c r="A112" s="1" t="s">
        <v>83</v>
      </c>
      <c r="B112" s="1">
        <v>2011</v>
      </c>
      <c r="C112" s="1" t="s">
        <v>36</v>
      </c>
      <c r="D112" s="1">
        <v>331</v>
      </c>
      <c r="E112" s="1">
        <v>5</v>
      </c>
      <c r="F112" s="1" t="s">
        <v>31</v>
      </c>
      <c r="G112" s="3">
        <v>3</v>
      </c>
      <c r="H112" s="1">
        <f>ASIN(SQRT(G112/100))</f>
        <v>0.17408301063648043</v>
      </c>
      <c r="I112" s="3">
        <v>1</v>
      </c>
      <c r="J112" s="1">
        <f t="shared" si="34"/>
        <v>0.1001674211615598</v>
      </c>
      <c r="K112" s="9">
        <v>2</v>
      </c>
      <c r="L112" s="1">
        <f t="shared" si="35"/>
        <v>1.4142135623730951</v>
      </c>
      <c r="M112" s="9">
        <v>0.0358</v>
      </c>
      <c r="N112" s="1">
        <f t="shared" si="36"/>
        <v>-1.445995678988097</v>
      </c>
      <c r="O112" s="9">
        <v>0.066</v>
      </c>
      <c r="P112" s="1">
        <f t="shared" si="37"/>
        <v>-1.1803902672484148</v>
      </c>
      <c r="Q112" s="1">
        <f t="shared" si="38"/>
        <v>0.1018</v>
      </c>
      <c r="R112" s="1">
        <f t="shared" si="39"/>
        <v>-0.9922095625540214</v>
      </c>
      <c r="S112" s="1">
        <f>O112/Q112*100</f>
        <v>64.83300589390963</v>
      </c>
      <c r="T112" s="1">
        <f>ASIN(SQRT(S112/100))</f>
        <v>0.9359948756289694</v>
      </c>
      <c r="U112" s="1">
        <v>1.7</v>
      </c>
      <c r="V112" s="1">
        <f t="shared" si="40"/>
        <v>0.23299611039215382</v>
      </c>
      <c r="W112" s="4" t="s">
        <v>28</v>
      </c>
      <c r="Y112" s="16"/>
    </row>
    <row r="113" spans="1:25" ht="15.75">
      <c r="A113" s="1" t="s">
        <v>83</v>
      </c>
      <c r="B113" s="1">
        <v>2011</v>
      </c>
      <c r="C113" s="1" t="s">
        <v>36</v>
      </c>
      <c r="D113" s="1">
        <v>332</v>
      </c>
      <c r="E113" s="1">
        <v>5</v>
      </c>
      <c r="F113" s="1" t="s">
        <v>31</v>
      </c>
      <c r="G113" s="3">
        <v>3</v>
      </c>
      <c r="H113" s="1">
        <f>ASIN(SQRT(G113/100))</f>
        <v>0.17408301063648043</v>
      </c>
      <c r="I113" s="3">
        <v>1.5</v>
      </c>
      <c r="J113" s="1">
        <f t="shared" si="34"/>
        <v>0.12278275875764601</v>
      </c>
      <c r="K113" s="9">
        <v>0</v>
      </c>
      <c r="L113" s="1">
        <f t="shared" si="35"/>
        <v>0</v>
      </c>
      <c r="M113" s="9">
        <v>0</v>
      </c>
      <c r="N113" s="1">
        <f t="shared" si="36"/>
        <v>-5</v>
      </c>
      <c r="O113" s="9">
        <v>0</v>
      </c>
      <c r="P113" s="1">
        <f t="shared" si="37"/>
        <v>-5</v>
      </c>
      <c r="Q113" s="1">
        <f t="shared" si="38"/>
        <v>0</v>
      </c>
      <c r="R113" s="1">
        <f t="shared" si="39"/>
        <v>-5</v>
      </c>
      <c r="U113" s="1">
        <v>0</v>
      </c>
      <c r="V113" s="1">
        <f t="shared" si="40"/>
        <v>-2</v>
      </c>
      <c r="Y113" s="16"/>
    </row>
    <row r="114" spans="1:25" ht="15.75">
      <c r="A114" s="1" t="s">
        <v>83</v>
      </c>
      <c r="B114" s="1">
        <v>2011</v>
      </c>
      <c r="C114" s="1" t="s">
        <v>36</v>
      </c>
      <c r="D114" s="1">
        <v>333</v>
      </c>
      <c r="E114" s="1">
        <v>7</v>
      </c>
      <c r="F114" s="1" t="s">
        <v>33</v>
      </c>
      <c r="G114" s="3">
        <v>11</v>
      </c>
      <c r="H114" s="1">
        <f>ASIN(SQRT(G114/100))</f>
        <v>0.3380652547803307</v>
      </c>
      <c r="I114" s="3">
        <v>15</v>
      </c>
      <c r="J114" s="1">
        <f t="shared" si="34"/>
        <v>0.3976994150920718</v>
      </c>
      <c r="K114" s="9">
        <v>13</v>
      </c>
      <c r="L114" s="1">
        <f t="shared" si="35"/>
        <v>3.605551275463989</v>
      </c>
      <c r="M114" s="9">
        <v>0.2858</v>
      </c>
      <c r="N114" s="1">
        <f t="shared" si="36"/>
        <v>-0.5439225800627461</v>
      </c>
      <c r="O114" s="9">
        <v>0.3402</v>
      </c>
      <c r="P114" s="1">
        <f t="shared" si="37"/>
        <v>-0.46825292505328225</v>
      </c>
      <c r="Q114" s="1">
        <f t="shared" si="38"/>
        <v>0.626</v>
      </c>
      <c r="R114" s="1">
        <f t="shared" si="39"/>
        <v>-0.20341872923345</v>
      </c>
      <c r="S114" s="1">
        <f>O114/Q114*100</f>
        <v>54.34504792332269</v>
      </c>
      <c r="T114" s="1">
        <f>ASIN(SQRT(S114/100))</f>
        <v>0.8289035173686969</v>
      </c>
      <c r="U114" s="1">
        <v>11</v>
      </c>
      <c r="V114" s="1">
        <f t="shared" si="40"/>
        <v>1.0417873189717517</v>
      </c>
      <c r="Y114" s="16"/>
    </row>
    <row r="115" spans="1:25" ht="15.75">
      <c r="A115" s="1" t="s">
        <v>83</v>
      </c>
      <c r="B115" s="1">
        <v>2011</v>
      </c>
      <c r="C115" s="1" t="s">
        <v>36</v>
      </c>
      <c r="D115" s="1">
        <v>351</v>
      </c>
      <c r="E115" s="1">
        <v>2</v>
      </c>
      <c r="F115" s="1" t="s">
        <v>27</v>
      </c>
      <c r="G115" s="3">
        <v>5</v>
      </c>
      <c r="H115" s="1">
        <f>ASIN(SQRT(G115/100))</f>
        <v>0.2255134058981312</v>
      </c>
      <c r="I115" s="3">
        <v>5</v>
      </c>
      <c r="J115" s="1">
        <f t="shared" si="34"/>
        <v>0.2255134058981312</v>
      </c>
      <c r="K115" s="9">
        <v>27</v>
      </c>
      <c r="L115" s="1">
        <f t="shared" si="35"/>
        <v>5.196152422706632</v>
      </c>
      <c r="M115" s="9">
        <v>2.0198</v>
      </c>
      <c r="N115" s="1">
        <f t="shared" si="36"/>
        <v>0.30531051804439324</v>
      </c>
      <c r="O115" s="9">
        <v>0.4823</v>
      </c>
      <c r="P115" s="1">
        <f t="shared" si="37"/>
        <v>-0.31667373351706324</v>
      </c>
      <c r="Q115" s="1">
        <f t="shared" si="38"/>
        <v>2.5021</v>
      </c>
      <c r="R115" s="1">
        <f t="shared" si="39"/>
        <v>0.39830639861994616</v>
      </c>
      <c r="S115" s="1">
        <f>O115/Q115*100</f>
        <v>19.275808321010352</v>
      </c>
      <c r="T115" s="1">
        <f>ASIN(SQRT(S115/100))</f>
        <v>0.45453239449129973</v>
      </c>
      <c r="U115" s="1">
        <v>15</v>
      </c>
      <c r="V115" s="1">
        <f t="shared" si="40"/>
        <v>1.1763806922432705</v>
      </c>
      <c r="W115" s="4" t="s">
        <v>28</v>
      </c>
      <c r="Y115" s="16"/>
    </row>
    <row r="116" spans="1:25" ht="15.75">
      <c r="A116" s="1" t="s">
        <v>83</v>
      </c>
      <c r="B116" s="1">
        <v>2011</v>
      </c>
      <c r="C116" s="1" t="s">
        <v>36</v>
      </c>
      <c r="D116" s="1">
        <v>354</v>
      </c>
      <c r="E116" s="1">
        <v>7</v>
      </c>
      <c r="F116" s="1" t="s">
        <v>33</v>
      </c>
      <c r="G116" s="3">
        <v>9</v>
      </c>
      <c r="H116" s="1">
        <f>ASIN(SQRT(G116/100))</f>
        <v>0.3046926540153975</v>
      </c>
      <c r="I116" s="3">
        <v>8</v>
      </c>
      <c r="J116" s="1">
        <f t="shared" si="34"/>
        <v>0.2867565522115484</v>
      </c>
      <c r="K116" s="9">
        <v>21</v>
      </c>
      <c r="L116" s="1">
        <f t="shared" si="35"/>
        <v>4.58257569495584</v>
      </c>
      <c r="M116" s="9">
        <v>0.3708</v>
      </c>
      <c r="N116" s="1">
        <f t="shared" si="36"/>
        <v>-0.430848562320803</v>
      </c>
      <c r="O116" s="9">
        <v>0.6948</v>
      </c>
      <c r="P116" s="1">
        <f t="shared" si="37"/>
        <v>-0.15813393962970854</v>
      </c>
      <c r="Q116" s="1">
        <f t="shared" si="38"/>
        <v>1.0655999999999999</v>
      </c>
      <c r="R116" s="1">
        <f t="shared" si="39"/>
        <v>0.027598287393456707</v>
      </c>
      <c r="S116" s="1">
        <f>O116/Q116*100</f>
        <v>65.20270270270271</v>
      </c>
      <c r="T116" s="1">
        <f>ASIN(SQRT(S116/100))</f>
        <v>0.9398708203847335</v>
      </c>
      <c r="U116" s="1">
        <v>26.2</v>
      </c>
      <c r="V116" s="1">
        <f t="shared" si="40"/>
        <v>1.4184670209466004</v>
      </c>
      <c r="W116" s="4" t="s">
        <v>30</v>
      </c>
      <c r="Y116" s="16"/>
    </row>
    <row r="117" spans="1:25" ht="15.75">
      <c r="A117" s="1" t="s">
        <v>83</v>
      </c>
      <c r="B117" s="1">
        <v>2011</v>
      </c>
      <c r="C117" s="1" t="s">
        <v>36</v>
      </c>
      <c r="D117" s="1">
        <v>355</v>
      </c>
      <c r="E117" s="1">
        <v>7</v>
      </c>
      <c r="F117" s="1" t="s">
        <v>33</v>
      </c>
      <c r="G117" s="3">
        <v>5</v>
      </c>
      <c r="H117" s="1">
        <f>ASIN(SQRT(G117/100))</f>
        <v>0.2255134058981312</v>
      </c>
      <c r="I117" s="3">
        <v>3</v>
      </c>
      <c r="J117" s="1">
        <f t="shared" si="34"/>
        <v>0.17408301063648043</v>
      </c>
      <c r="K117" s="9">
        <v>3</v>
      </c>
      <c r="L117" s="1">
        <f t="shared" si="35"/>
        <v>1.7320508075688772</v>
      </c>
      <c r="M117" s="9">
        <v>0.0125</v>
      </c>
      <c r="N117" s="1">
        <f t="shared" si="36"/>
        <v>-1.90274269030658</v>
      </c>
      <c r="O117" s="9">
        <v>0.0602</v>
      </c>
      <c r="P117" s="1">
        <f t="shared" si="37"/>
        <v>-1.220331372792852</v>
      </c>
      <c r="Q117" s="1">
        <f t="shared" si="38"/>
        <v>0.0727</v>
      </c>
      <c r="R117" s="1">
        <f t="shared" si="39"/>
        <v>-1.1384058553561347</v>
      </c>
      <c r="S117" s="1">
        <f>O117/Q117*100</f>
        <v>82.8060522696011</v>
      </c>
      <c r="T117" s="1">
        <f>ASIN(SQRT(S117/100))</f>
        <v>1.1432317477927676</v>
      </c>
      <c r="U117" s="1">
        <v>7.8</v>
      </c>
      <c r="V117" s="1">
        <f t="shared" si="40"/>
        <v>0.8926510338773003</v>
      </c>
      <c r="W117" s="4" t="s">
        <v>37</v>
      </c>
      <c r="Y117" s="16"/>
    </row>
    <row r="118" spans="1:25" ht="15.75">
      <c r="A118" s="1" t="s">
        <v>83</v>
      </c>
      <c r="B118" s="1">
        <v>2011</v>
      </c>
      <c r="C118" s="1" t="s">
        <v>36</v>
      </c>
      <c r="D118" s="1">
        <v>356</v>
      </c>
      <c r="E118" s="1">
        <v>2</v>
      </c>
      <c r="F118" s="1" t="s">
        <v>27</v>
      </c>
      <c r="X118" s="1" t="s">
        <v>41</v>
      </c>
      <c r="Y118" s="16" t="s">
        <v>93</v>
      </c>
    </row>
    <row r="119" spans="1:25" ht="15.75">
      <c r="A119" s="1" t="s">
        <v>83</v>
      </c>
      <c r="B119" s="1">
        <v>2011</v>
      </c>
      <c r="C119" s="1" t="s">
        <v>36</v>
      </c>
      <c r="D119" s="1">
        <v>359</v>
      </c>
      <c r="E119" s="1">
        <v>4</v>
      </c>
      <c r="F119" s="1" t="s">
        <v>25</v>
      </c>
      <c r="X119" s="1" t="s">
        <v>42</v>
      </c>
      <c r="Y119" s="16" t="s">
        <v>89</v>
      </c>
    </row>
    <row r="120" spans="1:25" ht="15.75">
      <c r="A120" s="1" t="s">
        <v>83</v>
      </c>
      <c r="B120" s="1">
        <v>2011</v>
      </c>
      <c r="C120" s="1" t="s">
        <v>36</v>
      </c>
      <c r="D120" s="1">
        <v>363</v>
      </c>
      <c r="E120" s="1">
        <v>5</v>
      </c>
      <c r="F120" s="1" t="s">
        <v>31</v>
      </c>
      <c r="G120" s="3">
        <v>4</v>
      </c>
      <c r="H120" s="1">
        <f>ASIN(SQRT(G120/100))</f>
        <v>0.20135792079033082</v>
      </c>
      <c r="I120" s="3">
        <v>4</v>
      </c>
      <c r="J120" s="1">
        <f>ASIN(SQRT(I120/100))</f>
        <v>0.20135792079033082</v>
      </c>
      <c r="K120" s="9">
        <v>15</v>
      </c>
      <c r="L120" s="1">
        <f>SQRT(K120)</f>
        <v>3.872983346207417</v>
      </c>
      <c r="M120" s="9">
        <v>1.1851</v>
      </c>
      <c r="N120" s="1">
        <f>LOG(M120+0.00001)</f>
        <v>0.0737586627308168</v>
      </c>
      <c r="O120" s="9">
        <v>0.5669</v>
      </c>
      <c r="P120" s="1">
        <f>LOG(O120+0.00001)</f>
        <v>-0.24648588221080256</v>
      </c>
      <c r="Q120" s="1">
        <f>M120+O120</f>
        <v>1.752</v>
      </c>
      <c r="R120" s="1">
        <f>LOG(Q120+0.00001)</f>
        <v>0.2435365806747702</v>
      </c>
      <c r="S120" s="1">
        <f>O120/Q120*100</f>
        <v>32.357305936073054</v>
      </c>
      <c r="T120" s="1">
        <f>ASIN(SQRT(S120/100))</f>
        <v>0.605088452109354</v>
      </c>
      <c r="U120" s="1">
        <v>8</v>
      </c>
      <c r="V120" s="1">
        <f>LOG10(U120+0.01)</f>
        <v>0.9036325160842377</v>
      </c>
      <c r="W120" s="4" t="s">
        <v>34</v>
      </c>
      <c r="Y120" s="16"/>
    </row>
    <row r="121" spans="1:25" ht="15.75">
      <c r="A121" s="1" t="s">
        <v>83</v>
      </c>
      <c r="B121" s="1">
        <v>2011</v>
      </c>
      <c r="C121" s="1" t="s">
        <v>36</v>
      </c>
      <c r="D121" s="1">
        <v>364</v>
      </c>
      <c r="E121" s="1">
        <v>4</v>
      </c>
      <c r="F121" s="1" t="s">
        <v>25</v>
      </c>
      <c r="X121" s="9" t="s">
        <v>43</v>
      </c>
      <c r="Y121" s="16" t="s">
        <v>94</v>
      </c>
    </row>
    <row r="122" spans="1:25" ht="15.75">
      <c r="A122" s="1" t="s">
        <v>83</v>
      </c>
      <c r="B122" s="1">
        <v>2011</v>
      </c>
      <c r="C122" s="1" t="s">
        <v>36</v>
      </c>
      <c r="D122" s="1">
        <v>366</v>
      </c>
      <c r="E122" s="1">
        <v>1</v>
      </c>
      <c r="F122" s="1" t="s">
        <v>24</v>
      </c>
      <c r="G122" s="3">
        <v>1.2</v>
      </c>
      <c r="H122" s="1">
        <f>ASIN(SQRT(G122/100))</f>
        <v>0.1097647921249647</v>
      </c>
      <c r="I122" s="3">
        <v>1.5</v>
      </c>
      <c r="J122" s="1">
        <f aca="true" t="shared" si="41" ref="J122:J129">ASIN(SQRT(I122/100))</f>
        <v>0.12278275875764601</v>
      </c>
      <c r="K122" s="9">
        <v>0</v>
      </c>
      <c r="L122" s="1">
        <f aca="true" t="shared" si="42" ref="L122:L129">SQRT(K122)</f>
        <v>0</v>
      </c>
      <c r="M122" s="9">
        <v>0</v>
      </c>
      <c r="N122" s="1">
        <f aca="true" t="shared" si="43" ref="N122:N129">LOG(M122+0.00001)</f>
        <v>-5</v>
      </c>
      <c r="O122" s="9">
        <v>0</v>
      </c>
      <c r="P122" s="1">
        <f aca="true" t="shared" si="44" ref="P122:P129">LOG(O122+0.00001)</f>
        <v>-5</v>
      </c>
      <c r="Q122" s="1">
        <f aca="true" t="shared" si="45" ref="Q122:Q129">M122+O122</f>
        <v>0</v>
      </c>
      <c r="R122" s="1">
        <f aca="true" t="shared" si="46" ref="R122:R129">LOG(Q122+0.00001)</f>
        <v>-5</v>
      </c>
      <c r="U122" s="1">
        <v>1.4</v>
      </c>
      <c r="V122" s="1">
        <f aca="true" t="shared" si="47" ref="V122:V129">LOG10(U122+0.01)</f>
        <v>0.14921911265537988</v>
      </c>
      <c r="X122" s="1" t="s">
        <v>55</v>
      </c>
      <c r="Y122" s="16"/>
    </row>
    <row r="123" spans="1:25" ht="15.75">
      <c r="A123" s="1" t="s">
        <v>83</v>
      </c>
      <c r="B123" s="1">
        <v>2011</v>
      </c>
      <c r="C123" s="1" t="s">
        <v>36</v>
      </c>
      <c r="D123" s="1">
        <v>368</v>
      </c>
      <c r="E123" s="1">
        <v>2</v>
      </c>
      <c r="F123" s="1" t="s">
        <v>27</v>
      </c>
      <c r="G123" s="3">
        <v>2</v>
      </c>
      <c r="H123" s="1">
        <f>ASIN(SQRT(G123/100))</f>
        <v>0.1418970546041639</v>
      </c>
      <c r="I123" s="3">
        <v>1</v>
      </c>
      <c r="J123" s="1">
        <f t="shared" si="41"/>
        <v>0.1001674211615598</v>
      </c>
      <c r="K123" s="9">
        <v>0</v>
      </c>
      <c r="L123" s="1">
        <f t="shared" si="42"/>
        <v>0</v>
      </c>
      <c r="M123" s="9">
        <v>0</v>
      </c>
      <c r="N123" s="1">
        <f t="shared" si="43"/>
        <v>-5</v>
      </c>
      <c r="O123" s="9">
        <v>0</v>
      </c>
      <c r="P123" s="1">
        <f t="shared" si="44"/>
        <v>-5</v>
      </c>
      <c r="Q123" s="1">
        <f t="shared" si="45"/>
        <v>0</v>
      </c>
      <c r="R123" s="1">
        <f t="shared" si="46"/>
        <v>-5</v>
      </c>
      <c r="U123" s="1">
        <v>2.2</v>
      </c>
      <c r="V123" s="1">
        <f t="shared" si="47"/>
        <v>0.3443922736851107</v>
      </c>
      <c r="W123" s="4" t="s">
        <v>28</v>
      </c>
      <c r="X123" s="1" t="s">
        <v>55</v>
      </c>
      <c r="Y123" s="16"/>
    </row>
    <row r="124" spans="1:25" ht="15.75">
      <c r="A124" s="1" t="s">
        <v>83</v>
      </c>
      <c r="B124" s="1">
        <v>2011</v>
      </c>
      <c r="C124" s="1" t="s">
        <v>36</v>
      </c>
      <c r="D124" s="1">
        <v>369</v>
      </c>
      <c r="E124" s="1">
        <v>6</v>
      </c>
      <c r="F124" s="1" t="s">
        <v>23</v>
      </c>
      <c r="G124" s="3">
        <v>11</v>
      </c>
      <c r="H124" s="1">
        <f>ASIN(SQRT(G124/100))</f>
        <v>0.3380652547803307</v>
      </c>
      <c r="I124" s="3">
        <v>10</v>
      </c>
      <c r="J124" s="1">
        <f t="shared" si="41"/>
        <v>0.32175055439664224</v>
      </c>
      <c r="K124" s="9">
        <v>22</v>
      </c>
      <c r="L124" s="1">
        <f t="shared" si="42"/>
        <v>4.69041575982343</v>
      </c>
      <c r="M124" s="9">
        <v>0.0811</v>
      </c>
      <c r="N124" s="1">
        <f t="shared" si="43"/>
        <v>-1.0909255985990958</v>
      </c>
      <c r="O124" s="9">
        <v>0.7874</v>
      </c>
      <c r="P124" s="1">
        <f t="shared" si="44"/>
        <v>-0.10379907402986153</v>
      </c>
      <c r="Q124" s="1">
        <f t="shared" si="45"/>
        <v>0.8685</v>
      </c>
      <c r="R124" s="1">
        <f t="shared" si="46"/>
        <v>-0.06122517673350125</v>
      </c>
      <c r="S124" s="1">
        <f>O124/Q124*100</f>
        <v>90.66206102475532</v>
      </c>
      <c r="T124" s="1">
        <f>ASIN(SQRT(S124/100))</f>
        <v>1.260248384416315</v>
      </c>
      <c r="U124" s="1">
        <v>56.6</v>
      </c>
      <c r="V124" s="1">
        <f t="shared" si="47"/>
        <v>1.7528931548845939</v>
      </c>
      <c r="Y124" s="16"/>
    </row>
    <row r="125" spans="1:25" ht="15.75">
      <c r="A125" s="1" t="s">
        <v>83</v>
      </c>
      <c r="B125" s="1">
        <v>2011</v>
      </c>
      <c r="C125" s="1" t="s">
        <v>36</v>
      </c>
      <c r="D125" s="1">
        <v>370</v>
      </c>
      <c r="E125" s="1">
        <v>8</v>
      </c>
      <c r="F125" s="1" t="s">
        <v>32</v>
      </c>
      <c r="G125" s="3">
        <v>7</v>
      </c>
      <c r="H125" s="1">
        <f>ASIN(SQRT(G125/100))</f>
        <v>0.2677633271571939</v>
      </c>
      <c r="I125" s="3">
        <v>15</v>
      </c>
      <c r="J125" s="1">
        <f t="shared" si="41"/>
        <v>0.3976994150920718</v>
      </c>
      <c r="K125" s="9">
        <v>0</v>
      </c>
      <c r="L125" s="1">
        <f t="shared" si="42"/>
        <v>0</v>
      </c>
      <c r="M125" s="9">
        <v>0</v>
      </c>
      <c r="N125" s="1">
        <f t="shared" si="43"/>
        <v>-5</v>
      </c>
      <c r="O125" s="9">
        <v>0</v>
      </c>
      <c r="P125" s="1">
        <f t="shared" si="44"/>
        <v>-5</v>
      </c>
      <c r="Q125" s="1">
        <f t="shared" si="45"/>
        <v>0</v>
      </c>
      <c r="R125" s="1">
        <f t="shared" si="46"/>
        <v>-5</v>
      </c>
      <c r="U125" s="1">
        <v>17.2</v>
      </c>
      <c r="V125" s="1">
        <f t="shared" si="47"/>
        <v>1.2357808703275603</v>
      </c>
      <c r="Y125" s="16"/>
    </row>
    <row r="126" spans="1:25" ht="15.75">
      <c r="A126" s="1" t="s">
        <v>83</v>
      </c>
      <c r="B126" s="1">
        <v>2011</v>
      </c>
      <c r="C126" s="1" t="s">
        <v>36</v>
      </c>
      <c r="D126" s="1">
        <v>377</v>
      </c>
      <c r="E126" s="1">
        <v>3</v>
      </c>
      <c r="F126" s="1" t="s">
        <v>30</v>
      </c>
      <c r="G126" s="3">
        <v>6</v>
      </c>
      <c r="H126" s="1">
        <f>ASIN(SQRT(G126/100))</f>
        <v>0.24746706317044773</v>
      </c>
      <c r="I126" s="3">
        <v>5</v>
      </c>
      <c r="J126" s="1">
        <f t="shared" si="41"/>
        <v>0.2255134058981312</v>
      </c>
      <c r="K126" s="9">
        <v>6</v>
      </c>
      <c r="L126" s="1">
        <f t="shared" si="42"/>
        <v>2.449489742783178</v>
      </c>
      <c r="M126" s="9">
        <v>0.4254</v>
      </c>
      <c r="N126" s="1">
        <f t="shared" si="43"/>
        <v>-0.37119230546814075</v>
      </c>
      <c r="O126" s="9">
        <v>0.1277</v>
      </c>
      <c r="P126" s="1">
        <f t="shared" si="44"/>
        <v>-0.8937750951032011</v>
      </c>
      <c r="Q126" s="1">
        <f t="shared" si="45"/>
        <v>0.5531</v>
      </c>
      <c r="R126" s="1">
        <f t="shared" si="46"/>
        <v>-0.2571884895952722</v>
      </c>
      <c r="S126" s="1">
        <f>O126/Q126*100</f>
        <v>23.08804917736395</v>
      </c>
      <c r="T126" s="1">
        <f>ASIN(SQRT(S126/100))</f>
        <v>0.5012250391458392</v>
      </c>
      <c r="U126" s="1">
        <v>8.9</v>
      </c>
      <c r="V126" s="1">
        <f t="shared" si="47"/>
        <v>0.9498777040368748</v>
      </c>
      <c r="W126" s="4" t="s">
        <v>30</v>
      </c>
      <c r="Y126" s="16"/>
    </row>
    <row r="127" spans="1:25" ht="15.75">
      <c r="A127" s="1" t="s">
        <v>83</v>
      </c>
      <c r="B127" s="1">
        <v>2011</v>
      </c>
      <c r="C127" s="1" t="s">
        <v>36</v>
      </c>
      <c r="D127" s="1">
        <v>379</v>
      </c>
      <c r="E127" s="1">
        <v>4</v>
      </c>
      <c r="F127" s="1" t="s">
        <v>25</v>
      </c>
      <c r="G127" s="3">
        <v>6</v>
      </c>
      <c r="H127" s="1">
        <f>ASIN(SQRT(G127/100))</f>
        <v>0.24746706317044773</v>
      </c>
      <c r="I127" s="3">
        <v>10</v>
      </c>
      <c r="J127" s="1">
        <f t="shared" si="41"/>
        <v>0.32175055439664224</v>
      </c>
      <c r="K127" s="9">
        <v>3</v>
      </c>
      <c r="L127" s="1">
        <f t="shared" si="42"/>
        <v>1.7320508075688772</v>
      </c>
      <c r="M127" s="9">
        <v>0.2522</v>
      </c>
      <c r="N127" s="1">
        <f t="shared" si="43"/>
        <v>-0.5982376978631747</v>
      </c>
      <c r="O127" s="9">
        <v>0.1014</v>
      </c>
      <c r="P127" s="1">
        <f t="shared" si="44"/>
        <v>-0.9939192172839061</v>
      </c>
      <c r="Q127" s="1">
        <f t="shared" si="45"/>
        <v>0.35359999999999997</v>
      </c>
      <c r="R127" s="1">
        <f t="shared" si="46"/>
        <v>-0.45147546174886904</v>
      </c>
      <c r="S127" s="1">
        <f>O127/Q127*100</f>
        <v>28.676470588235297</v>
      </c>
      <c r="T127" s="1">
        <f>ASIN(SQRT(S127/100))</f>
        <v>0.5651046040519111</v>
      </c>
      <c r="U127" s="1">
        <v>26.5</v>
      </c>
      <c r="V127" s="1">
        <f t="shared" si="47"/>
        <v>1.4234097277330935</v>
      </c>
      <c r="W127" s="4" t="s">
        <v>35</v>
      </c>
      <c r="Y127" s="16"/>
    </row>
    <row r="128" spans="1:25" ht="15.75">
      <c r="A128" s="1" t="s">
        <v>83</v>
      </c>
      <c r="B128" s="1">
        <v>2011</v>
      </c>
      <c r="C128" s="1" t="s">
        <v>36</v>
      </c>
      <c r="D128" s="1">
        <v>380</v>
      </c>
      <c r="E128" s="1">
        <v>2</v>
      </c>
      <c r="F128" s="1" t="s">
        <v>27</v>
      </c>
      <c r="G128" s="3">
        <v>6</v>
      </c>
      <c r="H128" s="1">
        <f>ASIN(SQRT(G128/100))</f>
        <v>0.24746706317044773</v>
      </c>
      <c r="I128" s="3">
        <v>9</v>
      </c>
      <c r="J128" s="1">
        <f t="shared" si="41"/>
        <v>0.3046926540153975</v>
      </c>
      <c r="K128" s="9">
        <v>10</v>
      </c>
      <c r="L128" s="1">
        <f t="shared" si="42"/>
        <v>3.1622776601683795</v>
      </c>
      <c r="M128" s="9">
        <v>0.5063</v>
      </c>
      <c r="N128" s="1">
        <f t="shared" si="43"/>
        <v>-0.2955834948886271</v>
      </c>
      <c r="O128" s="9">
        <v>0.1506</v>
      </c>
      <c r="P128" s="1">
        <f t="shared" si="44"/>
        <v>-0.8221461914776997</v>
      </c>
      <c r="Q128" s="1">
        <f t="shared" si="45"/>
        <v>0.6569</v>
      </c>
      <c r="R128" s="1">
        <f t="shared" si="46"/>
        <v>-0.18249412691019423</v>
      </c>
      <c r="S128" s="1">
        <f>O128/Q128*100</f>
        <v>22.925863906226216</v>
      </c>
      <c r="T128" s="1">
        <f>ASIN(SQRT(S128/100))</f>
        <v>0.4992982832962786</v>
      </c>
      <c r="U128" s="1">
        <v>18.1</v>
      </c>
      <c r="V128" s="1">
        <f t="shared" si="47"/>
        <v>1.2579184503140586</v>
      </c>
      <c r="W128" s="4" t="s">
        <v>37</v>
      </c>
      <c r="Y128" s="16"/>
    </row>
    <row r="129" spans="1:23" ht="15.75">
      <c r="A129" s="1" t="s">
        <v>83</v>
      </c>
      <c r="B129" s="1">
        <v>2011</v>
      </c>
      <c r="C129" s="1" t="s">
        <v>36</v>
      </c>
      <c r="D129" s="1">
        <v>382</v>
      </c>
      <c r="E129" s="1">
        <v>4</v>
      </c>
      <c r="F129" s="1" t="s">
        <v>25</v>
      </c>
      <c r="G129" s="3">
        <v>10</v>
      </c>
      <c r="H129" s="1">
        <f>ASIN(SQRT(G129/100))</f>
        <v>0.32175055439664224</v>
      </c>
      <c r="I129" s="3">
        <v>7</v>
      </c>
      <c r="J129" s="1">
        <f t="shared" si="41"/>
        <v>0.2677633271571939</v>
      </c>
      <c r="K129" s="9">
        <v>67</v>
      </c>
      <c r="L129" s="1">
        <f t="shared" si="42"/>
        <v>8.18535277187245</v>
      </c>
      <c r="M129" s="9">
        <v>3.2386</v>
      </c>
      <c r="N129" s="1">
        <f t="shared" si="43"/>
        <v>0.5103586525344854</v>
      </c>
      <c r="O129" s="9">
        <v>3.0903</v>
      </c>
      <c r="P129" s="1">
        <f t="shared" si="44"/>
        <v>0.49000204723599716</v>
      </c>
      <c r="Q129" s="1">
        <f t="shared" si="45"/>
        <v>6.3289</v>
      </c>
      <c r="R129" s="1">
        <f t="shared" si="46"/>
        <v>0.8013289198519389</v>
      </c>
      <c r="S129" s="1">
        <f>O129/Q129*100</f>
        <v>48.828390399595506</v>
      </c>
      <c r="T129" s="1">
        <f>ASIN(SQRT(S129/100))</f>
        <v>0.773680994973579</v>
      </c>
      <c r="U129" s="1">
        <v>41.6</v>
      </c>
      <c r="V129" s="1">
        <f t="shared" si="47"/>
        <v>1.6191977157929474</v>
      </c>
      <c r="W129" s="4" t="s">
        <v>39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EPA User or Contractor</dc:creator>
  <cp:keywords/>
  <dc:description/>
  <cp:lastModifiedBy>Olszyk, David</cp:lastModifiedBy>
  <dcterms:created xsi:type="dcterms:W3CDTF">2017-03-27T19:17:41Z</dcterms:created>
  <dcterms:modified xsi:type="dcterms:W3CDTF">2022-10-04T17:53:06Z</dcterms:modified>
  <cp:category/>
  <cp:version/>
  <cp:contentType/>
  <cp:contentStatus/>
</cp:coreProperties>
</file>