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riv\Fathead Team Experiments\FHM13-FAD 0-6 h time course\Science Hub\"/>
    </mc:Choice>
  </mc:AlternateContent>
  <bookViews>
    <workbookView xWindow="0" yWindow="0" windowWidth="19200" windowHeight="10755"/>
  </bookViews>
  <sheets>
    <sheet name="Contents" sheetId="2" r:id="rId1"/>
    <sheet name="star_0-6h" sheetId="4" r:id="rId2"/>
    <sheet name="star_6_12_24h" sheetId="9" r:id="rId3"/>
    <sheet name="cyp11a_0-6h" sheetId="3" r:id="rId4"/>
    <sheet name="cyp11a_6_12_24h" sheetId="10" r:id="rId5"/>
    <sheet name="cyp17_0-6h" sheetId="5" r:id="rId6"/>
    <sheet name="cyp17_6_12_24h" sheetId="11" r:id="rId7"/>
    <sheet name="cyp19a1a_0-6h" sheetId="1" r:id="rId8"/>
    <sheet name="cyp19a1a_6_12_24h" sheetId="8" r:id="rId9"/>
    <sheet name="fhsr_0-6h" sheetId="7" r:id="rId10"/>
    <sheet name="fshr_6_12_24h" sheetId="12" r:id="rId1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2" l="1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G8" i="11"/>
  <c r="H18" i="11" s="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7" i="11"/>
  <c r="H16" i="11"/>
  <c r="H15" i="11"/>
  <c r="H14" i="11"/>
  <c r="H13" i="11"/>
  <c r="H12" i="11"/>
  <c r="H11" i="11"/>
  <c r="H9" i="11"/>
  <c r="H8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G24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G8" i="10"/>
  <c r="H19" i="10" s="1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G39" i="10" s="1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G24" i="10" s="1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J32" i="12" l="1"/>
  <c r="J33" i="12" s="1"/>
  <c r="J31" i="12"/>
  <c r="J16" i="12"/>
  <c r="J17" i="12"/>
  <c r="J18" i="12" s="1"/>
  <c r="J8" i="12"/>
  <c r="J9" i="12"/>
  <c r="J10" i="12" s="1"/>
  <c r="J39" i="12"/>
  <c r="J40" i="12"/>
  <c r="J41" i="12" s="1"/>
  <c r="J46" i="12"/>
  <c r="J47" i="12"/>
  <c r="J48" i="12" s="1"/>
  <c r="J24" i="12"/>
  <c r="J25" i="12"/>
  <c r="J26" i="12" s="1"/>
  <c r="G39" i="12"/>
  <c r="G8" i="12"/>
  <c r="G24" i="12"/>
  <c r="H10" i="11"/>
  <c r="J16" i="11"/>
  <c r="J17" i="11"/>
  <c r="J18" i="11" s="1"/>
  <c r="J24" i="11"/>
  <c r="J31" i="11"/>
  <c r="J32" i="11"/>
  <c r="J33" i="11" s="1"/>
  <c r="J39" i="11"/>
  <c r="J40" i="11"/>
  <c r="J41" i="11" s="1"/>
  <c r="J47" i="11"/>
  <c r="J48" i="11" s="1"/>
  <c r="J46" i="11"/>
  <c r="J25" i="11"/>
  <c r="J26" i="11" s="1"/>
  <c r="G39" i="11"/>
  <c r="H12" i="10"/>
  <c r="H21" i="10"/>
  <c r="H22" i="10"/>
  <c r="H23" i="10"/>
  <c r="H14" i="10"/>
  <c r="H15" i="10"/>
  <c r="H8" i="10"/>
  <c r="J8" i="10" s="1"/>
  <c r="H16" i="10"/>
  <c r="J17" i="10" s="1"/>
  <c r="J18" i="10" s="1"/>
  <c r="H9" i="10"/>
  <c r="H17" i="10"/>
  <c r="H10" i="10"/>
  <c r="H18" i="10"/>
  <c r="H20" i="10"/>
  <c r="H13" i="10"/>
  <c r="H11" i="10"/>
  <c r="J47" i="10"/>
  <c r="J48" i="10" s="1"/>
  <c r="J46" i="10"/>
  <c r="J32" i="10"/>
  <c r="J33" i="10" s="1"/>
  <c r="J31" i="10"/>
  <c r="J40" i="10"/>
  <c r="J41" i="10" s="1"/>
  <c r="J17" i="9"/>
  <c r="J18" i="9" s="1"/>
  <c r="J16" i="9"/>
  <c r="J24" i="9"/>
  <c r="J25" i="9"/>
  <c r="J26" i="9" s="1"/>
  <c r="J32" i="9"/>
  <c r="J33" i="9" s="1"/>
  <c r="J31" i="9"/>
  <c r="J40" i="9"/>
  <c r="J41" i="9" s="1"/>
  <c r="J39" i="9"/>
  <c r="J46" i="9"/>
  <c r="J47" i="9"/>
  <c r="J48" i="9" s="1"/>
  <c r="J8" i="9"/>
  <c r="J9" i="9"/>
  <c r="J10" i="9" s="1"/>
  <c r="G39" i="9"/>
  <c r="G24" i="9"/>
  <c r="G8" i="9"/>
  <c r="J9" i="8"/>
  <c r="J10" i="8" s="1"/>
  <c r="J47" i="8"/>
  <c r="J48" i="8" s="1"/>
  <c r="J16" i="8"/>
  <c r="J17" i="8"/>
  <c r="J18" i="8" s="1"/>
  <c r="J32" i="8"/>
  <c r="J33" i="8" s="1"/>
  <c r="J31" i="8"/>
  <c r="J8" i="8"/>
  <c r="J25" i="8"/>
  <c r="J26" i="8" s="1"/>
  <c r="J40" i="8"/>
  <c r="J41" i="8" s="1"/>
  <c r="G8" i="8"/>
  <c r="G24" i="8"/>
  <c r="J46" i="8"/>
  <c r="G39" i="8"/>
  <c r="J9" i="11" l="1"/>
  <c r="J10" i="11" s="1"/>
  <c r="J8" i="11"/>
  <c r="J16" i="10"/>
  <c r="J39" i="10"/>
  <c r="J25" i="10"/>
  <c r="J26" i="10" s="1"/>
  <c r="J24" i="10"/>
  <c r="J9" i="10"/>
  <c r="J10" i="10" s="1"/>
  <c r="L70" i="7" l="1"/>
  <c r="E70" i="7"/>
  <c r="L69" i="7"/>
  <c r="E69" i="7"/>
  <c r="N68" i="7"/>
  <c r="N69" i="7" s="1"/>
  <c r="L68" i="7"/>
  <c r="G68" i="7"/>
  <c r="G69" i="7" s="1"/>
  <c r="E68" i="7"/>
  <c r="N67" i="7"/>
  <c r="L67" i="7"/>
  <c r="G67" i="7"/>
  <c r="E67" i="7"/>
  <c r="L66" i="7"/>
  <c r="E66" i="7"/>
  <c r="L65" i="7"/>
  <c r="E65" i="7"/>
  <c r="N64" i="7"/>
  <c r="N65" i="7" s="1"/>
  <c r="L64" i="7"/>
  <c r="O64" i="7" s="1"/>
  <c r="G64" i="7"/>
  <c r="G65" i="7" s="1"/>
  <c r="E64" i="7"/>
  <c r="N63" i="7"/>
  <c r="L63" i="7"/>
  <c r="G63" i="7"/>
  <c r="E63" i="7"/>
  <c r="L62" i="7"/>
  <c r="E62" i="7"/>
  <c r="L61" i="7"/>
  <c r="E61" i="7"/>
  <c r="N60" i="7"/>
  <c r="N61" i="7" s="1"/>
  <c r="L60" i="7"/>
  <c r="G60" i="7"/>
  <c r="G61" i="7" s="1"/>
  <c r="E60" i="7"/>
  <c r="N59" i="7"/>
  <c r="L59" i="7"/>
  <c r="O59" i="7" s="1"/>
  <c r="G59" i="7"/>
  <c r="E59" i="7"/>
  <c r="L58" i="7"/>
  <c r="E58" i="7"/>
  <c r="L57" i="7"/>
  <c r="E57" i="7"/>
  <c r="N56" i="7"/>
  <c r="N57" i="7" s="1"/>
  <c r="L56" i="7"/>
  <c r="O56" i="7" s="1"/>
  <c r="G56" i="7"/>
  <c r="G57" i="7" s="1"/>
  <c r="E56" i="7"/>
  <c r="N55" i="7"/>
  <c r="L55" i="7"/>
  <c r="G55" i="7"/>
  <c r="E55" i="7"/>
  <c r="L54" i="7"/>
  <c r="E54" i="7"/>
  <c r="L53" i="7"/>
  <c r="E53" i="7"/>
  <c r="N52" i="7"/>
  <c r="N53" i="7" s="1"/>
  <c r="L52" i="7"/>
  <c r="G52" i="7"/>
  <c r="G53" i="7" s="1"/>
  <c r="E52" i="7"/>
  <c r="N51" i="7"/>
  <c r="L51" i="7"/>
  <c r="G51" i="7"/>
  <c r="E51" i="7"/>
  <c r="L50" i="7"/>
  <c r="E50" i="7"/>
  <c r="L49" i="7"/>
  <c r="E49" i="7"/>
  <c r="N48" i="7"/>
  <c r="N49" i="7" s="1"/>
  <c r="L48" i="7"/>
  <c r="G48" i="7"/>
  <c r="G49" i="7" s="1"/>
  <c r="E48" i="7"/>
  <c r="N47" i="7"/>
  <c r="L47" i="7"/>
  <c r="O47" i="7" s="1"/>
  <c r="G47" i="7"/>
  <c r="E47" i="7"/>
  <c r="L46" i="7"/>
  <c r="E46" i="7"/>
  <c r="L45" i="7"/>
  <c r="E45" i="7"/>
  <c r="N44" i="7"/>
  <c r="N45" i="7" s="1"/>
  <c r="L44" i="7"/>
  <c r="O44" i="7" s="1"/>
  <c r="G44" i="7"/>
  <c r="G45" i="7" s="1"/>
  <c r="E44" i="7"/>
  <c r="N43" i="7"/>
  <c r="L43" i="7"/>
  <c r="G43" i="7"/>
  <c r="E43" i="7"/>
  <c r="L42" i="7"/>
  <c r="E42" i="7"/>
  <c r="L41" i="7"/>
  <c r="E41" i="7"/>
  <c r="N40" i="7"/>
  <c r="N41" i="7" s="1"/>
  <c r="L40" i="7"/>
  <c r="G40" i="7"/>
  <c r="G41" i="7" s="1"/>
  <c r="E40" i="7"/>
  <c r="N39" i="7"/>
  <c r="L39" i="7"/>
  <c r="G39" i="7"/>
  <c r="E39" i="7"/>
  <c r="L38" i="7"/>
  <c r="E38" i="7"/>
  <c r="L37" i="7"/>
  <c r="E37" i="7"/>
  <c r="N36" i="7"/>
  <c r="N37" i="7" s="1"/>
  <c r="L36" i="7"/>
  <c r="G36" i="7"/>
  <c r="G37" i="7" s="1"/>
  <c r="E36" i="7"/>
  <c r="N35" i="7"/>
  <c r="L35" i="7"/>
  <c r="G35" i="7"/>
  <c r="E35" i="7"/>
  <c r="L34" i="7"/>
  <c r="E34" i="7"/>
  <c r="L33" i="7"/>
  <c r="E33" i="7"/>
  <c r="N32" i="7"/>
  <c r="N33" i="7" s="1"/>
  <c r="L32" i="7"/>
  <c r="G32" i="7"/>
  <c r="G33" i="7" s="1"/>
  <c r="E32" i="7"/>
  <c r="N31" i="7"/>
  <c r="L31" i="7"/>
  <c r="O31" i="7" s="1"/>
  <c r="G31" i="7"/>
  <c r="E31" i="7"/>
  <c r="L30" i="7"/>
  <c r="E30" i="7"/>
  <c r="L29" i="7"/>
  <c r="E29" i="7"/>
  <c r="N28" i="7"/>
  <c r="N29" i="7" s="1"/>
  <c r="L28" i="7"/>
  <c r="G28" i="7"/>
  <c r="G29" i="7" s="1"/>
  <c r="E28" i="7"/>
  <c r="N27" i="7"/>
  <c r="L27" i="7"/>
  <c r="G27" i="7"/>
  <c r="E27" i="7"/>
  <c r="L26" i="7"/>
  <c r="E26" i="7"/>
  <c r="L25" i="7"/>
  <c r="E25" i="7"/>
  <c r="N24" i="7"/>
  <c r="N25" i="7" s="1"/>
  <c r="L24" i="7"/>
  <c r="G24" i="7"/>
  <c r="G25" i="7" s="1"/>
  <c r="E24" i="7"/>
  <c r="O24" i="7" s="1"/>
  <c r="N23" i="7"/>
  <c r="L23" i="7"/>
  <c r="G23" i="7"/>
  <c r="E23" i="7"/>
  <c r="L22" i="7"/>
  <c r="E22" i="7"/>
  <c r="L21" i="7"/>
  <c r="E21" i="7"/>
  <c r="N20" i="7"/>
  <c r="N21" i="7" s="1"/>
  <c r="L20" i="7"/>
  <c r="G20" i="7"/>
  <c r="G21" i="7" s="1"/>
  <c r="E20" i="7"/>
  <c r="N19" i="7"/>
  <c r="L19" i="7"/>
  <c r="G19" i="7"/>
  <c r="E19" i="7"/>
  <c r="L18" i="7"/>
  <c r="E18" i="7"/>
  <c r="L17" i="7"/>
  <c r="E17" i="7"/>
  <c r="N16" i="7"/>
  <c r="N17" i="7" s="1"/>
  <c r="L16" i="7"/>
  <c r="G16" i="7"/>
  <c r="G17" i="7" s="1"/>
  <c r="E16" i="7"/>
  <c r="N15" i="7"/>
  <c r="L15" i="7"/>
  <c r="G15" i="7"/>
  <c r="E15" i="7"/>
  <c r="L14" i="7"/>
  <c r="E14" i="7"/>
  <c r="L13" i="7"/>
  <c r="E13" i="7"/>
  <c r="N12" i="7"/>
  <c r="N13" i="7" s="1"/>
  <c r="L12" i="7"/>
  <c r="G12" i="7"/>
  <c r="G13" i="7" s="1"/>
  <c r="E12" i="7"/>
  <c r="N11" i="7"/>
  <c r="L11" i="7"/>
  <c r="G11" i="7"/>
  <c r="E11" i="7"/>
  <c r="N68" i="5"/>
  <c r="N69" i="5" s="1"/>
  <c r="N67" i="5"/>
  <c r="N64" i="5"/>
  <c r="N65" i="5" s="1"/>
  <c r="N63" i="5"/>
  <c r="N60" i="5"/>
  <c r="N61" i="5" s="1"/>
  <c r="N59" i="5"/>
  <c r="N56" i="5"/>
  <c r="N57" i="5" s="1"/>
  <c r="N55" i="5"/>
  <c r="N52" i="5"/>
  <c r="N53" i="5" s="1"/>
  <c r="N51" i="5"/>
  <c r="N48" i="5"/>
  <c r="N49" i="5" s="1"/>
  <c r="N47" i="5"/>
  <c r="N44" i="5"/>
  <c r="N45" i="5" s="1"/>
  <c r="N43" i="5"/>
  <c r="N40" i="5"/>
  <c r="N41" i="5" s="1"/>
  <c r="N39" i="5"/>
  <c r="N36" i="5"/>
  <c r="N37" i="5" s="1"/>
  <c r="N35" i="5"/>
  <c r="N32" i="5"/>
  <c r="N33" i="5" s="1"/>
  <c r="N31" i="5"/>
  <c r="N28" i="5"/>
  <c r="N29" i="5" s="1"/>
  <c r="N27" i="5"/>
  <c r="N24" i="5"/>
  <c r="N25" i="5" s="1"/>
  <c r="N23" i="5"/>
  <c r="N20" i="5"/>
  <c r="N21" i="5" s="1"/>
  <c r="N19" i="5"/>
  <c r="N16" i="5"/>
  <c r="N17" i="5" s="1"/>
  <c r="N15" i="5"/>
  <c r="N12" i="5"/>
  <c r="N13" i="5" s="1"/>
  <c r="N11" i="5"/>
  <c r="G68" i="5"/>
  <c r="G69" i="5" s="1"/>
  <c r="G67" i="5"/>
  <c r="G64" i="5"/>
  <c r="G65" i="5" s="1"/>
  <c r="G63" i="5"/>
  <c r="G60" i="5"/>
  <c r="G61" i="5" s="1"/>
  <c r="G59" i="5"/>
  <c r="G56" i="5"/>
  <c r="G57" i="5" s="1"/>
  <c r="G55" i="5"/>
  <c r="G52" i="5"/>
  <c r="G53" i="5" s="1"/>
  <c r="G51" i="5"/>
  <c r="G48" i="5"/>
  <c r="G49" i="5" s="1"/>
  <c r="G47" i="5"/>
  <c r="G44" i="5"/>
  <c r="G45" i="5" s="1"/>
  <c r="G43" i="5"/>
  <c r="G40" i="5"/>
  <c r="G41" i="5" s="1"/>
  <c r="G39" i="5"/>
  <c r="G36" i="5"/>
  <c r="G37" i="5" s="1"/>
  <c r="G35" i="5"/>
  <c r="G32" i="5"/>
  <c r="G33" i="5" s="1"/>
  <c r="G31" i="5"/>
  <c r="G28" i="5"/>
  <c r="G29" i="5" s="1"/>
  <c r="G27" i="5"/>
  <c r="G24" i="5"/>
  <c r="G25" i="5" s="1"/>
  <c r="G23" i="5"/>
  <c r="G20" i="5"/>
  <c r="G21" i="5" s="1"/>
  <c r="G19" i="5"/>
  <c r="G16" i="5"/>
  <c r="G17" i="5" s="1"/>
  <c r="G15" i="5"/>
  <c r="G12" i="5"/>
  <c r="G13" i="5" s="1"/>
  <c r="G11" i="5"/>
  <c r="L70" i="5"/>
  <c r="L69" i="5"/>
  <c r="L68" i="5"/>
  <c r="L67" i="5"/>
  <c r="O67" i="5" s="1"/>
  <c r="L66" i="5"/>
  <c r="L65" i="5"/>
  <c r="L64" i="5"/>
  <c r="L63" i="5"/>
  <c r="L62" i="5"/>
  <c r="L61" i="5"/>
  <c r="L60" i="5"/>
  <c r="L59" i="5"/>
  <c r="O59" i="5" s="1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O43" i="5" s="1"/>
  <c r="L42" i="5"/>
  <c r="L41" i="5"/>
  <c r="L40" i="5"/>
  <c r="L39" i="5"/>
  <c r="L38" i="5"/>
  <c r="L37" i="5"/>
  <c r="L36" i="5"/>
  <c r="L35" i="5"/>
  <c r="O35" i="5" s="1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O11" i="5" s="1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O31" i="5" s="1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O29" i="7" l="1"/>
  <c r="O65" i="7"/>
  <c r="O63" i="7"/>
  <c r="Q64" i="7" s="1"/>
  <c r="Q65" i="7" s="1"/>
  <c r="O27" i="7"/>
  <c r="O38" i="7"/>
  <c r="O54" i="7"/>
  <c r="O26" i="7"/>
  <c r="O34" i="7"/>
  <c r="Q32" i="7" s="1"/>
  <c r="Q33" i="7" s="1"/>
  <c r="O42" i="7"/>
  <c r="O58" i="7"/>
  <c r="O66" i="7"/>
  <c r="O22" i="7"/>
  <c r="O32" i="7"/>
  <c r="O40" i="7"/>
  <c r="O61" i="7"/>
  <c r="O17" i="7"/>
  <c r="Q15" i="7" s="1"/>
  <c r="O12" i="7"/>
  <c r="O15" i="7"/>
  <c r="O33" i="7"/>
  <c r="Q31" i="7" s="1"/>
  <c r="O41" i="7"/>
  <c r="O49" i="7"/>
  <c r="O49" i="5"/>
  <c r="O34" i="5"/>
  <c r="O50" i="5"/>
  <c r="O12" i="5"/>
  <c r="O28" i="5"/>
  <c r="O44" i="5"/>
  <c r="O60" i="5"/>
  <c r="O21" i="5"/>
  <c r="O37" i="5"/>
  <c r="Q36" i="5" s="1"/>
  <c r="Q37" i="5" s="1"/>
  <c r="O53" i="5"/>
  <c r="O69" i="5"/>
  <c r="Q67" i="5" s="1"/>
  <c r="O22" i="5"/>
  <c r="O30" i="5"/>
  <c r="O38" i="5"/>
  <c r="O46" i="5"/>
  <c r="O54" i="5"/>
  <c r="O62" i="5"/>
  <c r="O70" i="5"/>
  <c r="O20" i="5"/>
  <c r="O36" i="5"/>
  <c r="O52" i="5"/>
  <c r="O68" i="5"/>
  <c r="Q68" i="5" s="1"/>
  <c r="Q69" i="5" s="1"/>
  <c r="O41" i="5"/>
  <c r="O13" i="5"/>
  <c r="O29" i="5"/>
  <c r="O45" i="5"/>
  <c r="O61" i="5"/>
  <c r="Q60" i="5" s="1"/>
  <c r="Q61" i="5" s="1"/>
  <c r="O14" i="5"/>
  <c r="O55" i="5"/>
  <c r="O30" i="7"/>
  <c r="O37" i="7"/>
  <c r="O23" i="7"/>
  <c r="O55" i="7"/>
  <c r="O13" i="7"/>
  <c r="O18" i="7"/>
  <c r="O43" i="7"/>
  <c r="O70" i="7"/>
  <c r="O14" i="7"/>
  <c r="O16" i="7"/>
  <c r="O21" i="7"/>
  <c r="O46" i="7"/>
  <c r="O48" i="7"/>
  <c r="O53" i="7"/>
  <c r="O62" i="7"/>
  <c r="O25" i="7"/>
  <c r="O57" i="7"/>
  <c r="Q55" i="7" s="1"/>
  <c r="O69" i="7"/>
  <c r="O19" i="7"/>
  <c r="O36" i="7"/>
  <c r="O39" i="7"/>
  <c r="O51" i="7"/>
  <c r="Q52" i="7" s="1"/>
  <c r="Q53" i="7" s="1"/>
  <c r="O68" i="7"/>
  <c r="Q67" i="7" s="1"/>
  <c r="O20" i="7"/>
  <c r="O35" i="7"/>
  <c r="Q36" i="7" s="1"/>
  <c r="Q37" i="7" s="1"/>
  <c r="O52" i="7"/>
  <c r="O67" i="7"/>
  <c r="O45" i="7"/>
  <c r="O50" i="7"/>
  <c r="O11" i="7"/>
  <c r="O28" i="7"/>
  <c r="O60" i="7"/>
  <c r="O15" i="5"/>
  <c r="O23" i="5"/>
  <c r="O47" i="5"/>
  <c r="O24" i="5"/>
  <c r="Q24" i="5" s="1"/>
  <c r="Q25" i="5" s="1"/>
  <c r="O48" i="5"/>
  <c r="Q44" i="5"/>
  <c r="Q45" i="5" s="1"/>
  <c r="O25" i="5"/>
  <c r="O57" i="5"/>
  <c r="O26" i="5"/>
  <c r="O58" i="5"/>
  <c r="O32" i="5"/>
  <c r="O56" i="5"/>
  <c r="O33" i="5"/>
  <c r="O19" i="5"/>
  <c r="Q20" i="5" s="1"/>
  <c r="Q21" i="5" s="1"/>
  <c r="O39" i="5"/>
  <c r="O63" i="5"/>
  <c r="O40" i="5"/>
  <c r="O64" i="5"/>
  <c r="O17" i="5"/>
  <c r="O65" i="5"/>
  <c r="O18" i="5"/>
  <c r="O42" i="5"/>
  <c r="O66" i="5"/>
  <c r="O16" i="5"/>
  <c r="O27" i="5"/>
  <c r="O51" i="5"/>
  <c r="Q63" i="7"/>
  <c r="Q20" i="7" l="1"/>
  <c r="Q21" i="7" s="1"/>
  <c r="Q27" i="7"/>
  <c r="Q43" i="7"/>
  <c r="Q11" i="7"/>
  <c r="R18" i="7" s="1"/>
  <c r="Q28" i="7"/>
  <c r="Q29" i="7" s="1"/>
  <c r="Q51" i="7"/>
  <c r="Q16" i="7"/>
  <c r="Q17" i="7" s="1"/>
  <c r="Q44" i="7"/>
  <c r="Q45" i="7" s="1"/>
  <c r="Q60" i="7"/>
  <c r="Q61" i="7" s="1"/>
  <c r="Q19" i="7"/>
  <c r="Q24" i="7"/>
  <c r="Q25" i="7" s="1"/>
  <c r="Q68" i="7"/>
  <c r="Q69" i="7" s="1"/>
  <c r="Q12" i="7"/>
  <c r="Q13" i="7" s="1"/>
  <c r="Q40" i="7"/>
  <c r="Q41" i="7" s="1"/>
  <c r="Q48" i="7"/>
  <c r="Q49" i="7" s="1"/>
  <c r="Q28" i="5"/>
  <c r="Q29" i="5" s="1"/>
  <c r="Q64" i="5"/>
  <c r="Q65" i="5" s="1"/>
  <c r="Q11" i="5"/>
  <c r="R11" i="5" s="1"/>
  <c r="Q59" i="5"/>
  <c r="R63" i="5" s="1"/>
  <c r="Q35" i="5"/>
  <c r="Q47" i="5"/>
  <c r="R52" i="5" s="1"/>
  <c r="Q19" i="5"/>
  <c r="Q12" i="5"/>
  <c r="Q13" i="5" s="1"/>
  <c r="Q43" i="5"/>
  <c r="Q56" i="5"/>
  <c r="Q57" i="5" s="1"/>
  <c r="Q31" i="5"/>
  <c r="Q51" i="5"/>
  <c r="Q47" i="7"/>
  <c r="R57" i="7" s="1"/>
  <c r="Q35" i="7"/>
  <c r="R43" i="7" s="1"/>
  <c r="Q59" i="7"/>
  <c r="R60" i="7" s="1"/>
  <c r="Q56" i="7"/>
  <c r="Q57" i="7" s="1"/>
  <c r="Q39" i="7"/>
  <c r="Q23" i="7"/>
  <c r="Q23" i="5"/>
  <c r="R25" i="5" s="1"/>
  <c r="R36" i="5"/>
  <c r="Q63" i="5"/>
  <c r="R37" i="5"/>
  <c r="R42" i="5"/>
  <c r="Q40" i="5"/>
  <c r="Q41" i="5" s="1"/>
  <c r="R46" i="5"/>
  <c r="R39" i="5"/>
  <c r="R38" i="5"/>
  <c r="Q55" i="5"/>
  <c r="Q48" i="5"/>
  <c r="Q49" i="5" s="1"/>
  <c r="Q32" i="5"/>
  <c r="Q33" i="5" s="1"/>
  <c r="R45" i="5"/>
  <c r="R40" i="5"/>
  <c r="Q39" i="5"/>
  <c r="R34" i="5"/>
  <c r="R23" i="5"/>
  <c r="R27" i="5"/>
  <c r="Q16" i="5"/>
  <c r="Q17" i="5" s="1"/>
  <c r="Q27" i="5"/>
  <c r="Q52" i="5"/>
  <c r="Q53" i="5" s="1"/>
  <c r="R53" i="5"/>
  <c r="R29" i="5"/>
  <c r="R66" i="5"/>
  <c r="R50" i="5"/>
  <c r="R57" i="5"/>
  <c r="R55" i="5"/>
  <c r="R54" i="5"/>
  <c r="R49" i="5"/>
  <c r="R65" i="5"/>
  <c r="R68" i="5"/>
  <c r="R67" i="5"/>
  <c r="R62" i="5"/>
  <c r="R61" i="5"/>
  <c r="R69" i="5"/>
  <c r="R60" i="5"/>
  <c r="R70" i="5"/>
  <c r="Q15" i="5"/>
  <c r="R30" i="5"/>
  <c r="R21" i="5"/>
  <c r="R20" i="5"/>
  <c r="R21" i="7"/>
  <c r="R20" i="7"/>
  <c r="R19" i="7"/>
  <c r="R13" i="7"/>
  <c r="R12" i="7"/>
  <c r="R11" i="7"/>
  <c r="R17" i="7"/>
  <c r="R22" i="7"/>
  <c r="R14" i="7"/>
  <c r="R16" i="7"/>
  <c r="R58" i="7"/>
  <c r="R48" i="7"/>
  <c r="R47" i="7"/>
  <c r="R54" i="7"/>
  <c r="R36" i="7"/>
  <c r="R35" i="7"/>
  <c r="R40" i="7"/>
  <c r="R67" i="7"/>
  <c r="R61" i="7"/>
  <c r="R63" i="7"/>
  <c r="R44" i="7" l="1"/>
  <c r="R56" i="7"/>
  <c r="R15" i="7"/>
  <c r="R64" i="7"/>
  <c r="R65" i="7"/>
  <c r="R62" i="7"/>
  <c r="R66" i="7"/>
  <c r="T63" i="7" s="1"/>
  <c r="R45" i="7"/>
  <c r="T44" i="7" s="1"/>
  <c r="T45" i="7" s="1"/>
  <c r="R51" i="7"/>
  <c r="T52" i="7" s="1"/>
  <c r="T53" i="7" s="1"/>
  <c r="R70" i="7"/>
  <c r="R41" i="7"/>
  <c r="R42" i="7"/>
  <c r="R52" i="7"/>
  <c r="R68" i="7"/>
  <c r="R69" i="7"/>
  <c r="R59" i="7"/>
  <c r="T60" i="7" s="1"/>
  <c r="T61" i="7" s="1"/>
  <c r="R38" i="7"/>
  <c r="R49" i="7"/>
  <c r="R53" i="7"/>
  <c r="R46" i="7"/>
  <c r="R55" i="7"/>
  <c r="T56" i="7" s="1"/>
  <c r="T57" i="7" s="1"/>
  <c r="R50" i="7"/>
  <c r="R12" i="5"/>
  <c r="R13" i="5"/>
  <c r="R14" i="5"/>
  <c r="T11" i="5" s="1"/>
  <c r="R58" i="5"/>
  <c r="R17" i="5"/>
  <c r="R19" i="5"/>
  <c r="R48" i="5"/>
  <c r="R51" i="5"/>
  <c r="R18" i="5"/>
  <c r="R16" i="5"/>
  <c r="R22" i="5"/>
  <c r="T19" i="5" s="1"/>
  <c r="R15" i="5"/>
  <c r="T15" i="5" s="1"/>
  <c r="R31" i="5"/>
  <c r="R26" i="5"/>
  <c r="R59" i="5"/>
  <c r="R47" i="5"/>
  <c r="T48" i="5" s="1"/>
  <c r="T49" i="5" s="1"/>
  <c r="R56" i="5"/>
  <c r="R64" i="5"/>
  <c r="T63" i="5" s="1"/>
  <c r="R33" i="5"/>
  <c r="R35" i="5"/>
  <c r="T36" i="5" s="1"/>
  <c r="T37" i="5" s="1"/>
  <c r="R44" i="5"/>
  <c r="R43" i="5"/>
  <c r="T43" i="5" s="1"/>
  <c r="R41" i="5"/>
  <c r="T39" i="5" s="1"/>
  <c r="R27" i="7"/>
  <c r="R32" i="7"/>
  <c r="R26" i="7"/>
  <c r="R31" i="7"/>
  <c r="R25" i="7"/>
  <c r="R23" i="7"/>
  <c r="R34" i="7"/>
  <c r="R33" i="7"/>
  <c r="R29" i="7"/>
  <c r="R24" i="7"/>
  <c r="R28" i="7"/>
  <c r="R30" i="7"/>
  <c r="R37" i="7"/>
  <c r="R39" i="7"/>
  <c r="R32" i="5"/>
  <c r="R24" i="5"/>
  <c r="T24" i="5" s="1"/>
  <c r="T25" i="5" s="1"/>
  <c r="R28" i="5"/>
  <c r="T27" i="5" s="1"/>
  <c r="T68" i="5"/>
  <c r="T69" i="5" s="1"/>
  <c r="T20" i="5"/>
  <c r="T21" i="5" s="1"/>
  <c r="T59" i="5"/>
  <c r="T60" i="5"/>
  <c r="T61" i="5" s="1"/>
  <c r="T67" i="5"/>
  <c r="T56" i="5"/>
  <c r="T57" i="5" s="1"/>
  <c r="T20" i="7"/>
  <c r="T21" i="7" s="1"/>
  <c r="T19" i="7"/>
  <c r="T47" i="7"/>
  <c r="T48" i="7"/>
  <c r="T49" i="7" s="1"/>
  <c r="T40" i="7"/>
  <c r="T41" i="7" s="1"/>
  <c r="T39" i="7"/>
  <c r="T15" i="7"/>
  <c r="T16" i="7"/>
  <c r="T17" i="7" s="1"/>
  <c r="T36" i="7"/>
  <c r="T37" i="7" s="1"/>
  <c r="T35" i="7"/>
  <c r="T55" i="7"/>
  <c r="T12" i="7"/>
  <c r="T13" i="7" s="1"/>
  <c r="T11" i="7"/>
  <c r="T67" i="7" l="1"/>
  <c r="T51" i="7"/>
  <c r="T64" i="7"/>
  <c r="T65" i="7" s="1"/>
  <c r="T68" i="7"/>
  <c r="T69" i="7" s="1"/>
  <c r="T43" i="7"/>
  <c r="T59" i="7"/>
  <c r="T31" i="5"/>
  <c r="T52" i="5"/>
  <c r="T53" i="5" s="1"/>
  <c r="T51" i="5"/>
  <c r="T16" i="5"/>
  <c r="T17" i="5" s="1"/>
  <c r="T35" i="5"/>
  <c r="T55" i="5"/>
  <c r="T12" i="5"/>
  <c r="T13" i="5" s="1"/>
  <c r="T64" i="5"/>
  <c r="T65" i="5" s="1"/>
  <c r="T23" i="5"/>
  <c r="T47" i="5"/>
  <c r="T40" i="5"/>
  <c r="T41" i="5" s="1"/>
  <c r="T44" i="5"/>
  <c r="T45" i="5" s="1"/>
  <c r="T24" i="7"/>
  <c r="T25" i="7" s="1"/>
  <c r="T23" i="7"/>
  <c r="T31" i="7"/>
  <c r="T32" i="7"/>
  <c r="T33" i="7" s="1"/>
  <c r="T28" i="7"/>
  <c r="T29" i="7" s="1"/>
  <c r="T27" i="7"/>
  <c r="T32" i="5"/>
  <c r="T33" i="5" s="1"/>
  <c r="T28" i="5"/>
  <c r="T29" i="5" s="1"/>
  <c r="O18" i="4"/>
  <c r="O19" i="4"/>
  <c r="O26" i="4"/>
  <c r="O27" i="4"/>
  <c r="O34" i="4"/>
  <c r="O35" i="4"/>
  <c r="O42" i="4"/>
  <c r="O43" i="4"/>
  <c r="O50" i="4"/>
  <c r="O51" i="4"/>
  <c r="O58" i="4"/>
  <c r="O59" i="4"/>
  <c r="O66" i="4"/>
  <c r="O67" i="4"/>
  <c r="O74" i="4"/>
  <c r="O75" i="4"/>
  <c r="O82" i="4"/>
  <c r="O83" i="4"/>
  <c r="O90" i="4"/>
  <c r="O91" i="4"/>
  <c r="O98" i="4"/>
  <c r="O99" i="4"/>
  <c r="L12" i="4"/>
  <c r="O12" i="4" s="1"/>
  <c r="L13" i="4"/>
  <c r="O13" i="4" s="1"/>
  <c r="L14" i="4"/>
  <c r="L15" i="4"/>
  <c r="O15" i="4" s="1"/>
  <c r="L16" i="4"/>
  <c r="O16" i="4" s="1"/>
  <c r="L17" i="4"/>
  <c r="N18" i="4" s="1"/>
  <c r="N19" i="4" s="1"/>
  <c r="L18" i="4"/>
  <c r="L19" i="4"/>
  <c r="L20" i="4"/>
  <c r="L21" i="4"/>
  <c r="O21" i="4" s="1"/>
  <c r="L22" i="4"/>
  <c r="L23" i="4"/>
  <c r="L24" i="4"/>
  <c r="O24" i="4" s="1"/>
  <c r="L25" i="4"/>
  <c r="O25" i="4" s="1"/>
  <c r="L26" i="4"/>
  <c r="L27" i="4"/>
  <c r="L28" i="4"/>
  <c r="O28" i="4" s="1"/>
  <c r="L29" i="4"/>
  <c r="L30" i="4"/>
  <c r="L31" i="4"/>
  <c r="O31" i="4" s="1"/>
  <c r="L32" i="4"/>
  <c r="O32" i="4" s="1"/>
  <c r="L33" i="4"/>
  <c r="O33" i="4" s="1"/>
  <c r="L34" i="4"/>
  <c r="L35" i="4"/>
  <c r="L36" i="4"/>
  <c r="L37" i="4"/>
  <c r="O37" i="4" s="1"/>
  <c r="L38" i="4"/>
  <c r="L39" i="4"/>
  <c r="O39" i="4" s="1"/>
  <c r="L40" i="4"/>
  <c r="O40" i="4" s="1"/>
  <c r="L41" i="4"/>
  <c r="N42" i="4" s="1"/>
  <c r="N43" i="4" s="1"/>
  <c r="L42" i="4"/>
  <c r="L43" i="4"/>
  <c r="L44" i="4"/>
  <c r="O44" i="4" s="1"/>
  <c r="L45" i="4"/>
  <c r="O45" i="4" s="1"/>
  <c r="L46" i="4"/>
  <c r="L47" i="4"/>
  <c r="L48" i="4"/>
  <c r="O48" i="4" s="1"/>
  <c r="L49" i="4"/>
  <c r="O49" i="4" s="1"/>
  <c r="L50" i="4"/>
  <c r="L51" i="4"/>
  <c r="L52" i="4"/>
  <c r="O52" i="4" s="1"/>
  <c r="L53" i="4"/>
  <c r="L54" i="4"/>
  <c r="L55" i="4"/>
  <c r="O55" i="4" s="1"/>
  <c r="L56" i="4"/>
  <c r="L57" i="4"/>
  <c r="O57" i="4" s="1"/>
  <c r="L58" i="4"/>
  <c r="L59" i="4"/>
  <c r="L60" i="4"/>
  <c r="L61" i="4"/>
  <c r="O61" i="4" s="1"/>
  <c r="L62" i="4"/>
  <c r="L63" i="4"/>
  <c r="O63" i="4" s="1"/>
  <c r="L64" i="4"/>
  <c r="O64" i="4" s="1"/>
  <c r="L65" i="4"/>
  <c r="N66" i="4" s="1"/>
  <c r="N67" i="4" s="1"/>
  <c r="L66" i="4"/>
  <c r="L67" i="4"/>
  <c r="L68" i="4"/>
  <c r="O68" i="4" s="1"/>
  <c r="L69" i="4"/>
  <c r="O69" i="4" s="1"/>
  <c r="L70" i="4"/>
  <c r="L71" i="4"/>
  <c r="L72" i="4"/>
  <c r="O72" i="4" s="1"/>
  <c r="L73" i="4"/>
  <c r="O73" i="4" s="1"/>
  <c r="L74" i="4"/>
  <c r="L75" i="4"/>
  <c r="L76" i="4"/>
  <c r="O76" i="4" s="1"/>
  <c r="L77" i="4"/>
  <c r="L78" i="4"/>
  <c r="L79" i="4"/>
  <c r="O79" i="4" s="1"/>
  <c r="L80" i="4"/>
  <c r="L81" i="4"/>
  <c r="O81" i="4" s="1"/>
  <c r="L82" i="4"/>
  <c r="L83" i="4"/>
  <c r="L84" i="4"/>
  <c r="O84" i="4" s="1"/>
  <c r="L85" i="4"/>
  <c r="O85" i="4" s="1"/>
  <c r="L86" i="4"/>
  <c r="L87" i="4"/>
  <c r="O87" i="4" s="1"/>
  <c r="L88" i="4"/>
  <c r="O88" i="4" s="1"/>
  <c r="L89" i="4"/>
  <c r="N90" i="4" s="1"/>
  <c r="N91" i="4" s="1"/>
  <c r="L90" i="4"/>
  <c r="L91" i="4"/>
  <c r="L92" i="4"/>
  <c r="L93" i="4"/>
  <c r="O93" i="4" s="1"/>
  <c r="L94" i="4"/>
  <c r="L95" i="4"/>
  <c r="L96" i="4"/>
  <c r="O96" i="4" s="1"/>
  <c r="L97" i="4"/>
  <c r="O97" i="4" s="1"/>
  <c r="L98" i="4"/>
  <c r="L99" i="4"/>
  <c r="L100" i="4"/>
  <c r="O100" i="4" s="1"/>
  <c r="L11" i="4"/>
  <c r="E12" i="4"/>
  <c r="E13" i="4"/>
  <c r="E14" i="4"/>
  <c r="O14" i="4" s="1"/>
  <c r="E15" i="4"/>
  <c r="E16" i="4"/>
  <c r="E17" i="4"/>
  <c r="E18" i="4"/>
  <c r="E19" i="4"/>
  <c r="E20" i="4"/>
  <c r="E21" i="4"/>
  <c r="E22" i="4"/>
  <c r="O22" i="4" s="1"/>
  <c r="E23" i="4"/>
  <c r="G23" i="4" s="1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O46" i="4" s="1"/>
  <c r="E47" i="4"/>
  <c r="G47" i="4" s="1"/>
  <c r="E48" i="4"/>
  <c r="E49" i="4"/>
  <c r="E50" i="4"/>
  <c r="E51" i="4"/>
  <c r="E52" i="4"/>
  <c r="E53" i="4"/>
  <c r="E54" i="4"/>
  <c r="O54" i="4" s="1"/>
  <c r="E55" i="4"/>
  <c r="E56" i="4"/>
  <c r="E57" i="4"/>
  <c r="E58" i="4"/>
  <c r="E59" i="4"/>
  <c r="E60" i="4"/>
  <c r="E61" i="4"/>
  <c r="E62" i="4"/>
  <c r="O62" i="4" s="1"/>
  <c r="E63" i="4"/>
  <c r="E64" i="4"/>
  <c r="E65" i="4"/>
  <c r="E66" i="4"/>
  <c r="E67" i="4"/>
  <c r="E68" i="4"/>
  <c r="E69" i="4"/>
  <c r="E70" i="4"/>
  <c r="O70" i="4" s="1"/>
  <c r="E71" i="4"/>
  <c r="G71" i="4" s="1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O94" i="4" s="1"/>
  <c r="E95" i="4"/>
  <c r="G95" i="4" s="1"/>
  <c r="E96" i="4"/>
  <c r="E97" i="4"/>
  <c r="E98" i="4"/>
  <c r="E99" i="4"/>
  <c r="E100" i="4"/>
  <c r="E11" i="4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N83" i="3" s="1"/>
  <c r="L84" i="3"/>
  <c r="L85" i="3"/>
  <c r="L86" i="3"/>
  <c r="L87" i="3"/>
  <c r="L88" i="3"/>
  <c r="L89" i="3"/>
  <c r="L90" i="3"/>
  <c r="O90" i="3" s="1"/>
  <c r="L91" i="3"/>
  <c r="L92" i="3"/>
  <c r="L93" i="3"/>
  <c r="L94" i="3"/>
  <c r="L95" i="3"/>
  <c r="L96" i="3"/>
  <c r="L97" i="3"/>
  <c r="L98" i="3"/>
  <c r="O98" i="3" s="1"/>
  <c r="L99" i="3"/>
  <c r="L100" i="3"/>
  <c r="L11" i="3"/>
  <c r="E12" i="3"/>
  <c r="E13" i="3"/>
  <c r="O13" i="3" s="1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O45" i="3" s="1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O61" i="3" s="1"/>
  <c r="E62" i="3"/>
  <c r="E63" i="3"/>
  <c r="E64" i="3"/>
  <c r="E65" i="3"/>
  <c r="E66" i="3"/>
  <c r="E67" i="3"/>
  <c r="E68" i="3"/>
  <c r="E69" i="3"/>
  <c r="E70" i="3"/>
  <c r="E71" i="3"/>
  <c r="E72" i="3"/>
  <c r="O72" i="3" s="1"/>
  <c r="E73" i="3"/>
  <c r="E74" i="3"/>
  <c r="E75" i="3"/>
  <c r="E76" i="3"/>
  <c r="E77" i="3"/>
  <c r="O77" i="3" s="1"/>
  <c r="E78" i="3"/>
  <c r="E79" i="3"/>
  <c r="E80" i="3"/>
  <c r="O80" i="3" s="1"/>
  <c r="E81" i="3"/>
  <c r="E82" i="3"/>
  <c r="E83" i="3"/>
  <c r="E84" i="3"/>
  <c r="E85" i="3"/>
  <c r="E86" i="3"/>
  <c r="E87" i="3"/>
  <c r="E88" i="3"/>
  <c r="O88" i="3" s="1"/>
  <c r="E89" i="3"/>
  <c r="O89" i="3" s="1"/>
  <c r="E90" i="3"/>
  <c r="E91" i="3"/>
  <c r="E92" i="3"/>
  <c r="E93" i="3"/>
  <c r="E94" i="3"/>
  <c r="E95" i="3"/>
  <c r="E96" i="3"/>
  <c r="O96" i="3" s="1"/>
  <c r="E97" i="3"/>
  <c r="E98" i="3"/>
  <c r="E99" i="3"/>
  <c r="E100" i="3"/>
  <c r="E11" i="3"/>
  <c r="O97" i="3" l="1"/>
  <c r="O81" i="3"/>
  <c r="O73" i="3"/>
  <c r="O65" i="3"/>
  <c r="O57" i="3"/>
  <c r="O49" i="3"/>
  <c r="O41" i="3"/>
  <c r="O33" i="3"/>
  <c r="O25" i="3"/>
  <c r="O17" i="3"/>
  <c r="G53" i="3"/>
  <c r="N48" i="3"/>
  <c r="N49" i="3" s="1"/>
  <c r="O94" i="3"/>
  <c r="O78" i="3"/>
  <c r="O62" i="3"/>
  <c r="O54" i="3"/>
  <c r="Q53" i="3" s="1"/>
  <c r="O46" i="3"/>
  <c r="O38" i="3"/>
  <c r="O30" i="3"/>
  <c r="O22" i="3"/>
  <c r="O14" i="3"/>
  <c r="G90" i="3"/>
  <c r="G91" i="3" s="1"/>
  <c r="O82" i="3"/>
  <c r="O74" i="3"/>
  <c r="O66" i="3"/>
  <c r="O58" i="3"/>
  <c r="O50" i="3"/>
  <c r="O42" i="3"/>
  <c r="O34" i="3"/>
  <c r="O26" i="3"/>
  <c r="O18" i="3"/>
  <c r="O11" i="3"/>
  <c r="O93" i="3"/>
  <c r="O85" i="3"/>
  <c r="O69" i="3"/>
  <c r="O53" i="3"/>
  <c r="O37" i="3"/>
  <c r="N29" i="3"/>
  <c r="O21" i="3"/>
  <c r="G89" i="3"/>
  <c r="G30" i="3"/>
  <c r="G31" i="3" s="1"/>
  <c r="G18" i="3"/>
  <c r="G19" i="3" s="1"/>
  <c r="O29" i="3"/>
  <c r="G12" i="3"/>
  <c r="G13" i="3" s="1"/>
  <c r="G60" i="3"/>
  <c r="G61" i="3" s="1"/>
  <c r="G36" i="3"/>
  <c r="G37" i="3" s="1"/>
  <c r="G17" i="3"/>
  <c r="G77" i="3"/>
  <c r="G66" i="3"/>
  <c r="G67" i="3" s="1"/>
  <c r="G41" i="3"/>
  <c r="G65" i="3"/>
  <c r="O100" i="3"/>
  <c r="O92" i="3"/>
  <c r="O84" i="3"/>
  <c r="O76" i="3"/>
  <c r="O68" i="3"/>
  <c r="G96" i="3"/>
  <c r="G97" i="3" s="1"/>
  <c r="G72" i="3"/>
  <c r="G73" i="3" s="1"/>
  <c r="G11" i="3"/>
  <c r="G42" i="3"/>
  <c r="G43" i="3" s="1"/>
  <c r="O86" i="3"/>
  <c r="G78" i="3"/>
  <c r="G79" i="3" s="1"/>
  <c r="O70" i="3"/>
  <c r="G54" i="3"/>
  <c r="G55" i="3" s="1"/>
  <c r="G29" i="3"/>
  <c r="G77" i="4"/>
  <c r="G36" i="4"/>
  <c r="G37" i="4" s="1"/>
  <c r="N78" i="4"/>
  <c r="N79" i="4" s="1"/>
  <c r="N53" i="4"/>
  <c r="G12" i="4"/>
  <c r="G13" i="4" s="1"/>
  <c r="G53" i="4"/>
  <c r="G30" i="4"/>
  <c r="G31" i="4" s="1"/>
  <c r="N72" i="4"/>
  <c r="N73" i="4" s="1"/>
  <c r="N48" i="4"/>
  <c r="N49" i="4" s="1"/>
  <c r="O89" i="4"/>
  <c r="O80" i="4"/>
  <c r="O56" i="4"/>
  <c r="Q36" i="4"/>
  <c r="Q37" i="4" s="1"/>
  <c r="N96" i="4"/>
  <c r="N97" i="4" s="1"/>
  <c r="N71" i="4"/>
  <c r="G78" i="4"/>
  <c r="G79" i="4" s="1"/>
  <c r="N95" i="4"/>
  <c r="N24" i="4"/>
  <c r="N25" i="4" s="1"/>
  <c r="O65" i="4"/>
  <c r="O41" i="4"/>
  <c r="O17" i="4"/>
  <c r="G83" i="4"/>
  <c r="G59" i="4"/>
  <c r="G35" i="4"/>
  <c r="N12" i="4"/>
  <c r="N13" i="4" s="1"/>
  <c r="N77" i="4"/>
  <c r="N54" i="4"/>
  <c r="N55" i="4" s="1"/>
  <c r="N30" i="4"/>
  <c r="N31" i="4" s="1"/>
  <c r="O95" i="4"/>
  <c r="O71" i="4"/>
  <c r="O47" i="4"/>
  <c r="O23" i="4"/>
  <c r="G29" i="4"/>
  <c r="G89" i="4"/>
  <c r="G65" i="4"/>
  <c r="G41" i="4"/>
  <c r="G17" i="4"/>
  <c r="N84" i="4"/>
  <c r="N85" i="4" s="1"/>
  <c r="N59" i="4"/>
  <c r="N36" i="4"/>
  <c r="N37" i="4" s="1"/>
  <c r="O11" i="4"/>
  <c r="O77" i="4"/>
  <c r="O53" i="4"/>
  <c r="O29" i="4"/>
  <c r="Q83" i="4"/>
  <c r="G84" i="4"/>
  <c r="G85" i="4" s="1"/>
  <c r="G96" i="4"/>
  <c r="G97" i="4" s="1"/>
  <c r="G66" i="4"/>
  <c r="G67" i="4" s="1"/>
  <c r="G48" i="4"/>
  <c r="G49" i="4" s="1"/>
  <c r="G18" i="4"/>
  <c r="G19" i="4" s="1"/>
  <c r="N89" i="4"/>
  <c r="N60" i="4"/>
  <c r="N61" i="4" s="1"/>
  <c r="N35" i="4"/>
  <c r="N17" i="4"/>
  <c r="O86" i="4"/>
  <c r="Q84" i="4" s="1"/>
  <c r="Q85" i="4" s="1"/>
  <c r="O78" i="4"/>
  <c r="O38" i="4"/>
  <c r="O30" i="4"/>
  <c r="O92" i="4"/>
  <c r="O60" i="4"/>
  <c r="Q60" i="4" s="1"/>
  <c r="Q61" i="4" s="1"/>
  <c r="O36" i="4"/>
  <c r="Q35" i="4" s="1"/>
  <c r="O20" i="4"/>
  <c r="G11" i="4"/>
  <c r="G54" i="4"/>
  <c r="G55" i="4" s="1"/>
  <c r="N29" i="4"/>
  <c r="N47" i="4"/>
  <c r="N65" i="4"/>
  <c r="G90" i="4"/>
  <c r="G91" i="4" s="1"/>
  <c r="G72" i="4"/>
  <c r="G73" i="4" s="1"/>
  <c r="G60" i="4"/>
  <c r="G61" i="4" s="1"/>
  <c r="G42" i="4"/>
  <c r="G43" i="4" s="1"/>
  <c r="G24" i="4"/>
  <c r="G25" i="4" s="1"/>
  <c r="N11" i="4"/>
  <c r="N23" i="4"/>
  <c r="N41" i="4"/>
  <c r="N83" i="4"/>
  <c r="G83" i="3"/>
  <c r="G48" i="3"/>
  <c r="G49" i="3" s="1"/>
  <c r="G23" i="3"/>
  <c r="G95" i="3"/>
  <c r="G71" i="3"/>
  <c r="G59" i="3"/>
  <c r="G47" i="3"/>
  <c r="G35" i="3"/>
  <c r="G24" i="3"/>
  <c r="G25" i="3" s="1"/>
  <c r="O99" i="3"/>
  <c r="N96" i="3"/>
  <c r="N97" i="3" s="1"/>
  <c r="O95" i="3"/>
  <c r="N89" i="3"/>
  <c r="O91" i="3"/>
  <c r="O87" i="3"/>
  <c r="O83" i="3"/>
  <c r="N78" i="3"/>
  <c r="N79" i="3" s="1"/>
  <c r="O79" i="3"/>
  <c r="Q77" i="3" s="1"/>
  <c r="O75" i="3"/>
  <c r="O71" i="3"/>
  <c r="N66" i="3"/>
  <c r="N67" i="3" s="1"/>
  <c r="O67" i="3"/>
  <c r="O63" i="3"/>
  <c r="N59" i="3"/>
  <c r="O59" i="3"/>
  <c r="N60" i="3"/>
  <c r="N61" i="3" s="1"/>
  <c r="N54" i="3"/>
  <c r="N55" i="3" s="1"/>
  <c r="O55" i="3"/>
  <c r="O51" i="3"/>
  <c r="N47" i="3"/>
  <c r="O47" i="3"/>
  <c r="O43" i="3"/>
  <c r="O39" i="3"/>
  <c r="N36" i="3"/>
  <c r="N37" i="3" s="1"/>
  <c r="O35" i="3"/>
  <c r="O31" i="3"/>
  <c r="O27" i="3"/>
  <c r="N24" i="3"/>
  <c r="N25" i="3" s="1"/>
  <c r="O23" i="3"/>
  <c r="N17" i="3"/>
  <c r="O19" i="3"/>
  <c r="O15" i="3"/>
  <c r="N41" i="3"/>
  <c r="N90" i="3"/>
  <c r="N91" i="3" s="1"/>
  <c r="N18" i="3"/>
  <c r="N19" i="3" s="1"/>
  <c r="G84" i="3"/>
  <c r="G85" i="3" s="1"/>
  <c r="N71" i="3"/>
  <c r="N95" i="3"/>
  <c r="N84" i="3"/>
  <c r="N85" i="3" s="1"/>
  <c r="N72" i="3"/>
  <c r="N73" i="3" s="1"/>
  <c r="O64" i="3"/>
  <c r="O60" i="3"/>
  <c r="N53" i="3"/>
  <c r="O56" i="3"/>
  <c r="O52" i="3"/>
  <c r="O48" i="3"/>
  <c r="N42" i="3"/>
  <c r="N43" i="3" s="1"/>
  <c r="O44" i="3"/>
  <c r="Q42" i="3" s="1"/>
  <c r="Q43" i="3" s="1"/>
  <c r="O40" i="3"/>
  <c r="O36" i="3"/>
  <c r="N30" i="3"/>
  <c r="N31" i="3" s="1"/>
  <c r="O32" i="3"/>
  <c r="O28" i="3"/>
  <c r="O24" i="3"/>
  <c r="O20" i="3"/>
  <c r="O16" i="3"/>
  <c r="N11" i="3"/>
  <c r="O12" i="3"/>
  <c r="N23" i="3"/>
  <c r="N35" i="3"/>
  <c r="N65" i="3"/>
  <c r="N77" i="3"/>
  <c r="N12" i="3"/>
  <c r="N13" i="3" s="1"/>
  <c r="Q17" i="3" l="1"/>
  <c r="Q41" i="3"/>
  <c r="Q54" i="3"/>
  <c r="Q55" i="3" s="1"/>
  <c r="Q65" i="3"/>
  <c r="Q11" i="3"/>
  <c r="Q89" i="3"/>
  <c r="Q30" i="3"/>
  <c r="Q31" i="3" s="1"/>
  <c r="Q54" i="4"/>
  <c r="Q55" i="4" s="1"/>
  <c r="Q53" i="4"/>
  <c r="Q42" i="4"/>
  <c r="Q43" i="4" s="1"/>
  <c r="Q41" i="4"/>
  <c r="Q12" i="4"/>
  <c r="Q13" i="4" s="1"/>
  <c r="Q11" i="4"/>
  <c r="Q89" i="4"/>
  <c r="Q90" i="4"/>
  <c r="Q91" i="4" s="1"/>
  <c r="Q59" i="4"/>
  <c r="Q18" i="4"/>
  <c r="Q19" i="4" s="1"/>
  <c r="Q17" i="4"/>
  <c r="Q78" i="4"/>
  <c r="Q79" i="4" s="1"/>
  <c r="Q77" i="4"/>
  <c r="Q66" i="4"/>
  <c r="Q67" i="4" s="1"/>
  <c r="Q65" i="4"/>
  <c r="Q23" i="4"/>
  <c r="Q24" i="4"/>
  <c r="Q25" i="4" s="1"/>
  <c r="Q29" i="4"/>
  <c r="Q30" i="4"/>
  <c r="Q31" i="4" s="1"/>
  <c r="Q96" i="4"/>
  <c r="Q97" i="4" s="1"/>
  <c r="Q95" i="4"/>
  <c r="Q47" i="4"/>
  <c r="Q48" i="4"/>
  <c r="Q49" i="4" s="1"/>
  <c r="R93" i="4"/>
  <c r="R85" i="4"/>
  <c r="R99" i="4"/>
  <c r="R91" i="4"/>
  <c r="R83" i="4"/>
  <c r="R100" i="4"/>
  <c r="R92" i="4"/>
  <c r="R84" i="4"/>
  <c r="R86" i="4"/>
  <c r="R98" i="4"/>
  <c r="R90" i="4"/>
  <c r="R96" i="4"/>
  <c r="R88" i="4"/>
  <c r="R87" i="4"/>
  <c r="R94" i="4"/>
  <c r="R97" i="4"/>
  <c r="R89" i="4"/>
  <c r="R95" i="4"/>
  <c r="Q72" i="4"/>
  <c r="Q73" i="4" s="1"/>
  <c r="Q71" i="4"/>
  <c r="Q12" i="3"/>
  <c r="Q13" i="3" s="1"/>
  <c r="Q90" i="3"/>
  <c r="Q91" i="3" s="1"/>
  <c r="Q59" i="3"/>
  <c r="Q60" i="3"/>
  <c r="Q61" i="3" s="1"/>
  <c r="Q66" i="3"/>
  <c r="Q67" i="3" s="1"/>
  <c r="Q18" i="3"/>
  <c r="Q19" i="3" s="1"/>
  <c r="Q71" i="3"/>
  <c r="Q72" i="3"/>
  <c r="Q73" i="3" s="1"/>
  <c r="Q84" i="3"/>
  <c r="Q85" i="3" s="1"/>
  <c r="Q83" i="3"/>
  <c r="Q95" i="3"/>
  <c r="Q96" i="3"/>
  <c r="Q97" i="3" s="1"/>
  <c r="Q78" i="3"/>
  <c r="Q79" i="3" s="1"/>
  <c r="Q29" i="3"/>
  <c r="Q24" i="3"/>
  <c r="Q25" i="3" s="1"/>
  <c r="Q23" i="3"/>
  <c r="Q35" i="3"/>
  <c r="Q36" i="3"/>
  <c r="Q37" i="3" s="1"/>
  <c r="Q47" i="3"/>
  <c r="Q48" i="3"/>
  <c r="Q49" i="3" s="1"/>
  <c r="R21" i="4" l="1"/>
  <c r="R13" i="4"/>
  <c r="R27" i="4"/>
  <c r="R19" i="4"/>
  <c r="R11" i="4"/>
  <c r="R22" i="4"/>
  <c r="R28" i="4"/>
  <c r="R20" i="4"/>
  <c r="R12" i="4"/>
  <c r="R26" i="4"/>
  <c r="R18" i="4"/>
  <c r="R16" i="4"/>
  <c r="R15" i="4"/>
  <c r="R14" i="4"/>
  <c r="R25" i="4"/>
  <c r="R17" i="4"/>
  <c r="R24" i="4"/>
  <c r="R23" i="4"/>
  <c r="T84" i="4"/>
  <c r="T85" i="4" s="1"/>
  <c r="T83" i="4"/>
  <c r="R61" i="4"/>
  <c r="R53" i="4"/>
  <c r="R59" i="4"/>
  <c r="R51" i="4"/>
  <c r="R62" i="4"/>
  <c r="R60" i="4"/>
  <c r="R52" i="4"/>
  <c r="R58" i="4"/>
  <c r="R50" i="4"/>
  <c r="R64" i="4"/>
  <c r="R48" i="4"/>
  <c r="R63" i="4"/>
  <c r="R47" i="4"/>
  <c r="R57" i="4"/>
  <c r="R49" i="4"/>
  <c r="R56" i="4"/>
  <c r="R55" i="4"/>
  <c r="R54" i="4"/>
  <c r="R77" i="4"/>
  <c r="R69" i="4"/>
  <c r="R75" i="4"/>
  <c r="R67" i="4"/>
  <c r="R76" i="4"/>
  <c r="R68" i="4"/>
  <c r="R82" i="4"/>
  <c r="R74" i="4"/>
  <c r="R66" i="4"/>
  <c r="R72" i="4"/>
  <c r="R71" i="4"/>
  <c r="R70" i="4"/>
  <c r="R81" i="4"/>
  <c r="R73" i="4"/>
  <c r="R65" i="4"/>
  <c r="R80" i="4"/>
  <c r="R79" i="4"/>
  <c r="R78" i="4"/>
  <c r="R45" i="4"/>
  <c r="R37" i="4"/>
  <c r="R29" i="4"/>
  <c r="R43" i="4"/>
  <c r="R35" i="4"/>
  <c r="R44" i="4"/>
  <c r="R36" i="4"/>
  <c r="R46" i="4"/>
  <c r="R42" i="4"/>
  <c r="R34" i="4"/>
  <c r="R32" i="4"/>
  <c r="R31" i="4"/>
  <c r="R38" i="4"/>
  <c r="R41" i="4"/>
  <c r="R33" i="4"/>
  <c r="R40" i="4"/>
  <c r="R39" i="4"/>
  <c r="R30" i="4"/>
  <c r="T90" i="4"/>
  <c r="T91" i="4" s="1"/>
  <c r="T89" i="4"/>
  <c r="T96" i="4"/>
  <c r="T97" i="4" s="1"/>
  <c r="T95" i="4"/>
  <c r="L12" i="1"/>
  <c r="O12" i="1" s="1"/>
  <c r="L13" i="1"/>
  <c r="L14" i="1"/>
  <c r="L15" i="1"/>
  <c r="O15" i="1" s="1"/>
  <c r="L16" i="1"/>
  <c r="O16" i="1" s="1"/>
  <c r="L17" i="1"/>
  <c r="L18" i="1"/>
  <c r="L19" i="1"/>
  <c r="O19" i="1" s="1"/>
  <c r="L20" i="1"/>
  <c r="O20" i="1" s="1"/>
  <c r="L21" i="1"/>
  <c r="L22" i="1"/>
  <c r="L23" i="1"/>
  <c r="L24" i="1"/>
  <c r="O24" i="1" s="1"/>
  <c r="L25" i="1"/>
  <c r="L26" i="1"/>
  <c r="L27" i="1"/>
  <c r="O27" i="1" s="1"/>
  <c r="L28" i="1"/>
  <c r="O28" i="1" s="1"/>
  <c r="L29" i="1"/>
  <c r="L30" i="1"/>
  <c r="L31" i="1"/>
  <c r="O31" i="1" s="1"/>
  <c r="L32" i="1"/>
  <c r="O32" i="1" s="1"/>
  <c r="L33" i="1"/>
  <c r="L34" i="1"/>
  <c r="L35" i="1"/>
  <c r="L36" i="1"/>
  <c r="O36" i="1" s="1"/>
  <c r="L37" i="1"/>
  <c r="L38" i="1"/>
  <c r="L39" i="1"/>
  <c r="O39" i="1" s="1"/>
  <c r="L40" i="1"/>
  <c r="O40" i="1" s="1"/>
  <c r="L41" i="1"/>
  <c r="L42" i="1"/>
  <c r="L43" i="1"/>
  <c r="O43" i="1" s="1"/>
  <c r="L44" i="1"/>
  <c r="O44" i="1" s="1"/>
  <c r="L45" i="1"/>
  <c r="L46" i="1"/>
  <c r="L47" i="1"/>
  <c r="L48" i="1"/>
  <c r="O48" i="1" s="1"/>
  <c r="L49" i="1"/>
  <c r="L50" i="1"/>
  <c r="L51" i="1"/>
  <c r="O51" i="1" s="1"/>
  <c r="L52" i="1"/>
  <c r="O52" i="1" s="1"/>
  <c r="L53" i="1"/>
  <c r="L54" i="1"/>
  <c r="L55" i="1"/>
  <c r="O55" i="1" s="1"/>
  <c r="L56" i="1"/>
  <c r="O56" i="1" s="1"/>
  <c r="L57" i="1"/>
  <c r="L58" i="1"/>
  <c r="L59" i="1"/>
  <c r="L60" i="1"/>
  <c r="O60" i="1" s="1"/>
  <c r="L61" i="1"/>
  <c r="L62" i="1"/>
  <c r="L63" i="1"/>
  <c r="O63" i="1" s="1"/>
  <c r="L64" i="1"/>
  <c r="O64" i="1" s="1"/>
  <c r="L65" i="1"/>
  <c r="L66" i="1"/>
  <c r="L67" i="1"/>
  <c r="O67" i="1" s="1"/>
  <c r="L68" i="1"/>
  <c r="O68" i="1" s="1"/>
  <c r="L69" i="1"/>
  <c r="L70" i="1"/>
  <c r="L71" i="1"/>
  <c r="L72" i="1"/>
  <c r="O72" i="1" s="1"/>
  <c r="L73" i="1"/>
  <c r="L74" i="1"/>
  <c r="L75" i="1"/>
  <c r="O75" i="1" s="1"/>
  <c r="L76" i="1"/>
  <c r="O76" i="1" s="1"/>
  <c r="L77" i="1"/>
  <c r="L78" i="1"/>
  <c r="L79" i="1"/>
  <c r="O79" i="1" s="1"/>
  <c r="L80" i="1"/>
  <c r="O80" i="1" s="1"/>
  <c r="L81" i="1"/>
  <c r="L82" i="1"/>
  <c r="L83" i="1"/>
  <c r="L84" i="1"/>
  <c r="O84" i="1" s="1"/>
  <c r="L85" i="1"/>
  <c r="L86" i="1"/>
  <c r="L87" i="1"/>
  <c r="O87" i="1" s="1"/>
  <c r="L88" i="1"/>
  <c r="O88" i="1" s="1"/>
  <c r="L89" i="1"/>
  <c r="L90" i="1"/>
  <c r="L91" i="1"/>
  <c r="O91" i="1" s="1"/>
  <c r="L92" i="1"/>
  <c r="O92" i="1" s="1"/>
  <c r="L93" i="1"/>
  <c r="L94" i="1"/>
  <c r="L95" i="1"/>
  <c r="L96" i="1"/>
  <c r="O96" i="1" s="1"/>
  <c r="L97" i="1"/>
  <c r="L98" i="1"/>
  <c r="L99" i="1"/>
  <c r="O99" i="1" s="1"/>
  <c r="L100" i="1"/>
  <c r="O100" i="1" s="1"/>
  <c r="L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1" i="1"/>
  <c r="G12" i="1" s="1"/>
  <c r="G13" i="1" s="1"/>
  <c r="G90" i="1" l="1"/>
  <c r="G91" i="1" s="1"/>
  <c r="G89" i="1"/>
  <c r="G65" i="1"/>
  <c r="G66" i="1"/>
  <c r="G67" i="1" s="1"/>
  <c r="G42" i="1"/>
  <c r="G43" i="1" s="1"/>
  <c r="G41" i="1"/>
  <c r="G17" i="1"/>
  <c r="G18" i="1"/>
  <c r="G19" i="1" s="1"/>
  <c r="O83" i="1"/>
  <c r="N83" i="1"/>
  <c r="N84" i="1"/>
  <c r="N85" i="1" s="1"/>
  <c r="O59" i="1"/>
  <c r="N59" i="1"/>
  <c r="N60" i="1"/>
  <c r="N61" i="1" s="1"/>
  <c r="O35" i="1"/>
  <c r="N35" i="1"/>
  <c r="N36" i="1"/>
  <c r="N37" i="1" s="1"/>
  <c r="O98" i="1"/>
  <c r="O90" i="1"/>
  <c r="O82" i="1"/>
  <c r="O74" i="1"/>
  <c r="O66" i="1"/>
  <c r="O58" i="1"/>
  <c r="O50" i="1"/>
  <c r="O42" i="1"/>
  <c r="O34" i="1"/>
  <c r="O26" i="1"/>
  <c r="O18" i="1"/>
  <c r="G95" i="1"/>
  <c r="G96" i="1"/>
  <c r="G97" i="1" s="1"/>
  <c r="G72" i="1"/>
  <c r="G73" i="1" s="1"/>
  <c r="G71" i="1"/>
  <c r="G47" i="1"/>
  <c r="G48" i="1"/>
  <c r="G49" i="1" s="1"/>
  <c r="G23" i="1"/>
  <c r="G24" i="1"/>
  <c r="G25" i="1" s="1"/>
  <c r="O97" i="1"/>
  <c r="N89" i="1"/>
  <c r="N90" i="1"/>
  <c r="N91" i="1" s="1"/>
  <c r="O89" i="1"/>
  <c r="O81" i="1"/>
  <c r="O73" i="1"/>
  <c r="O65" i="1"/>
  <c r="N65" i="1"/>
  <c r="N66" i="1"/>
  <c r="N67" i="1" s="1"/>
  <c r="O57" i="1"/>
  <c r="O49" i="1"/>
  <c r="O41" i="1"/>
  <c r="N41" i="1"/>
  <c r="N42" i="1"/>
  <c r="N43" i="1" s="1"/>
  <c r="O33" i="1"/>
  <c r="O25" i="1"/>
  <c r="O17" i="1"/>
  <c r="N18" i="1"/>
  <c r="N19" i="1" s="1"/>
  <c r="N17" i="1"/>
  <c r="G78" i="1"/>
  <c r="G79" i="1" s="1"/>
  <c r="G77" i="1"/>
  <c r="G29" i="1"/>
  <c r="G30" i="1"/>
  <c r="G31" i="1" s="1"/>
  <c r="O71" i="1"/>
  <c r="N71" i="1"/>
  <c r="N72" i="1"/>
  <c r="N73" i="1" s="1"/>
  <c r="O23" i="1"/>
  <c r="N24" i="1"/>
  <c r="N25" i="1" s="1"/>
  <c r="N23" i="1"/>
  <c r="O62" i="1"/>
  <c r="O54" i="1"/>
  <c r="O46" i="1"/>
  <c r="O38" i="1"/>
  <c r="O30" i="1"/>
  <c r="O22" i="1"/>
  <c r="O14" i="1"/>
  <c r="G53" i="1"/>
  <c r="G54" i="1"/>
  <c r="G55" i="1" s="1"/>
  <c r="N95" i="1"/>
  <c r="O95" i="1"/>
  <c r="N96" i="1"/>
  <c r="N97" i="1" s="1"/>
  <c r="O47" i="1"/>
  <c r="N48" i="1"/>
  <c r="N49" i="1" s="1"/>
  <c r="N47" i="1"/>
  <c r="G11" i="1"/>
  <c r="O94" i="1"/>
  <c r="O86" i="1"/>
  <c r="O78" i="1"/>
  <c r="O70" i="1"/>
  <c r="G83" i="1"/>
  <c r="G84" i="1"/>
  <c r="G85" i="1" s="1"/>
  <c r="G59" i="1"/>
  <c r="G60" i="1"/>
  <c r="G61" i="1" s="1"/>
  <c r="G35" i="1"/>
  <c r="G36" i="1"/>
  <c r="G37" i="1" s="1"/>
  <c r="O11" i="1"/>
  <c r="N11" i="1"/>
  <c r="N12" i="1"/>
  <c r="N13" i="1" s="1"/>
  <c r="O93" i="1"/>
  <c r="O85" i="1"/>
  <c r="O77" i="1"/>
  <c r="N77" i="1"/>
  <c r="N78" i="1"/>
  <c r="N79" i="1" s="1"/>
  <c r="O69" i="1"/>
  <c r="O61" i="1"/>
  <c r="O53" i="1"/>
  <c r="N54" i="1"/>
  <c r="N55" i="1" s="1"/>
  <c r="N53" i="1"/>
  <c r="O45" i="1"/>
  <c r="O37" i="1"/>
  <c r="O29" i="1"/>
  <c r="N30" i="1"/>
  <c r="N31" i="1" s="1"/>
  <c r="N29" i="1"/>
  <c r="O21" i="1"/>
  <c r="O13" i="1"/>
  <c r="T18" i="4"/>
  <c r="T19" i="4" s="1"/>
  <c r="T17" i="4"/>
  <c r="T35" i="4"/>
  <c r="T36" i="4"/>
  <c r="T37" i="4" s="1"/>
  <c r="T66" i="4"/>
  <c r="T67" i="4" s="1"/>
  <c r="T65" i="4"/>
  <c r="T11" i="4"/>
  <c r="T12" i="4"/>
  <c r="T13" i="4" s="1"/>
  <c r="T78" i="4"/>
  <c r="T79" i="4" s="1"/>
  <c r="T77" i="4"/>
  <c r="T59" i="4"/>
  <c r="T60" i="4"/>
  <c r="T61" i="4" s="1"/>
  <c r="T41" i="4"/>
  <c r="T42" i="4"/>
  <c r="T43" i="4" s="1"/>
  <c r="T53" i="4"/>
  <c r="T54" i="4"/>
  <c r="T55" i="4" s="1"/>
  <c r="T29" i="4"/>
  <c r="T30" i="4"/>
  <c r="T31" i="4" s="1"/>
  <c r="T24" i="4"/>
  <c r="T25" i="4" s="1"/>
  <c r="T23" i="4"/>
  <c r="T71" i="4"/>
  <c r="T72" i="4"/>
  <c r="T73" i="4" s="1"/>
  <c r="T47" i="4"/>
  <c r="T48" i="4"/>
  <c r="T49" i="4" s="1"/>
  <c r="R67" i="3"/>
  <c r="Q41" i="1" l="1"/>
  <c r="Q42" i="1"/>
  <c r="Q43" i="1" s="1"/>
  <c r="Q23" i="1"/>
  <c r="Q24" i="1"/>
  <c r="Q25" i="1" s="1"/>
  <c r="Q35" i="1"/>
  <c r="Q36" i="1"/>
  <c r="Q37" i="1" s="1"/>
  <c r="Q53" i="1"/>
  <c r="Q54" i="1"/>
  <c r="Q55" i="1" s="1"/>
  <c r="Q47" i="1"/>
  <c r="Q48" i="1"/>
  <c r="Q49" i="1" s="1"/>
  <c r="Q17" i="1"/>
  <c r="Q18" i="1"/>
  <c r="Q19" i="1" s="1"/>
  <c r="Q90" i="1"/>
  <c r="Q91" i="1" s="1"/>
  <c r="Q89" i="1"/>
  <c r="Q12" i="1"/>
  <c r="Q13" i="1" s="1"/>
  <c r="Q11" i="1"/>
  <c r="Q95" i="1"/>
  <c r="Q96" i="1"/>
  <c r="Q97" i="1" s="1"/>
  <c r="Q65" i="1"/>
  <c r="Q66" i="1"/>
  <c r="Q67" i="1" s="1"/>
  <c r="Q71" i="1"/>
  <c r="Q72" i="1"/>
  <c r="Q73" i="1" s="1"/>
  <c r="Q59" i="1"/>
  <c r="Q60" i="1"/>
  <c r="Q61" i="1" s="1"/>
  <c r="Q30" i="1"/>
  <c r="Q31" i="1" s="1"/>
  <c r="Q29" i="1"/>
  <c r="Q77" i="1"/>
  <c r="Q78" i="1"/>
  <c r="Q79" i="1" s="1"/>
  <c r="Q83" i="1"/>
  <c r="Q84" i="1"/>
  <c r="Q85" i="1" s="1"/>
  <c r="R71" i="3"/>
  <c r="R68" i="3"/>
  <c r="R53" i="3"/>
  <c r="R60" i="3"/>
  <c r="R50" i="3"/>
  <c r="R77" i="3"/>
  <c r="R52" i="3"/>
  <c r="R80" i="3"/>
  <c r="R41" i="3"/>
  <c r="R49" i="3"/>
  <c r="R58" i="3"/>
  <c r="R78" i="3"/>
  <c r="R82" i="3"/>
  <c r="R69" i="3"/>
  <c r="R75" i="3"/>
  <c r="R74" i="3"/>
  <c r="R56" i="3"/>
  <c r="R55" i="3"/>
  <c r="R76" i="3"/>
  <c r="R70" i="3"/>
  <c r="R54" i="3"/>
  <c r="R47" i="3"/>
  <c r="R57" i="3"/>
  <c r="R66" i="3"/>
  <c r="R79" i="3"/>
  <c r="R51" i="3"/>
  <c r="R61" i="3"/>
  <c r="R62" i="3"/>
  <c r="R65" i="3"/>
  <c r="R81" i="3"/>
  <c r="R48" i="3"/>
  <c r="R64" i="3"/>
  <c r="R72" i="3"/>
  <c r="R73" i="3"/>
  <c r="R32" i="3"/>
  <c r="R30" i="3"/>
  <c r="R31" i="3"/>
  <c r="R43" i="3"/>
  <c r="R37" i="3"/>
  <c r="R39" i="3"/>
  <c r="R29" i="3"/>
  <c r="R45" i="3"/>
  <c r="R36" i="3"/>
  <c r="R34" i="3"/>
  <c r="R35" i="3"/>
  <c r="R38" i="3"/>
  <c r="R46" i="3"/>
  <c r="R33" i="3"/>
  <c r="R42" i="3"/>
  <c r="R44" i="3"/>
  <c r="R40" i="3"/>
  <c r="R59" i="3"/>
  <c r="R63" i="3"/>
  <c r="R100" i="3"/>
  <c r="R98" i="3"/>
  <c r="R93" i="3"/>
  <c r="R91" i="3"/>
  <c r="R88" i="3"/>
  <c r="R86" i="3"/>
  <c r="R96" i="3"/>
  <c r="R89" i="3"/>
  <c r="R84" i="3"/>
  <c r="R97" i="3"/>
  <c r="R95" i="3"/>
  <c r="R85" i="3"/>
  <c r="R92" i="3"/>
  <c r="R83" i="3"/>
  <c r="R94" i="3"/>
  <c r="R99" i="3"/>
  <c r="R90" i="3"/>
  <c r="R87" i="3"/>
  <c r="R23" i="3"/>
  <c r="R18" i="3"/>
  <c r="R11" i="3"/>
  <c r="R28" i="3"/>
  <c r="R26" i="3"/>
  <c r="R21" i="3"/>
  <c r="R19" i="3"/>
  <c r="R16" i="3"/>
  <c r="R14" i="3"/>
  <c r="R20" i="3"/>
  <c r="R27" i="3"/>
  <c r="R22" i="3"/>
  <c r="R17" i="3"/>
  <c r="R15" i="3"/>
  <c r="R12" i="3"/>
  <c r="R25" i="3"/>
  <c r="R24" i="3"/>
  <c r="R13" i="3"/>
  <c r="R11" i="1" l="1"/>
  <c r="R14" i="1"/>
  <c r="R12" i="1"/>
  <c r="R13" i="1"/>
  <c r="R15" i="1"/>
  <c r="T12" i="3"/>
  <c r="T13" i="3" s="1"/>
  <c r="T11" i="3"/>
  <c r="T18" i="3"/>
  <c r="T19" i="3" s="1"/>
  <c r="T17" i="3"/>
  <c r="T23" i="3"/>
  <c r="T24" i="3"/>
  <c r="T25" i="3" s="1"/>
  <c r="T95" i="3"/>
  <c r="T96" i="3"/>
  <c r="T97" i="3" s="1"/>
  <c r="T59" i="3"/>
  <c r="T60" i="3"/>
  <c r="T61" i="3" s="1"/>
  <c r="T84" i="3"/>
  <c r="T85" i="3" s="1"/>
  <c r="T83" i="3"/>
  <c r="T53" i="3"/>
  <c r="T54" i="3"/>
  <c r="T55" i="3" s="1"/>
  <c r="T47" i="3"/>
  <c r="T48" i="3"/>
  <c r="T49" i="3" s="1"/>
  <c r="T77" i="3"/>
  <c r="T78" i="3"/>
  <c r="T79" i="3" s="1"/>
  <c r="T89" i="3"/>
  <c r="T90" i="3"/>
  <c r="T91" i="3" s="1"/>
  <c r="T35" i="3"/>
  <c r="T36" i="3"/>
  <c r="T37" i="3" s="1"/>
  <c r="T30" i="3"/>
  <c r="T31" i="3" s="1"/>
  <c r="T29" i="3"/>
  <c r="T65" i="3"/>
  <c r="T66" i="3"/>
  <c r="T67" i="3" s="1"/>
  <c r="T42" i="3"/>
  <c r="T43" i="3" s="1"/>
  <c r="T41" i="3"/>
  <c r="T72" i="3"/>
  <c r="T73" i="3" s="1"/>
  <c r="T71" i="3"/>
  <c r="R100" i="1"/>
  <c r="R98" i="1"/>
  <c r="R96" i="1"/>
  <c r="R94" i="1"/>
  <c r="R92" i="1"/>
  <c r="R90" i="1"/>
  <c r="R88" i="1"/>
  <c r="R86" i="1"/>
  <c r="R84" i="1"/>
  <c r="R99" i="1"/>
  <c r="R97" i="1"/>
  <c r="R95" i="1"/>
  <c r="R93" i="1"/>
  <c r="R91" i="1"/>
  <c r="R89" i="1"/>
  <c r="R87" i="1"/>
  <c r="R85" i="1"/>
  <c r="R83" i="1"/>
  <c r="R82" i="1"/>
  <c r="R80" i="1"/>
  <c r="R78" i="1"/>
  <c r="R76" i="1"/>
  <c r="R74" i="1"/>
  <c r="R72" i="1"/>
  <c r="R70" i="1"/>
  <c r="R68" i="1"/>
  <c r="R66" i="1"/>
  <c r="R81" i="1"/>
  <c r="R79" i="1"/>
  <c r="R77" i="1"/>
  <c r="R75" i="1"/>
  <c r="R73" i="1"/>
  <c r="R71" i="1"/>
  <c r="R69" i="1"/>
  <c r="R67" i="1"/>
  <c r="R65" i="1"/>
  <c r="R64" i="1"/>
  <c r="R62" i="1"/>
  <c r="R60" i="1"/>
  <c r="R58" i="1"/>
  <c r="R56" i="1"/>
  <c r="R54" i="1"/>
  <c r="R52" i="1"/>
  <c r="R50" i="1"/>
  <c r="R48" i="1"/>
  <c r="R63" i="1"/>
  <c r="R61" i="1"/>
  <c r="R59" i="1"/>
  <c r="R57" i="1"/>
  <c r="R55" i="1"/>
  <c r="R53" i="1"/>
  <c r="R51" i="1"/>
  <c r="R49" i="1"/>
  <c r="R47" i="1"/>
  <c r="R46" i="1"/>
  <c r="R44" i="1"/>
  <c r="R42" i="1"/>
  <c r="R40" i="1"/>
  <c r="R38" i="1"/>
  <c r="R36" i="1"/>
  <c r="R34" i="1"/>
  <c r="R32" i="1"/>
  <c r="R30" i="1"/>
  <c r="R45" i="1"/>
  <c r="R43" i="1"/>
  <c r="R41" i="1"/>
  <c r="R39" i="1"/>
  <c r="R37" i="1"/>
  <c r="R35" i="1"/>
  <c r="R33" i="1"/>
  <c r="R31" i="1"/>
  <c r="R29" i="1"/>
  <c r="R28" i="1"/>
  <c r="R26" i="1"/>
  <c r="R24" i="1"/>
  <c r="R22" i="1"/>
  <c r="R20" i="1"/>
  <c r="R18" i="1"/>
  <c r="R16" i="1"/>
  <c r="R27" i="1"/>
  <c r="R25" i="1"/>
  <c r="R23" i="1"/>
  <c r="R21" i="1"/>
  <c r="R19" i="1"/>
  <c r="R17" i="1"/>
  <c r="T18" i="1" l="1"/>
  <c r="T19" i="1" s="1"/>
  <c r="T17" i="1"/>
  <c r="T35" i="1"/>
  <c r="T36" i="1"/>
  <c r="T37" i="1" s="1"/>
  <c r="T65" i="1"/>
  <c r="T66" i="1"/>
  <c r="T67" i="1" s="1"/>
  <c r="T95" i="1"/>
  <c r="T96" i="1"/>
  <c r="T97" i="1" s="1"/>
  <c r="T53" i="1"/>
  <c r="T54" i="1"/>
  <c r="T55" i="1" s="1"/>
  <c r="T23" i="1"/>
  <c r="T24" i="1"/>
  <c r="T25" i="1" s="1"/>
  <c r="T42" i="1"/>
  <c r="T43" i="1" s="1"/>
  <c r="T41" i="1"/>
  <c r="T83" i="1"/>
  <c r="T84" i="1"/>
  <c r="T85" i="1" s="1"/>
  <c r="T29" i="1"/>
  <c r="T30" i="1"/>
  <c r="T31" i="1" s="1"/>
  <c r="T89" i="1"/>
  <c r="T90" i="1"/>
  <c r="T91" i="1" s="1"/>
  <c r="T71" i="1"/>
  <c r="T72" i="1"/>
  <c r="T73" i="1" s="1"/>
  <c r="T59" i="1"/>
  <c r="T60" i="1"/>
  <c r="T61" i="1" s="1"/>
  <c r="T47" i="1"/>
  <c r="T48" i="1"/>
  <c r="T49" i="1" s="1"/>
  <c r="T77" i="1"/>
  <c r="T78" i="1"/>
  <c r="T79" i="1" s="1"/>
  <c r="T11" i="1"/>
  <c r="T12" i="1"/>
  <c r="T13" i="1" s="1"/>
</calcChain>
</file>

<file path=xl/sharedStrings.xml><?xml version="1.0" encoding="utf-8"?>
<sst xmlns="http://schemas.openxmlformats.org/spreadsheetml/2006/main" count="3155" uniqueCount="237">
  <si>
    <t>SAMPLE</t>
  </si>
  <si>
    <t>PRIMER</t>
  </si>
  <si>
    <t>CT</t>
  </si>
  <si>
    <t>30 minCON_1</t>
  </si>
  <si>
    <t>FHM_18S</t>
  </si>
  <si>
    <t>30 minCON_2</t>
  </si>
  <si>
    <t>30 minCON_3</t>
  </si>
  <si>
    <t>30 minCON_4</t>
  </si>
  <si>
    <t>30 minCON_5</t>
  </si>
  <si>
    <t>30 minCON_6</t>
  </si>
  <si>
    <t>30 minFAD-5_1</t>
  </si>
  <si>
    <t>30 minFAD-5_2</t>
  </si>
  <si>
    <t>30 minFAD-5_3</t>
  </si>
  <si>
    <t>30 minFAD-5_4</t>
  </si>
  <si>
    <t>30 minFAD-5_5</t>
  </si>
  <si>
    <t>30 minFAD-5_6</t>
  </si>
  <si>
    <t>30 minFAD-50_1</t>
  </si>
  <si>
    <t>30 minFAD-50_2</t>
  </si>
  <si>
    <t>30 minFAD-50_3</t>
  </si>
  <si>
    <t>30 minFAD-50_4</t>
  </si>
  <si>
    <t>30 minFAD-50_5</t>
  </si>
  <si>
    <t>30 minFAD-50_6</t>
  </si>
  <si>
    <t>1 hCON_1</t>
  </si>
  <si>
    <t>1 hCON_2</t>
  </si>
  <si>
    <t>1 hCON_3</t>
  </si>
  <si>
    <t>1 hCON_4</t>
  </si>
  <si>
    <t>1 hCON_5</t>
  </si>
  <si>
    <t>1 hCON_6</t>
  </si>
  <si>
    <t>1 hFAD-5_1</t>
  </si>
  <si>
    <t>1 hFAD-5_2</t>
  </si>
  <si>
    <t>1 hFAD-5_3</t>
  </si>
  <si>
    <t>1 hFAD-5_4</t>
  </si>
  <si>
    <t>1 hFAD-5_5</t>
  </si>
  <si>
    <t>1 hFAD-5_6</t>
  </si>
  <si>
    <t>1 hFAD-50_1</t>
  </si>
  <si>
    <t>1 hFAD-50_2</t>
  </si>
  <si>
    <t>1 hFAD-50_3</t>
  </si>
  <si>
    <t>1 hFAD-50_4</t>
  </si>
  <si>
    <t>1 hFAD-50_5</t>
  </si>
  <si>
    <t>1 hFAD-50_6</t>
  </si>
  <si>
    <t>2 hCON_1</t>
  </si>
  <si>
    <t>2 hCON_2</t>
  </si>
  <si>
    <t>2 hCON_3</t>
  </si>
  <si>
    <t>2 hCON_4</t>
  </si>
  <si>
    <t>2 hCON_5</t>
  </si>
  <si>
    <t>2 hCON_6</t>
  </si>
  <si>
    <t>2 hFAD-5_1</t>
  </si>
  <si>
    <t>2 hFAD-5_2</t>
  </si>
  <si>
    <t>2 hFAD-5_3</t>
  </si>
  <si>
    <t>2 hFAD-5_4</t>
  </si>
  <si>
    <t>2 hFAD-5_5</t>
  </si>
  <si>
    <t>2 hFAD-5_6</t>
  </si>
  <si>
    <t>2 hFAD-50_1</t>
  </si>
  <si>
    <t>2 hFAD-50_2</t>
  </si>
  <si>
    <t>2 hFAD-50_3</t>
  </si>
  <si>
    <t>2 hFAD-50_4</t>
  </si>
  <si>
    <t>2 hFAD-50_5</t>
  </si>
  <si>
    <t>2 hFAD-50_6</t>
  </si>
  <si>
    <t>4 hCON_1</t>
  </si>
  <si>
    <t>4 hCON_2</t>
  </si>
  <si>
    <t>4 hCON_3</t>
  </si>
  <si>
    <t>4 hCON_4</t>
  </si>
  <si>
    <t>4 hCON_5</t>
  </si>
  <si>
    <t>4 hCON_6</t>
  </si>
  <si>
    <t>4 hFAD-5_1</t>
  </si>
  <si>
    <t>4 hFAD-5_2</t>
  </si>
  <si>
    <t>4 hFAD-5_3</t>
  </si>
  <si>
    <t>4 hFAD-5_4</t>
  </si>
  <si>
    <t>4 hFAD-5_5</t>
  </si>
  <si>
    <t>4 hFAD-5_6</t>
  </si>
  <si>
    <t>4 hFAD-50_1</t>
  </si>
  <si>
    <t>4 hFAD-50_2</t>
  </si>
  <si>
    <t>4 hFAD-50_3</t>
  </si>
  <si>
    <t>4 hFAD-50_4</t>
  </si>
  <si>
    <t>4 hFAD-50_5</t>
  </si>
  <si>
    <t>4 hFAD-50_6</t>
  </si>
  <si>
    <t>6 hCON_1</t>
  </si>
  <si>
    <t>6 hCON_2</t>
  </si>
  <si>
    <t>6 hCON_3</t>
  </si>
  <si>
    <t>6 hCON_4</t>
  </si>
  <si>
    <t>6 hCON_5</t>
  </si>
  <si>
    <t>6 hCON_6</t>
  </si>
  <si>
    <t>6 hFAD-5_1</t>
  </si>
  <si>
    <t>6 hFAD-5_2</t>
  </si>
  <si>
    <t>6 hFAD-5_3</t>
  </si>
  <si>
    <t>6 hFAD-5_4</t>
  </si>
  <si>
    <t>6 hFAD-5_5</t>
  </si>
  <si>
    <t>6 hFAD-5_6</t>
  </si>
  <si>
    <t>6 hFAD-50_1</t>
  </si>
  <si>
    <t>6 hFAD-50_2</t>
  </si>
  <si>
    <t>6 hFAD-50_3</t>
  </si>
  <si>
    <t>6 hFAD-50_4</t>
  </si>
  <si>
    <t>6 hFAD-50_5</t>
  </si>
  <si>
    <t>6 hFAD-50_6</t>
  </si>
  <si>
    <t>AVG</t>
  </si>
  <si>
    <r>
      <t>D</t>
    </r>
    <r>
      <rPr>
        <b/>
        <sz val="10"/>
        <rFont val="Arial"/>
        <family val="2"/>
      </rPr>
      <t>CT</t>
    </r>
  </si>
  <si>
    <t>FHM_AROMA</t>
  </si>
  <si>
    <t>Mean</t>
  </si>
  <si>
    <t>SD</t>
  </si>
  <si>
    <t>SEM</t>
  </si>
  <si>
    <r>
      <t>DD</t>
    </r>
    <r>
      <rPr>
        <sz val="10"/>
        <rFont val="Garamond"/>
        <family val="1"/>
      </rPr>
      <t>Ct</t>
    </r>
  </si>
  <si>
    <t>FHM_P450SCC</t>
  </si>
  <si>
    <t>CT Mean</t>
  </si>
  <si>
    <t>FHM_STAR</t>
  </si>
  <si>
    <t>Duplicate CTs</t>
  </si>
  <si>
    <t>30minCON_1</t>
  </si>
  <si>
    <t>30minCON_2</t>
  </si>
  <si>
    <t>30minCON_3</t>
  </si>
  <si>
    <t>30minCON_4</t>
  </si>
  <si>
    <t>30minFAD-5_1</t>
  </si>
  <si>
    <t>30minFAD-5_2</t>
  </si>
  <si>
    <t>30minFAD-5_3</t>
  </si>
  <si>
    <t>30minFAD-5_4</t>
  </si>
  <si>
    <t>30minFAD-50_1</t>
  </si>
  <si>
    <t>30minFAD-50_2</t>
  </si>
  <si>
    <t>30minFAD-50_3</t>
  </si>
  <si>
    <t>30minFAD-50_4</t>
  </si>
  <si>
    <t>1hCON_1</t>
  </si>
  <si>
    <t>1hCON_2</t>
  </si>
  <si>
    <t>1hCON_3</t>
  </si>
  <si>
    <t>1hCON_4</t>
  </si>
  <si>
    <t>1hFAD-5_1</t>
  </si>
  <si>
    <t>1hFAD-5_2</t>
  </si>
  <si>
    <t>1hFAD-5_3</t>
  </si>
  <si>
    <t>1hFAD-5_4</t>
  </si>
  <si>
    <t>1hFAD-50_1</t>
  </si>
  <si>
    <t>1hFAD-50_2</t>
  </si>
  <si>
    <t>1hFAD-50_3</t>
  </si>
  <si>
    <t>1hFAD-50_4</t>
  </si>
  <si>
    <t>2hCON_1</t>
  </si>
  <si>
    <t>2hCON_2</t>
  </si>
  <si>
    <t>2hCON_3</t>
  </si>
  <si>
    <t>2hCON_4</t>
  </si>
  <si>
    <t>2hFAD-5_1</t>
  </si>
  <si>
    <t>2hFAD-5_2</t>
  </si>
  <si>
    <t>2hFAD-5_3</t>
  </si>
  <si>
    <t>2hFAD-5_4</t>
  </si>
  <si>
    <t>2hFAD-50_1</t>
  </si>
  <si>
    <t>2hFAD-50_2</t>
  </si>
  <si>
    <t>2hFAD-50_3</t>
  </si>
  <si>
    <t>2hFAD-50_4</t>
  </si>
  <si>
    <t>4hCON_1</t>
  </si>
  <si>
    <t>4hCON_2</t>
  </si>
  <si>
    <t>4hCON_3</t>
  </si>
  <si>
    <t>4hCON_4</t>
  </si>
  <si>
    <t>4hFAD-5_1</t>
  </si>
  <si>
    <t>4hFAD-5_2</t>
  </si>
  <si>
    <t>4hFAD-5_3</t>
  </si>
  <si>
    <t>4hFAD-5_4</t>
  </si>
  <si>
    <t>4hFAD-50_1</t>
  </si>
  <si>
    <t>4hFAD-50_2</t>
  </si>
  <si>
    <t>4hFAD-50_3</t>
  </si>
  <si>
    <t>4hFAD-50_4</t>
  </si>
  <si>
    <t>6hCON_1</t>
  </si>
  <si>
    <t>6hCON_2</t>
  </si>
  <si>
    <t>6hCON_3</t>
  </si>
  <si>
    <t>6hCON_4</t>
  </si>
  <si>
    <t>6hFAD-5_1</t>
  </si>
  <si>
    <t>6hFAD-5_2</t>
  </si>
  <si>
    <t>6hFAD-5_3</t>
  </si>
  <si>
    <t>6hFAD-5_4</t>
  </si>
  <si>
    <t>6hFAD-50_1</t>
  </si>
  <si>
    <t>6hFAD-50_2</t>
  </si>
  <si>
    <t>6hFAD-50_3</t>
  </si>
  <si>
    <t>6hFAD-50_4</t>
  </si>
  <si>
    <t>FHM_CYP17</t>
  </si>
  <si>
    <t>FHM_FSHR</t>
  </si>
  <si>
    <t>SEM2</t>
  </si>
  <si>
    <t>Cyp19_Aromatase_6_12_24</t>
  </si>
  <si>
    <t>DCt</t>
  </si>
  <si>
    <t xml:space="preserve">Control </t>
  </si>
  <si>
    <t>DDCt</t>
  </si>
  <si>
    <t>Treatment</t>
  </si>
  <si>
    <t>Timepoint</t>
  </si>
  <si>
    <t>Cyp19</t>
  </si>
  <si>
    <t>Normalizer</t>
  </si>
  <si>
    <t>Means</t>
  </si>
  <si>
    <t>FADvivo6hC1</t>
  </si>
  <si>
    <t>Con</t>
  </si>
  <si>
    <t>FADvivo6hC2</t>
  </si>
  <si>
    <t>FADvivo6hC3</t>
  </si>
  <si>
    <t>SE</t>
  </si>
  <si>
    <t>FADvivo6hC4</t>
  </si>
  <si>
    <t>FADvivo6hC5</t>
  </si>
  <si>
    <t>FADvivo6hC6</t>
  </si>
  <si>
    <t>FADvivo6hC7</t>
  </si>
  <si>
    <t>FADvivo6hC8</t>
  </si>
  <si>
    <t>FADvivo6hT1</t>
  </si>
  <si>
    <t>FAD-50</t>
  </si>
  <si>
    <t>FADvivo6hT2</t>
  </si>
  <si>
    <t>FADvivo6hT3</t>
  </si>
  <si>
    <t>FADvivo6hT4</t>
  </si>
  <si>
    <t>FADvivo6hT5</t>
  </si>
  <si>
    <t>FADvivo6hT6</t>
  </si>
  <si>
    <t>FADvivo6hT7</t>
  </si>
  <si>
    <t>FADvivo6hT8</t>
  </si>
  <si>
    <t>FADvivo12hC1</t>
  </si>
  <si>
    <t>FADvivo12hC2</t>
  </si>
  <si>
    <t>FADvivo12hC3</t>
  </si>
  <si>
    <t>FADvivo12hC4</t>
  </si>
  <si>
    <t>FADvivo12hC6</t>
  </si>
  <si>
    <t>FADvivo12hC7</t>
  </si>
  <si>
    <t>FADvivo12hC8</t>
  </si>
  <si>
    <t>FADvivo12hT1</t>
  </si>
  <si>
    <t>FADvivo12hT2</t>
  </si>
  <si>
    <t>FADvivo12hT3</t>
  </si>
  <si>
    <t>FADvivo12hT4</t>
  </si>
  <si>
    <t>FADvivo12hT5</t>
  </si>
  <si>
    <t>FADvivo12hT6</t>
  </si>
  <si>
    <t>FADvivo12hT7</t>
  </si>
  <si>
    <t>FADvivo12hT8</t>
  </si>
  <si>
    <t>FADvivo24hC1</t>
  </si>
  <si>
    <t>FADvivo24hC2</t>
  </si>
  <si>
    <t>FADvivo24hC3</t>
  </si>
  <si>
    <t>FADvivo24hC4</t>
  </si>
  <si>
    <t>FADvivo24hC5</t>
  </si>
  <si>
    <t>FADvivo24hC7</t>
  </si>
  <si>
    <t>FADvivo24hC8</t>
  </si>
  <si>
    <t>FADvivo24hT1</t>
  </si>
  <si>
    <t>FADvivo24hT2</t>
  </si>
  <si>
    <t>FADvivo24hT3</t>
  </si>
  <si>
    <t>FADvivo24hT4</t>
  </si>
  <si>
    <t>FADvivo24hT5</t>
  </si>
  <si>
    <t>FADvivo24hT6</t>
  </si>
  <si>
    <t>FADvivo24hT7</t>
  </si>
  <si>
    <t>FADvivo24hT8</t>
  </si>
  <si>
    <t>Condition</t>
  </si>
  <si>
    <t>StAR_6_12_24</t>
  </si>
  <si>
    <t>Control</t>
  </si>
  <si>
    <t>StAR</t>
  </si>
  <si>
    <t>Ct</t>
  </si>
  <si>
    <t>CYP11_6_12_24</t>
  </si>
  <si>
    <t>Cyp11</t>
  </si>
  <si>
    <t>Cyp17_6_12_24</t>
  </si>
  <si>
    <t>Cyp17</t>
  </si>
  <si>
    <t>FSHR_6_12_24</t>
  </si>
  <si>
    <t>FSHR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</si>
</sst>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Symbol"/>
      <family val="1"/>
    </font>
    <font>
      <sz val="10"/>
      <name val="Symbol"/>
      <family val="1"/>
    </font>
    <font>
      <sz val="10"/>
      <name val="Garamond"/>
      <family val="1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3" fillId="0" borderId="1" xfId="0" applyFont="1" applyBorder="1" applyAlignment="1">
      <alignment horizontal="center"/>
    </xf>
    <xf numFmtId="0" fontId="0" fillId="0" borderId="2" xfId="0" applyBorder="1"/>
    <xf numFmtId="164" fontId="0" fillId="0" borderId="0" xfId="0" applyNumberFormat="1"/>
    <xf numFmtId="0" fontId="0" fillId="0" borderId="0" xfId="0" applyNumberFormat="1"/>
    <xf numFmtId="0" fontId="0" fillId="0" borderId="0" xfId="0" applyFill="1"/>
    <xf numFmtId="0" fontId="0" fillId="0" borderId="2" xfId="0" applyFill="1" applyBorder="1"/>
    <xf numFmtId="0" fontId="0" fillId="2" borderId="0" xfId="0" applyFill="1"/>
    <xf numFmtId="0" fontId="0" fillId="2" borderId="2" xfId="0" applyFill="1" applyBorder="1"/>
    <xf numFmtId="0" fontId="2" fillId="2" borderId="0" xfId="0" applyFont="1" applyFill="1"/>
    <xf numFmtId="0" fontId="0" fillId="3" borderId="0" xfId="0" applyFill="1"/>
    <xf numFmtId="0" fontId="0" fillId="3" borderId="2" xfId="0" applyFill="1" applyBorder="1"/>
    <xf numFmtId="0" fontId="2" fillId="3" borderId="0" xfId="0" applyFont="1" applyFill="1"/>
    <xf numFmtId="164" fontId="0" fillId="2" borderId="0" xfId="0" applyNumberFormat="1" applyFill="1"/>
    <xf numFmtId="164" fontId="0" fillId="3" borderId="0" xfId="0" applyNumberFormat="1" applyFill="1"/>
    <xf numFmtId="164" fontId="0" fillId="0" borderId="0" xfId="0" applyNumberFormat="1" applyFill="1"/>
    <xf numFmtId="164" fontId="0" fillId="0" borderId="2" xfId="0" applyNumberFormat="1" applyFill="1" applyBorder="1"/>
    <xf numFmtId="0" fontId="2" fillId="0" borderId="0" xfId="0" applyFont="1" applyFill="1"/>
    <xf numFmtId="164" fontId="0" fillId="2" borderId="2" xfId="0" applyNumberFormat="1" applyFill="1" applyBorder="1"/>
    <xf numFmtId="164" fontId="0" fillId="3" borderId="2" xfId="0" applyNumberFormat="1" applyFill="1" applyBorder="1"/>
    <xf numFmtId="0" fontId="0" fillId="0" borderId="0" xfId="0" applyFill="1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0" xfId="0" applyFill="1" applyAlignment="1">
      <alignment horizontal="center"/>
    </xf>
    <xf numFmtId="0" fontId="6" fillId="0" borderId="0" xfId="0" applyFont="1"/>
    <xf numFmtId="0" fontId="6" fillId="3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9524</xdr:rowOff>
    </xdr:from>
    <xdr:to>
      <xdr:col>12</xdr:col>
      <xdr:colOff>209550</xdr:colOff>
      <xdr:row>63</xdr:row>
      <xdr:rowOff>171450</xdr:rowOff>
    </xdr:to>
    <xdr:sp macro="" textlink="">
      <xdr:nvSpPr>
        <xdr:cNvPr id="3" name="TextBox 2"/>
        <xdr:cNvSpPr txBox="1"/>
      </xdr:nvSpPr>
      <xdr:spPr>
        <a:xfrm>
          <a:off x="28575" y="200024"/>
          <a:ext cx="7496175" cy="11972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Rapid Effects of the Aromatase Inhibitor Fadrozole on Steroid Production and Gene Expression in the Ovary of Female Fathead Minnows (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Pimephales promelas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Anthony L. Schroeder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Gerald T. Ankley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,Tanwir Habib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Natalia Garcia-Reyero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Barbara L. Escalon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Kathleen M. Jensen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Michael D. Kahl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Elizabeth J. Durhan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Elizabeth A. Makynen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Jenna E. Cavallin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Dalma Martinovic-Weigelt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Edward J. Perkins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Daniel L. Villeneuve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b*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University of Minnesota – Twin Cities, Water Resources Center, 1985 Lower Buford Circle, St. Paul, Minnesota 55108, United States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 Environmental Protection Agency, National Health and Environmental Effects Research Laboratory, Duluth, Minnesota, USA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Badger Technical Services, San Antonio, TX, 78216, USA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University of St. Thomas, Department of Biology, Mail OWS 390, 2115 Summit Ave, St. Paul, Minnesota 55105, United States</a:t>
          </a:r>
        </a:p>
        <a:p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 Army Engineer Research and Development Center – Environmental Laboratory, Vicksburg, Mississippi 39180, United States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Figure 2A [0.5-6h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data]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Effects of fadrozole on fathead minnow ovarian expression of transcripts for steroidogenic acute regulatory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protein (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star</a:t>
          </a:r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Data points represent the mean ± standard error (n=6) of the fold-change relative to controls from the same time point, expressed as log2 transformed units. *indicates significant difference from control at 50 µg/L, # indicates significant difference from control at 5 µg/L.</a:t>
          </a:r>
          <a:endParaRPr lang="en-US">
            <a:effectLst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Figure 2A [6, 12, 24h data]:  Effects of fadrozole on fathead minnow ovarian expression of transcripts for steroidogenic acute regulatory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protein (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star</a:t>
          </a:r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Data points represent the mean ± standard error (n=7-8) of the fold-change relative to controls from the same time point, expressed as log2 transformed units. *indicates significant difference from control at 50 µg FAD/L.</a:t>
          </a:r>
          <a:endParaRPr lang="en-US">
            <a:effectLst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Figure 2B [0.5-6h data]:  Effects of fadrozole on fathead minnow ovarian expression of transcripts for cytochrome P450 side-chain cleavage (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cyp11a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 Data points represent the mean ± standard error (n=6) of the fold-change relative to controls from the same time point, expressed as log2 transformed units. *indicates significant difference from control at 50 µg/L, # indicates significant difference from control at 5 µg/L.</a:t>
          </a:r>
          <a:endParaRPr lang="en-US">
            <a:effectLst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Figure 2B [6, 12, 24h data]:  Effects of fadrozole on fathead minnow ovarian expression of transcripts for cytochrome P450 side-chain cleavage (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cyp11a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 Data points represent the mean ± standard error (n=7-8) of the fold-change relative to controls from the same time point, expressed as log2 transformed units.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*indicates significant difference from control at 50 µg FAD/L.</a:t>
          </a:r>
          <a:endParaRPr lang="en-US">
            <a:effectLst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Figure 2C [0.5-6h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data]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Effects of fadrozole on fathead minnow ovarian expression of transcripts for cytochrome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P450 17 (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cyp17</a:t>
          </a:r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Data points represent the mean ± standard error (n=4) of the fold-change relative to controls from the same time point, expressed as log2 transformed units. *indicates significant difference from control at 50 µg/L, # indicates significant difference from control at 5 µg/L.</a:t>
          </a:r>
          <a:endParaRPr lang="en-US">
            <a:effectLst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Figure 2C [6,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12, 24 h data]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Effects of fadrozole on fathead minnow ovarian expression of transcripts for cytochrome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P450 17 (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cyp17</a:t>
          </a:r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Data points represent the mean ± standard error (n=7-8) of the fold-change relative to controls from the same time point, expressed as log2 transformed units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*indicates significant difference from control at 50 µg FAD/L.</a:t>
          </a:r>
          <a:endParaRPr lang="en-US">
            <a:effectLst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Figure 2D:  Effects of fadrozole on fathead minnow ovarian expression of transcripts for cytochrome P450 aromatase (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cyp19a1a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 Data points represent the mean ± standard error (n=6) of the fold-change relative to controls from the same time point, expressed as log2 transformed units. *indicates significant difference from control at 50 µg/L, # indicates significant difference from control at 5 µg/L.</a:t>
          </a:r>
          <a:endParaRPr lang="en-US">
            <a:effectLst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Figure 2D [6, 12, 24h data]:  Effects of fadrozole on fathead minnow ovarian expression of transcripts for cytochrome P450 aromatase (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cyp19a1a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 Data points represent the mean ± standard error (n=8) of the fold-change relative to controls from the same time point, expressed as log2 transformed units. *indicates significant difference from control at 50 µg/L, # indicates significant difference from control at 5 µg/L.</a:t>
          </a:r>
          <a:endParaRPr lang="en-US">
            <a:effectLst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Figure 2E [0.5-6h data]:  Effects of fadrozole on fathead minnow ovarian expression of transcripts for follicle stimulating hormone receptor (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fshr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 Data points represent the mean ± standard error (n=4) of the fold-change relative to controls from the same time point, expressed as log2 transformed units. *indicates significant difference from control at 50 µg/L, # indicates significant difference from control at 5 µg/L.</a:t>
          </a:r>
          <a:endParaRPr lang="en-US">
            <a:effectLst/>
          </a:endParaRPr>
        </a:p>
        <a:p>
          <a:endParaRPr lang="en-US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Figure 2E [6, 12, 24 h data]:  Effects of fadrozole on fathead minnow ovarian expression of transcripts for follicle stimulating hormone receptor (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fshr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 Data points represent the mean ± standard error (n=7-8) of the fold-change relative to controls from the same time point, expressed as log2 transformed units. *indicates significant difference from control at 50 µg FAD/L.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___________________________________________________________________________________________________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 = threshold cycle number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19050</xdr:rowOff>
    </xdr:from>
    <xdr:to>
      <xdr:col>15</xdr:col>
      <xdr:colOff>257175</xdr:colOff>
      <xdr:row>4</xdr:row>
      <xdr:rowOff>180975</xdr:rowOff>
    </xdr:to>
    <xdr:sp macro="" textlink="">
      <xdr:nvSpPr>
        <xdr:cNvPr id="2" name="TextBox 1"/>
        <xdr:cNvSpPr txBox="1"/>
      </xdr:nvSpPr>
      <xdr:spPr>
        <a:xfrm>
          <a:off x="76200" y="209550"/>
          <a:ext cx="10229850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Figure 2E [0.5-6h data]:  Effects of fadrozole on fathead minnow ovarian expression of transcripts for follicle stimulating hormone receptor (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fshr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 Data points represent the mean ± standard error (n=4) of the fold-change relative to controls from the same time point, expressed as log2 transformed units. *indicates significant difference from control at 50 µg/L, # indicates significant difference from control at 5 µg/L.</a:t>
          </a:r>
        </a:p>
        <a:p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4</xdr:row>
      <xdr:rowOff>171450</xdr:rowOff>
    </xdr:to>
    <xdr:sp macro="" textlink="">
      <xdr:nvSpPr>
        <xdr:cNvPr id="2" name="TextBox 1"/>
        <xdr:cNvSpPr txBox="1"/>
      </xdr:nvSpPr>
      <xdr:spPr>
        <a:xfrm>
          <a:off x="0" y="0"/>
          <a:ext cx="6619875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Figure 2E [6, 12, 24 h data]:  Effects of fadrozole on fathead minnow ovarian expression of transcripts for follicle stimulating hormone receptor (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fshr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 Data points represent the mean ± standard error (n=7-8) of the fold-change relative to controls from the same time point, expressed as log2 transformed units. *indicates significant difference from control at 50 µg FAD/L.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30957</xdr:colOff>
      <xdr:row>1</xdr:row>
      <xdr:rowOff>4763</xdr:rowOff>
    </xdr:from>
    <xdr:to>
      <xdr:col>15</xdr:col>
      <xdr:colOff>440532</xdr:colOff>
      <xdr:row>3</xdr:row>
      <xdr:rowOff>119062</xdr:rowOff>
    </xdr:to>
    <xdr:sp macro="" textlink="">
      <xdr:nvSpPr>
        <xdr:cNvPr id="2" name="TextBox 1"/>
        <xdr:cNvSpPr txBox="1"/>
      </xdr:nvSpPr>
      <xdr:spPr>
        <a:xfrm>
          <a:off x="30957" y="195263"/>
          <a:ext cx="12446794" cy="495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Figure 2A [0.5-6h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data]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Effects of fadrozole on fathead minnow ovarian expression of transcripts for steroidogenic acute regulatory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protein (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star</a:t>
          </a:r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Data points represent the mean ± standard error (n=6) of the fold-change relative to controls from the same time point, expressed as log2 transformed units. *indicates significant difference from control at 50 µg/L, # indicates significant difference from control at 5 µg/L.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9525</xdr:colOff>
      <xdr:row>5</xdr:row>
      <xdr:rowOff>19050</xdr:rowOff>
    </xdr:to>
    <xdr:sp macro="" textlink="">
      <xdr:nvSpPr>
        <xdr:cNvPr id="2" name="TextBox 1"/>
        <xdr:cNvSpPr txBox="1"/>
      </xdr:nvSpPr>
      <xdr:spPr>
        <a:xfrm>
          <a:off x="0" y="0"/>
          <a:ext cx="6105525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Figure 2A [6, 12, 24h data]:  Effects of fadrozole on fathead minnow ovarian expression of transcripts for steroidogenic acute regulatory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protein (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star</a:t>
          </a:r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Data points represent the mean ± standard error (n=7-8) of the fold-change relative to controls from the same time point, expressed as log2 transformed units. *indicates significant difference from control at 50 µg FAD/L.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134470</xdr:colOff>
      <xdr:row>1</xdr:row>
      <xdr:rowOff>31938</xdr:rowOff>
    </xdr:from>
    <xdr:to>
      <xdr:col>18</xdr:col>
      <xdr:colOff>504264</xdr:colOff>
      <xdr:row>4</xdr:row>
      <xdr:rowOff>108138</xdr:rowOff>
    </xdr:to>
    <xdr:sp macro="" textlink="">
      <xdr:nvSpPr>
        <xdr:cNvPr id="2" name="TextBox 1"/>
        <xdr:cNvSpPr txBox="1"/>
      </xdr:nvSpPr>
      <xdr:spPr>
        <a:xfrm>
          <a:off x="134470" y="222438"/>
          <a:ext cx="12449735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Figure 2B [0.5-6h data]:  Effects of fadrozole on fathead minnow ovarian expression of transcripts for cytochrome P450 side-chain cleavage (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cyp11a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 Data points represent the mean ± standard error (n=6) of the fold-change relative to controls from the same time point, expressed as log2 transformed units. *indicates significant difference from control at 50 µg/L, # indicates significant difference from control at 5 µg/L.</a:t>
          </a: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10</xdr:col>
      <xdr:colOff>1</xdr:colOff>
      <xdr:row>5</xdr:row>
      <xdr:rowOff>0</xdr:rowOff>
    </xdr:to>
    <xdr:sp macro="" textlink="">
      <xdr:nvSpPr>
        <xdr:cNvPr id="3" name="TextBox 2"/>
        <xdr:cNvSpPr txBox="1"/>
      </xdr:nvSpPr>
      <xdr:spPr>
        <a:xfrm>
          <a:off x="1" y="0"/>
          <a:ext cx="6096000" cy="9525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eaLnBrk="1" fontAlgn="auto" latinLnBrk="0" hangingPunct="1"/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Figure 2B [6, 12, 24h data]:  Effects of fadrozole on fathead minnow ovarian expression of transcripts for cytochrome P450 side-chain cleavage (</a:t>
          </a:r>
          <a:r>
            <a:rPr kumimoji="0" lang="en-U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cyp11a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).  Data points represent the mean ± standard error (n=7-8) of the fold-change relative to controls from the same time point, expressed as log2 transformed units. </a:t>
          </a:r>
          <a:r>
            <a:rPr lang="en-US" sz="1100">
              <a:effectLst/>
              <a:latin typeface="+mn-lt"/>
              <a:ea typeface="+mn-ea"/>
              <a:cs typeface="+mn-cs"/>
            </a:rPr>
            <a:t>*indicates significant difference from control at 50 µg FAD/L.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18</xdr:col>
      <xdr:colOff>569119</xdr:colOff>
      <xdr:row>4</xdr:row>
      <xdr:rowOff>76200</xdr:rowOff>
    </xdr:to>
    <xdr:sp macro="" textlink="">
      <xdr:nvSpPr>
        <xdr:cNvPr id="4" name="TextBox 3"/>
        <xdr:cNvSpPr txBox="1"/>
      </xdr:nvSpPr>
      <xdr:spPr>
        <a:xfrm>
          <a:off x="0" y="190500"/>
          <a:ext cx="12446794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Figure 2C [0.5-6h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data]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Effects of fadrozole on fathead minnow ovarian expression of transcripts for cytochrome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P450 17 (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cyp17</a:t>
          </a:r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Data points represent the mean ± standard error (n=4) of the fold-change relative to controls from the same time point, expressed as log2 transformed units. *indicates significant difference from control at 50 µg/L, # indicates significant difference from control at 5 µg/L.</a:t>
          </a:r>
        </a:p>
        <a:p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4</xdr:row>
      <xdr:rowOff>19050</xdr:rowOff>
    </xdr:to>
    <xdr:sp macro="" textlink="">
      <xdr:nvSpPr>
        <xdr:cNvPr id="2" name="TextBox 1"/>
        <xdr:cNvSpPr txBox="1"/>
      </xdr:nvSpPr>
      <xdr:spPr>
        <a:xfrm>
          <a:off x="0" y="0"/>
          <a:ext cx="6591300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Figure 2C [6,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12, 24 h data]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Effects of fadrozole on fathead minnow ovarian expression of transcripts for cytochrome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P450 17 (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cyp17</a:t>
          </a:r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Data points represent the mean ± standard error (n=7-8) of the fold-change relative to controls from the same time point, expressed as log2 transformed units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*indicates significant difference from control at 50 µg FAD/L.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9526</xdr:rowOff>
    </xdr:from>
    <xdr:to>
      <xdr:col>19</xdr:col>
      <xdr:colOff>136072</xdr:colOff>
      <xdr:row>4</xdr:row>
      <xdr:rowOff>85726</xdr:rowOff>
    </xdr:to>
    <xdr:sp macro="" textlink="">
      <xdr:nvSpPr>
        <xdr:cNvPr id="3" name="TextBox 2"/>
        <xdr:cNvSpPr txBox="1"/>
      </xdr:nvSpPr>
      <xdr:spPr>
        <a:xfrm>
          <a:off x="0" y="200026"/>
          <a:ext cx="12926786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Figure 2D:  Effects of fadrozole on fathead minnow ovarian expression of transcripts for cytochrome P450 aromatase (</a:t>
          </a:r>
          <a:r>
            <a:rPr lang="en-US" sz="12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cyp19a1a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 Data points represent the mean ± standard error (n=6) of the fold-change relative to controls from the same time point, expressed as log2 transformed units. *indicates significant difference from control at 50 µg/L, # indicates significant difference from control at 5 µg/L.</a:t>
          </a:r>
        </a:p>
        <a:p>
          <a:endParaRPr lang="en-US" sz="12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9525</xdr:colOff>
      <xdr:row>4</xdr:row>
      <xdr:rowOff>57150</xdr:rowOff>
    </xdr:to>
    <xdr:sp macro="" textlink="">
      <xdr:nvSpPr>
        <xdr:cNvPr id="2" name="TextBox 1"/>
        <xdr:cNvSpPr txBox="1"/>
      </xdr:nvSpPr>
      <xdr:spPr>
        <a:xfrm>
          <a:off x="0" y="0"/>
          <a:ext cx="6800850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Figure 2D [6, 12, 24h data]:  Effects of fadrozole on fathead minnow ovarian expression of transcripts for cytochrome P450 aromatase (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cyp19a1a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 Data points represent the mean ± standard error (n=8) of the fold-change relative to controls from the same time point, expressed as log2 transformed units. *indicates significant difference from control at 50 µg/L, # indicates significant difference from control at 5 µg/L.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O19" sqref="O1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T70"/>
  <sheetViews>
    <sheetView workbookViewId="0">
      <selection activeCell="B8" sqref="B8"/>
    </sheetView>
  </sheetViews>
  <sheetFormatPr defaultRowHeight="15" x14ac:dyDescent="0.25"/>
  <cols>
    <col min="1" max="1" width="14.85546875" bestFit="1" customWidth="1"/>
    <col min="8" max="8" width="14.85546875" bestFit="1" customWidth="1"/>
    <col min="9" max="9" width="11.28515625" bestFit="1" customWidth="1"/>
  </cols>
  <sheetData>
    <row r="9" spans="1:20" ht="15.75" thickBot="1" x14ac:dyDescent="0.3">
      <c r="A9" s="8"/>
      <c r="B9" s="8"/>
      <c r="C9" s="36" t="s">
        <v>104</v>
      </c>
      <c r="D9" s="36"/>
      <c r="E9" s="8"/>
      <c r="F9" s="8"/>
      <c r="G9" s="8"/>
      <c r="H9" s="8"/>
      <c r="I9" s="8"/>
      <c r="J9" s="36" t="s">
        <v>104</v>
      </c>
      <c r="K9" s="36"/>
      <c r="L9" s="8"/>
      <c r="M9" s="8"/>
      <c r="N9" s="8"/>
      <c r="O9" s="8"/>
      <c r="P9" s="8"/>
      <c r="Q9" s="8"/>
      <c r="S9" s="8"/>
      <c r="T9" s="8"/>
    </row>
    <row r="10" spans="1:20" x14ac:dyDescent="0.25">
      <c r="A10" s="1" t="s">
        <v>0</v>
      </c>
      <c r="B10" s="3" t="s">
        <v>1</v>
      </c>
      <c r="C10" s="1" t="s">
        <v>2</v>
      </c>
      <c r="D10" s="1" t="s">
        <v>2</v>
      </c>
      <c r="E10" s="1" t="s">
        <v>102</v>
      </c>
      <c r="F10" s="24"/>
      <c r="G10" s="25" t="s">
        <v>94</v>
      </c>
      <c r="H10" s="1" t="s">
        <v>0</v>
      </c>
      <c r="I10" s="3" t="s">
        <v>1</v>
      </c>
      <c r="J10" s="1" t="s">
        <v>2</v>
      </c>
      <c r="K10" s="1" t="s">
        <v>2</v>
      </c>
      <c r="L10" s="1" t="s">
        <v>102</v>
      </c>
      <c r="M10" s="24"/>
      <c r="N10" s="25" t="s">
        <v>94</v>
      </c>
      <c r="O10" s="2" t="s">
        <v>95</v>
      </c>
      <c r="P10" s="1"/>
      <c r="R10" s="4" t="s">
        <v>100</v>
      </c>
      <c r="T10" s="6"/>
    </row>
    <row r="11" spans="1:20" x14ac:dyDescent="0.25">
      <c r="A11" s="23" t="s">
        <v>105</v>
      </c>
      <c r="B11" t="s">
        <v>4</v>
      </c>
      <c r="C11">
        <v>8.2375430000000005</v>
      </c>
      <c r="D11">
        <v>8.1868040000000004</v>
      </c>
      <c r="E11">
        <f>AVERAGE(C11:D11)</f>
        <v>8.2121735000000005</v>
      </c>
      <c r="F11" s="26" t="s">
        <v>97</v>
      </c>
      <c r="G11" s="27">
        <f>AVERAGE(D11:D14)</f>
        <v>8.5382201249999987</v>
      </c>
      <c r="H11" s="23" t="s">
        <v>105</v>
      </c>
      <c r="I11" t="s">
        <v>166</v>
      </c>
      <c r="J11">
        <v>29.493874000000002</v>
      </c>
      <c r="K11">
        <v>29.385698000000001</v>
      </c>
      <c r="L11">
        <f t="shared" ref="L11:L70" si="0">AVERAGE(J11:K11)</f>
        <v>29.439786000000002</v>
      </c>
      <c r="M11" s="26" t="s">
        <v>97</v>
      </c>
      <c r="N11" s="27">
        <f>AVERAGE(K11:K14)</f>
        <v>30.266273000000002</v>
      </c>
      <c r="O11">
        <f t="shared" ref="O11:O42" si="1">L11-E11</f>
        <v>21.227612499999999</v>
      </c>
      <c r="P11" t="s">
        <v>97</v>
      </c>
      <c r="Q11">
        <f>AVERAGE(O11:O14)</f>
        <v>21.812963999999997</v>
      </c>
      <c r="R11" s="5">
        <f t="shared" ref="R11:R22" si="2">$Q$11-O11</f>
        <v>0.58535149999999803</v>
      </c>
      <c r="S11" t="s">
        <v>97</v>
      </c>
      <c r="T11" s="6">
        <f>AVERAGE(R11:R14)</f>
        <v>-3.5527136788005009E-15</v>
      </c>
    </row>
    <row r="12" spans="1:20" x14ac:dyDescent="0.25">
      <c r="A12" s="23" t="s">
        <v>106</v>
      </c>
      <c r="B12" t="s">
        <v>4</v>
      </c>
      <c r="C12">
        <v>8.0941104999999993</v>
      </c>
      <c r="D12">
        <v>8.2590699999999995</v>
      </c>
      <c r="E12">
        <f t="shared" ref="E12:E70" si="3">AVERAGE(C12:D12)</f>
        <v>8.1765902500000003</v>
      </c>
      <c r="F12" s="26" t="s">
        <v>98</v>
      </c>
      <c r="G12" s="27">
        <f>STDEV(D11:D14)</f>
        <v>0.39308400716309427</v>
      </c>
      <c r="H12" s="23" t="s">
        <v>106</v>
      </c>
      <c r="I12" t="s">
        <v>166</v>
      </c>
      <c r="J12">
        <v>30.100629999999999</v>
      </c>
      <c r="K12">
        <v>30.154858000000001</v>
      </c>
      <c r="L12">
        <f t="shared" si="0"/>
        <v>30.127744</v>
      </c>
      <c r="M12" s="26" t="s">
        <v>98</v>
      </c>
      <c r="N12" s="27">
        <f>STDEV(K11:K14)</f>
        <v>0.727133973593587</v>
      </c>
      <c r="O12">
        <f t="shared" si="1"/>
        <v>21.95115375</v>
      </c>
      <c r="P12" t="s">
        <v>98</v>
      </c>
      <c r="Q12">
        <f>STDEV(O11:O14)</f>
        <v>0.420642906815618</v>
      </c>
      <c r="R12" s="5">
        <f t="shared" si="2"/>
        <v>-0.13818975000000222</v>
      </c>
      <c r="S12" t="s">
        <v>98</v>
      </c>
      <c r="T12" s="6">
        <f>STDEV(R11:R14)</f>
        <v>0.420642906815618</v>
      </c>
    </row>
    <row r="13" spans="1:20" x14ac:dyDescent="0.25">
      <c r="A13" s="23" t="s">
        <v>107</v>
      </c>
      <c r="B13" t="s">
        <v>4</v>
      </c>
      <c r="C13">
        <v>8.4555869999999995</v>
      </c>
      <c r="D13">
        <v>8.6755704999999992</v>
      </c>
      <c r="E13">
        <f t="shared" si="3"/>
        <v>8.5655787500000002</v>
      </c>
      <c r="F13" s="26" t="s">
        <v>99</v>
      </c>
      <c r="G13" s="27">
        <f>G12/SQRT(4)</f>
        <v>0.19654200358154714</v>
      </c>
      <c r="H13" s="23" t="s">
        <v>107</v>
      </c>
      <c r="I13" t="s">
        <v>166</v>
      </c>
      <c r="J13">
        <v>30.461554</v>
      </c>
      <c r="K13">
        <v>30.370909000000001</v>
      </c>
      <c r="L13">
        <f t="shared" si="0"/>
        <v>30.416231500000002</v>
      </c>
      <c r="M13" s="26" t="s">
        <v>99</v>
      </c>
      <c r="N13" s="27">
        <f>N12/SQRT(4)</f>
        <v>0.3635669867967935</v>
      </c>
      <c r="O13">
        <f t="shared" si="1"/>
        <v>21.850652750000002</v>
      </c>
      <c r="P13" t="s">
        <v>99</v>
      </c>
      <c r="Q13">
        <f>Q12/SQRT(4)</f>
        <v>0.210321453407809</v>
      </c>
      <c r="R13" s="5">
        <f t="shared" si="2"/>
        <v>-3.7688750000004489E-2</v>
      </c>
      <c r="S13" t="s">
        <v>99</v>
      </c>
      <c r="T13" s="6">
        <f>T12/SQRT(2)</f>
        <v>0.2974394518673445</v>
      </c>
    </row>
    <row r="14" spans="1:20" x14ac:dyDescent="0.25">
      <c r="A14" s="23" t="s">
        <v>108</v>
      </c>
      <c r="B14" t="s">
        <v>4</v>
      </c>
      <c r="C14">
        <v>8.9694570000000002</v>
      </c>
      <c r="D14">
        <v>9.0314359999999994</v>
      </c>
      <c r="E14">
        <f t="shared" si="3"/>
        <v>9.0004464999999989</v>
      </c>
      <c r="F14" s="26"/>
      <c r="G14" s="27"/>
      <c r="H14" s="23" t="s">
        <v>108</v>
      </c>
      <c r="I14" t="s">
        <v>166</v>
      </c>
      <c r="J14">
        <v>31.29214</v>
      </c>
      <c r="K14">
        <v>31.153627</v>
      </c>
      <c r="L14">
        <f t="shared" si="0"/>
        <v>31.222883500000002</v>
      </c>
      <c r="M14" s="26"/>
      <c r="N14" s="27"/>
      <c r="O14">
        <f t="shared" si="1"/>
        <v>22.222437000000003</v>
      </c>
      <c r="R14" s="5">
        <f t="shared" si="2"/>
        <v>-0.40947300000000553</v>
      </c>
      <c r="T14" s="6"/>
    </row>
    <row r="15" spans="1:20" x14ac:dyDescent="0.25">
      <c r="A15" s="28" t="s">
        <v>109</v>
      </c>
      <c r="B15" s="10" t="s">
        <v>4</v>
      </c>
      <c r="C15" s="10">
        <v>8.9633179999999992</v>
      </c>
      <c r="D15" s="10">
        <v>9.1028479999999998</v>
      </c>
      <c r="E15" s="10">
        <f t="shared" si="3"/>
        <v>9.0330829999999995</v>
      </c>
      <c r="F15" s="29" t="s">
        <v>97</v>
      </c>
      <c r="G15" s="30">
        <f>AVERAGE(D15:D18)</f>
        <v>8.7386287500000002</v>
      </c>
      <c r="H15" s="28" t="s">
        <v>109</v>
      </c>
      <c r="I15" s="10" t="s">
        <v>166</v>
      </c>
      <c r="J15" s="10">
        <v>29.877583999999999</v>
      </c>
      <c r="K15" s="10">
        <v>29.733608</v>
      </c>
      <c r="L15" s="10">
        <f t="shared" si="0"/>
        <v>29.805596000000001</v>
      </c>
      <c r="M15" s="29" t="s">
        <v>97</v>
      </c>
      <c r="N15" s="30">
        <f>AVERAGE(K15:K18)</f>
        <v>30.524801249999999</v>
      </c>
      <c r="O15" s="10">
        <f t="shared" si="1"/>
        <v>20.772513000000004</v>
      </c>
      <c r="P15" s="10" t="s">
        <v>97</v>
      </c>
      <c r="Q15" s="10">
        <f>AVERAGE(O15:O18)</f>
        <v>22.120385562500005</v>
      </c>
      <c r="R15" s="11">
        <f t="shared" si="2"/>
        <v>1.0404509999999938</v>
      </c>
      <c r="S15" s="10" t="s">
        <v>97</v>
      </c>
      <c r="T15" s="16">
        <f>AVERAGE(R15:R18)</f>
        <v>-0.30742156250000274</v>
      </c>
    </row>
    <row r="16" spans="1:20" x14ac:dyDescent="0.25">
      <c r="A16" s="28" t="s">
        <v>110</v>
      </c>
      <c r="B16" s="10" t="s">
        <v>4</v>
      </c>
      <c r="C16" s="10">
        <v>8.7455440000000007</v>
      </c>
      <c r="D16" s="10">
        <v>8.9871730000000003</v>
      </c>
      <c r="E16" s="10">
        <f t="shared" si="3"/>
        <v>8.8663585000000005</v>
      </c>
      <c r="F16" s="29" t="s">
        <v>98</v>
      </c>
      <c r="G16" s="30">
        <f>STDEV(D15:D18)</f>
        <v>0.37168549599302847</v>
      </c>
      <c r="H16" s="28" t="s">
        <v>110</v>
      </c>
      <c r="I16" s="10" t="s">
        <v>166</v>
      </c>
      <c r="J16" s="10">
        <v>32.308647000000001</v>
      </c>
      <c r="K16" s="10">
        <v>31.639340000000001</v>
      </c>
      <c r="L16" s="10">
        <f t="shared" si="0"/>
        <v>31.973993499999999</v>
      </c>
      <c r="M16" s="29" t="s">
        <v>98</v>
      </c>
      <c r="N16" s="30">
        <f>STDEV(K15:K18)</f>
        <v>0.81178193241673591</v>
      </c>
      <c r="O16" s="10">
        <f t="shared" si="1"/>
        <v>23.107634999999998</v>
      </c>
      <c r="P16" s="10" t="s">
        <v>98</v>
      </c>
      <c r="Q16" s="10">
        <f>STDEV(O15:O18)</f>
        <v>0.98292899320454186</v>
      </c>
      <c r="R16" s="11">
        <f t="shared" si="2"/>
        <v>-1.294671000000001</v>
      </c>
      <c r="S16" s="10" t="s">
        <v>98</v>
      </c>
      <c r="T16" s="16">
        <f>STDEV(R15:R18)</f>
        <v>0.98292899320454186</v>
      </c>
    </row>
    <row r="17" spans="1:20" x14ac:dyDescent="0.25">
      <c r="A17" s="28" t="s">
        <v>111</v>
      </c>
      <c r="B17" s="10" t="s">
        <v>4</v>
      </c>
      <c r="C17" s="10">
        <v>8.3411454999999997</v>
      </c>
      <c r="D17" s="10">
        <v>8.5592919999999992</v>
      </c>
      <c r="E17" s="10">
        <f t="shared" si="3"/>
        <v>8.4502187499999994</v>
      </c>
      <c r="F17" s="29" t="s">
        <v>99</v>
      </c>
      <c r="G17" s="30">
        <f>G16/SQRT(4)</f>
        <v>0.18584274799651423</v>
      </c>
      <c r="H17" s="28" t="s">
        <v>111</v>
      </c>
      <c r="I17" s="10" t="s">
        <v>166</v>
      </c>
      <c r="J17" s="10">
        <v>30.680776999999999</v>
      </c>
      <c r="K17" s="10">
        <v>30.531220999999999</v>
      </c>
      <c r="L17" s="10">
        <f t="shared" si="0"/>
        <v>30.605998999999997</v>
      </c>
      <c r="M17" s="29" t="s">
        <v>99</v>
      </c>
      <c r="N17" s="30">
        <f>N16/SQRT(4)</f>
        <v>0.40589096620836795</v>
      </c>
      <c r="O17" s="10">
        <f t="shared" si="1"/>
        <v>22.155780249999999</v>
      </c>
      <c r="P17" s="10" t="s">
        <v>99</v>
      </c>
      <c r="Q17" s="10">
        <f>Q16/SQRT(4)</f>
        <v>0.49146449660227093</v>
      </c>
      <c r="R17" s="11">
        <f t="shared" si="2"/>
        <v>-0.34281625000000204</v>
      </c>
      <c r="S17" s="10" t="s">
        <v>99</v>
      </c>
      <c r="T17" s="16">
        <f>T16/SQRT(2)</f>
        <v>0.69503575651979743</v>
      </c>
    </row>
    <row r="18" spans="1:20" x14ac:dyDescent="0.25">
      <c r="A18" s="28" t="s">
        <v>112</v>
      </c>
      <c r="B18" s="10" t="s">
        <v>4</v>
      </c>
      <c r="C18" s="10">
        <v>7.9404659999999998</v>
      </c>
      <c r="D18" s="10">
        <v>8.3052019999999995</v>
      </c>
      <c r="E18" s="10">
        <f t="shared" si="3"/>
        <v>8.1228339999999992</v>
      </c>
      <c r="F18" s="29"/>
      <c r="G18" s="30"/>
      <c r="H18" s="28" t="s">
        <v>112</v>
      </c>
      <c r="I18" s="10" t="s">
        <v>166</v>
      </c>
      <c r="J18" s="10">
        <v>30.941859999999998</v>
      </c>
      <c r="K18" s="10">
        <v>30.195036000000002</v>
      </c>
      <c r="L18" s="10">
        <f t="shared" si="0"/>
        <v>30.568448</v>
      </c>
      <c r="M18" s="29"/>
      <c r="N18" s="30"/>
      <c r="O18" s="10">
        <f t="shared" si="1"/>
        <v>22.445613999999999</v>
      </c>
      <c r="P18" s="10"/>
      <c r="Q18" s="10"/>
      <c r="R18" s="11">
        <f t="shared" si="2"/>
        <v>-0.63265000000000171</v>
      </c>
      <c r="S18" s="10"/>
      <c r="T18" s="10"/>
    </row>
    <row r="19" spans="1:20" x14ac:dyDescent="0.25">
      <c r="A19" s="31" t="s">
        <v>113</v>
      </c>
      <c r="B19" s="13" t="s">
        <v>4</v>
      </c>
      <c r="C19" s="13">
        <v>7.5395092999999997</v>
      </c>
      <c r="D19" s="13">
        <v>7.7094345000000004</v>
      </c>
      <c r="E19" s="13">
        <f t="shared" si="3"/>
        <v>7.6244718999999996</v>
      </c>
      <c r="F19" s="32" t="s">
        <v>97</v>
      </c>
      <c r="G19" s="33">
        <f>AVERAGE(D19:D22)</f>
        <v>7.9946593750000003</v>
      </c>
      <c r="H19" s="31" t="s">
        <v>113</v>
      </c>
      <c r="I19" s="13" t="s">
        <v>166</v>
      </c>
      <c r="J19" s="13">
        <v>30.330828</v>
      </c>
      <c r="K19" s="13">
        <v>29.910333999999999</v>
      </c>
      <c r="L19" s="13">
        <f t="shared" si="0"/>
        <v>30.120581000000001</v>
      </c>
      <c r="M19" s="32" t="s">
        <v>97</v>
      </c>
      <c r="N19" s="33">
        <f>AVERAGE(K19:K22)</f>
        <v>30.463931500000001</v>
      </c>
      <c r="O19" s="13">
        <f t="shared" si="1"/>
        <v>22.496109100000002</v>
      </c>
      <c r="P19" s="13" t="s">
        <v>97</v>
      </c>
      <c r="Q19" s="13">
        <f>AVERAGE(O19:O22)</f>
        <v>22.547722274999998</v>
      </c>
      <c r="R19" s="14">
        <f t="shared" si="2"/>
        <v>-0.68314510000000439</v>
      </c>
      <c r="S19" s="13" t="s">
        <v>97</v>
      </c>
      <c r="T19" s="17">
        <f>AVERAGE(R19:R22)</f>
        <v>-0.73475827500000079</v>
      </c>
    </row>
    <row r="20" spans="1:20" x14ac:dyDescent="0.25">
      <c r="A20" s="31" t="s">
        <v>114</v>
      </c>
      <c r="B20" s="13" t="s">
        <v>4</v>
      </c>
      <c r="C20" s="13">
        <v>7.8287807000000003</v>
      </c>
      <c r="D20" s="13">
        <v>8.0442630000000008</v>
      </c>
      <c r="E20" s="13">
        <f t="shared" si="3"/>
        <v>7.9365218500000001</v>
      </c>
      <c r="F20" s="32" t="s">
        <v>98</v>
      </c>
      <c r="G20" s="33">
        <f>STDEV(D19:D22)</f>
        <v>0.21853339222773802</v>
      </c>
      <c r="H20" s="31" t="s">
        <v>114</v>
      </c>
      <c r="I20" s="13" t="s">
        <v>166</v>
      </c>
      <c r="J20" s="13">
        <v>29.952573999999998</v>
      </c>
      <c r="K20" s="13">
        <v>30.355319999999999</v>
      </c>
      <c r="L20" s="13">
        <f t="shared" si="0"/>
        <v>30.153946999999999</v>
      </c>
      <c r="M20" s="32" t="s">
        <v>98</v>
      </c>
      <c r="N20" s="33">
        <f>STDEV(K19:K22)</f>
        <v>0.42925778012013588</v>
      </c>
      <c r="O20" s="13">
        <f t="shared" si="1"/>
        <v>22.217425149999997</v>
      </c>
      <c r="P20" s="13" t="s">
        <v>98</v>
      </c>
      <c r="Q20" s="13">
        <f>STDEV(O19:O22)</f>
        <v>0.24974571470821544</v>
      </c>
      <c r="R20" s="14">
        <f t="shared" si="2"/>
        <v>-0.40446114999999949</v>
      </c>
      <c r="S20" s="13" t="s">
        <v>98</v>
      </c>
      <c r="T20" s="17">
        <f>STDEV(R19:R22)</f>
        <v>0.24974571470821538</v>
      </c>
    </row>
    <row r="21" spans="1:20" x14ac:dyDescent="0.25">
      <c r="A21" s="31" t="s">
        <v>115</v>
      </c>
      <c r="B21" s="13" t="s">
        <v>4</v>
      </c>
      <c r="C21" s="13">
        <v>8.0273099999999999</v>
      </c>
      <c r="D21" s="13">
        <v>8.2383629999999997</v>
      </c>
      <c r="E21" s="13">
        <f t="shared" si="3"/>
        <v>8.1328364999999998</v>
      </c>
      <c r="F21" s="32" t="s">
        <v>99</v>
      </c>
      <c r="G21" s="33">
        <f>G20/SQRT(4)</f>
        <v>0.10926669611386901</v>
      </c>
      <c r="H21" s="31" t="s">
        <v>115</v>
      </c>
      <c r="I21" s="13" t="s">
        <v>166</v>
      </c>
      <c r="J21" s="13">
        <v>30.790915999999999</v>
      </c>
      <c r="K21" s="13">
        <v>30.882384999999999</v>
      </c>
      <c r="L21" s="13">
        <f t="shared" si="0"/>
        <v>30.836650499999998</v>
      </c>
      <c r="M21" s="32" t="s">
        <v>99</v>
      </c>
      <c r="N21" s="33">
        <f>N20/SQRT(4)</f>
        <v>0.21462889006006794</v>
      </c>
      <c r="O21" s="13">
        <f t="shared" si="1"/>
        <v>22.703813999999998</v>
      </c>
      <c r="P21" s="13" t="s">
        <v>99</v>
      </c>
      <c r="Q21" s="13">
        <f>Q20/SQRT(4)</f>
        <v>0.12487285735410772</v>
      </c>
      <c r="R21" s="14">
        <f t="shared" si="2"/>
        <v>-0.89085000000000036</v>
      </c>
      <c r="S21" s="13" t="s">
        <v>99</v>
      </c>
      <c r="T21" s="17">
        <f>T20/SQRT(2)</f>
        <v>0.17659688844245996</v>
      </c>
    </row>
    <row r="22" spans="1:20" x14ac:dyDescent="0.25">
      <c r="A22" s="31" t="s">
        <v>116</v>
      </c>
      <c r="B22" s="13" t="s">
        <v>4</v>
      </c>
      <c r="C22" s="13">
        <v>7.9358363000000001</v>
      </c>
      <c r="D22" s="13">
        <v>7.9865769999999996</v>
      </c>
      <c r="E22" s="13">
        <f t="shared" si="3"/>
        <v>7.9612066499999994</v>
      </c>
      <c r="F22" s="32"/>
      <c r="G22" s="33"/>
      <c r="H22" s="31" t="s">
        <v>116</v>
      </c>
      <c r="I22" s="13" t="s">
        <v>166</v>
      </c>
      <c r="J22" s="13">
        <v>30.761807999999998</v>
      </c>
      <c r="K22" s="13">
        <v>30.707687</v>
      </c>
      <c r="L22" s="13">
        <f t="shared" si="0"/>
        <v>30.734747499999997</v>
      </c>
      <c r="M22" s="32"/>
      <c r="N22" s="33"/>
      <c r="O22" s="13">
        <f t="shared" si="1"/>
        <v>22.773540849999996</v>
      </c>
      <c r="P22" s="13"/>
      <c r="Q22" s="13"/>
      <c r="R22" s="14">
        <f t="shared" si="2"/>
        <v>-0.96057684999999893</v>
      </c>
      <c r="S22" s="13"/>
      <c r="T22" s="13"/>
    </row>
    <row r="23" spans="1:20" x14ac:dyDescent="0.25">
      <c r="A23" s="23" t="s">
        <v>117</v>
      </c>
      <c r="B23" t="s">
        <v>4</v>
      </c>
      <c r="C23">
        <v>8.2688570000000006</v>
      </c>
      <c r="D23">
        <v>8.4840649999999993</v>
      </c>
      <c r="E23">
        <f t="shared" si="3"/>
        <v>8.376460999999999</v>
      </c>
      <c r="F23" s="26" t="s">
        <v>97</v>
      </c>
      <c r="G23" s="27">
        <f>AVERAGE(D23:D26)</f>
        <v>8.6599779999999988</v>
      </c>
      <c r="H23" s="23" t="s">
        <v>117</v>
      </c>
      <c r="I23" t="s">
        <v>166</v>
      </c>
      <c r="J23">
        <v>30.675507</v>
      </c>
      <c r="K23">
        <v>31.324278</v>
      </c>
      <c r="L23">
        <f t="shared" si="0"/>
        <v>30.999892500000001</v>
      </c>
      <c r="M23" s="26" t="s">
        <v>97</v>
      </c>
      <c r="N23" s="27">
        <f>AVERAGE(K23:K26)</f>
        <v>31.204355</v>
      </c>
      <c r="O23">
        <f t="shared" si="1"/>
        <v>22.623431500000002</v>
      </c>
      <c r="P23" t="s">
        <v>97</v>
      </c>
      <c r="Q23">
        <f>AVERAGE(O23:O26)</f>
        <v>22.694432875000004</v>
      </c>
      <c r="R23" s="9">
        <f>$Q$23-O23</f>
        <v>7.1001375000001588E-2</v>
      </c>
      <c r="S23" t="s">
        <v>97</v>
      </c>
      <c r="T23" s="6">
        <f>AVERAGE(R23:R26)</f>
        <v>3.5527136788005009E-15</v>
      </c>
    </row>
    <row r="24" spans="1:20" x14ac:dyDescent="0.25">
      <c r="A24" s="23" t="s">
        <v>118</v>
      </c>
      <c r="B24" t="s">
        <v>4</v>
      </c>
      <c r="C24">
        <v>8.7992089999999994</v>
      </c>
      <c r="D24">
        <v>9.0459890000000005</v>
      </c>
      <c r="E24">
        <f t="shared" si="3"/>
        <v>8.9225989999999999</v>
      </c>
      <c r="F24" s="26" t="s">
        <v>98</v>
      </c>
      <c r="G24" s="27">
        <f>STDEV(D23:D26)</f>
        <v>0.35825738452124084</v>
      </c>
      <c r="H24" s="23" t="s">
        <v>118</v>
      </c>
      <c r="I24" t="s">
        <v>166</v>
      </c>
      <c r="J24">
        <v>31.699449999999999</v>
      </c>
      <c r="K24">
        <v>31.215043999999999</v>
      </c>
      <c r="L24">
        <f t="shared" si="0"/>
        <v>31.457246999999999</v>
      </c>
      <c r="M24" s="26" t="s">
        <v>98</v>
      </c>
      <c r="N24" s="27">
        <f>STDEV(K23:K26)</f>
        <v>0.4572944762302148</v>
      </c>
      <c r="O24">
        <f t="shared" si="1"/>
        <v>22.534647999999997</v>
      </c>
      <c r="P24" t="s">
        <v>98</v>
      </c>
      <c r="Q24">
        <f>STDEV(O23:O26)</f>
        <v>0.21653368323480274</v>
      </c>
      <c r="R24" s="9">
        <f t="shared" ref="R24:R34" si="4">$Q$23-O24</f>
        <v>0.15978487500000682</v>
      </c>
      <c r="S24" t="s">
        <v>98</v>
      </c>
      <c r="T24" s="6">
        <f>STDEV(R23:R26)</f>
        <v>0.21653368323480274</v>
      </c>
    </row>
    <row r="25" spans="1:20" x14ac:dyDescent="0.25">
      <c r="A25" s="23" t="s">
        <v>119</v>
      </c>
      <c r="B25" t="s">
        <v>4</v>
      </c>
      <c r="C25">
        <v>7.9572039999999999</v>
      </c>
      <c r="D25">
        <v>8.2524189999999997</v>
      </c>
      <c r="E25">
        <f t="shared" si="3"/>
        <v>8.1048115000000003</v>
      </c>
      <c r="F25" s="26" t="s">
        <v>99</v>
      </c>
      <c r="G25" s="27">
        <f>G24/SQRT(4)</f>
        <v>0.17912869226062042</v>
      </c>
      <c r="H25" s="23" t="s">
        <v>119</v>
      </c>
      <c r="I25" t="s">
        <v>166</v>
      </c>
      <c r="J25">
        <v>30.83137</v>
      </c>
      <c r="K25">
        <v>30.589354</v>
      </c>
      <c r="L25">
        <f t="shared" si="0"/>
        <v>30.710362</v>
      </c>
      <c r="M25" s="26" t="s">
        <v>99</v>
      </c>
      <c r="N25" s="27">
        <f>N24/SQRT(4)</f>
        <v>0.2286472381151074</v>
      </c>
      <c r="O25">
        <f t="shared" si="1"/>
        <v>22.6055505</v>
      </c>
      <c r="P25" t="s">
        <v>99</v>
      </c>
      <c r="Q25">
        <f>Q24/SQRT(4)</f>
        <v>0.10826684161740137</v>
      </c>
      <c r="R25" s="9">
        <f t="shared" si="4"/>
        <v>8.8882375000004288E-2</v>
      </c>
      <c r="S25" t="s">
        <v>99</v>
      </c>
      <c r="T25" s="6">
        <f>T24/SQRT(2)</f>
        <v>0.15311243577062883</v>
      </c>
    </row>
    <row r="26" spans="1:20" x14ac:dyDescent="0.25">
      <c r="A26" s="23" t="s">
        <v>120</v>
      </c>
      <c r="B26" t="s">
        <v>4</v>
      </c>
      <c r="C26">
        <v>8.2115120000000008</v>
      </c>
      <c r="D26">
        <v>8.8574389999999994</v>
      </c>
      <c r="E26">
        <f t="shared" si="3"/>
        <v>8.5344754999999992</v>
      </c>
      <c r="F26" s="26"/>
      <c r="G26" s="27"/>
      <c r="H26" s="23" t="s">
        <v>120</v>
      </c>
      <c r="I26" t="s">
        <v>166</v>
      </c>
      <c r="J26">
        <v>31.40841</v>
      </c>
      <c r="K26">
        <v>31.688744</v>
      </c>
      <c r="L26">
        <f t="shared" si="0"/>
        <v>31.548577000000002</v>
      </c>
      <c r="M26" s="26"/>
      <c r="N26" s="27"/>
      <c r="O26">
        <f t="shared" si="1"/>
        <v>23.014101500000002</v>
      </c>
      <c r="R26" s="9">
        <f t="shared" si="4"/>
        <v>-0.31966862499999849</v>
      </c>
    </row>
    <row r="27" spans="1:20" x14ac:dyDescent="0.25">
      <c r="A27" s="28" t="s">
        <v>121</v>
      </c>
      <c r="B27" s="10" t="s">
        <v>4</v>
      </c>
      <c r="C27" s="10">
        <v>8.5043769999999999</v>
      </c>
      <c r="D27" s="10">
        <v>8.6821540000000006</v>
      </c>
      <c r="E27" s="10">
        <f t="shared" si="3"/>
        <v>8.5932655000000011</v>
      </c>
      <c r="F27" s="29" t="s">
        <v>97</v>
      </c>
      <c r="G27" s="30">
        <f>AVERAGE(D27:D30)</f>
        <v>8.3312788749999989</v>
      </c>
      <c r="H27" s="28" t="s">
        <v>121</v>
      </c>
      <c r="I27" s="10" t="s">
        <v>166</v>
      </c>
      <c r="J27" s="10">
        <v>29.687239000000002</v>
      </c>
      <c r="K27" s="10">
        <v>29.908293</v>
      </c>
      <c r="L27" s="10">
        <f t="shared" si="0"/>
        <v>29.797766000000003</v>
      </c>
      <c r="M27" s="29" t="s">
        <v>97</v>
      </c>
      <c r="N27" s="30">
        <f>AVERAGE(K27:K30)</f>
        <v>30.003401250000003</v>
      </c>
      <c r="O27" s="10">
        <f t="shared" si="1"/>
        <v>21.204500500000002</v>
      </c>
      <c r="P27" s="10" t="s">
        <v>97</v>
      </c>
      <c r="Q27" s="10">
        <f>AVERAGE(O27:O30)</f>
        <v>21.632767125000001</v>
      </c>
      <c r="R27" s="11">
        <f t="shared" si="4"/>
        <v>1.4899323750000022</v>
      </c>
      <c r="S27" s="10" t="s">
        <v>97</v>
      </c>
      <c r="T27" s="16">
        <f>AVERAGE(R27:R30)</f>
        <v>1.0616657500000031</v>
      </c>
    </row>
    <row r="28" spans="1:20" x14ac:dyDescent="0.25">
      <c r="A28" s="28" t="s">
        <v>122</v>
      </c>
      <c r="B28" s="10" t="s">
        <v>4</v>
      </c>
      <c r="C28" s="10">
        <v>7.7098760000000004</v>
      </c>
      <c r="D28" s="10">
        <v>8.0632300000000008</v>
      </c>
      <c r="E28" s="10">
        <f t="shared" si="3"/>
        <v>7.886553000000001</v>
      </c>
      <c r="F28" s="29" t="s">
        <v>98</v>
      </c>
      <c r="G28" s="30">
        <f>STDEV(D27:D30)</f>
        <v>0.36267869002611991</v>
      </c>
      <c r="H28" s="28" t="s">
        <v>122</v>
      </c>
      <c r="I28" s="10" t="s">
        <v>166</v>
      </c>
      <c r="J28" s="10">
        <v>27.925619999999999</v>
      </c>
      <c r="K28" s="10">
        <v>28.486889000000001</v>
      </c>
      <c r="L28" s="10">
        <f t="shared" si="0"/>
        <v>28.2062545</v>
      </c>
      <c r="M28" s="29" t="s">
        <v>98</v>
      </c>
      <c r="N28" s="30">
        <f>STDEV(K27:K30)</f>
        <v>1.11909899769543</v>
      </c>
      <c r="O28" s="10">
        <f t="shared" si="1"/>
        <v>20.319701500000001</v>
      </c>
      <c r="P28" s="10" t="s">
        <v>98</v>
      </c>
      <c r="Q28" s="10">
        <f>STDEV(O27:O30)</f>
        <v>1.0738734642328962</v>
      </c>
      <c r="R28" s="11">
        <f t="shared" si="4"/>
        <v>2.3747313750000032</v>
      </c>
      <c r="S28" s="10" t="s">
        <v>98</v>
      </c>
      <c r="T28" s="16">
        <f>STDEV(R27:R30)</f>
        <v>1.0738734642328962</v>
      </c>
    </row>
    <row r="29" spans="1:20" x14ac:dyDescent="0.25">
      <c r="A29" s="28" t="s">
        <v>123</v>
      </c>
      <c r="B29" s="10" t="s">
        <v>4</v>
      </c>
      <c r="C29" s="10">
        <v>8.2766940000000009</v>
      </c>
      <c r="D29" s="10">
        <v>8.6030859999999993</v>
      </c>
      <c r="E29" s="10">
        <f t="shared" si="3"/>
        <v>8.4398900000000001</v>
      </c>
      <c r="F29" s="29" t="s">
        <v>99</v>
      </c>
      <c r="G29" s="30">
        <f>G28/SQRT(4)</f>
        <v>0.18133934501305995</v>
      </c>
      <c r="H29" s="28" t="s">
        <v>123</v>
      </c>
      <c r="I29" s="10" t="s">
        <v>166</v>
      </c>
      <c r="J29" s="10">
        <v>30.535805</v>
      </c>
      <c r="K29" s="10">
        <v>31.082737000000002</v>
      </c>
      <c r="L29" s="10">
        <f t="shared" si="0"/>
        <v>30.809271000000003</v>
      </c>
      <c r="M29" s="29" t="s">
        <v>99</v>
      </c>
      <c r="N29" s="30">
        <f>N28/SQRT(4)</f>
        <v>0.55954949884771499</v>
      </c>
      <c r="O29" s="10">
        <f t="shared" si="1"/>
        <v>22.369381000000004</v>
      </c>
      <c r="P29" s="10" t="s">
        <v>99</v>
      </c>
      <c r="Q29" s="10">
        <f>Q28/SQRT(4)</f>
        <v>0.5369367321164481</v>
      </c>
      <c r="R29" s="11">
        <f t="shared" si="4"/>
        <v>0.32505187499999977</v>
      </c>
      <c r="S29" s="10" t="s">
        <v>99</v>
      </c>
      <c r="T29" s="16">
        <f>T28/SQRT(2)</f>
        <v>0.7593432086953702</v>
      </c>
    </row>
    <row r="30" spans="1:20" x14ac:dyDescent="0.25">
      <c r="A30" s="28" t="s">
        <v>124</v>
      </c>
      <c r="B30" s="10" t="s">
        <v>4</v>
      </c>
      <c r="C30" s="10">
        <v>7.7183064999999997</v>
      </c>
      <c r="D30" s="10">
        <v>7.9766455000000001</v>
      </c>
      <c r="E30" s="10">
        <f t="shared" si="3"/>
        <v>7.8474760000000003</v>
      </c>
      <c r="F30" s="29"/>
      <c r="G30" s="30"/>
      <c r="H30" s="28" t="s">
        <v>124</v>
      </c>
      <c r="I30" s="10" t="s">
        <v>166</v>
      </c>
      <c r="J30" s="10">
        <v>30.434237</v>
      </c>
      <c r="K30" s="10">
        <v>30.535685999999998</v>
      </c>
      <c r="L30" s="10">
        <f t="shared" si="0"/>
        <v>30.484961499999997</v>
      </c>
      <c r="M30" s="29"/>
      <c r="N30" s="30"/>
      <c r="O30" s="10">
        <f t="shared" si="1"/>
        <v>22.637485499999997</v>
      </c>
      <c r="P30" s="10"/>
      <c r="Q30" s="10"/>
      <c r="R30" s="11">
        <f t="shared" si="4"/>
        <v>5.6947375000007128E-2</v>
      </c>
      <c r="S30" s="10"/>
      <c r="T30" s="10"/>
    </row>
    <row r="31" spans="1:20" x14ac:dyDescent="0.25">
      <c r="A31" s="31" t="s">
        <v>125</v>
      </c>
      <c r="B31" s="13" t="s">
        <v>4</v>
      </c>
      <c r="C31" s="13">
        <v>7.7812960000000002</v>
      </c>
      <c r="D31" s="13">
        <v>7.8950899999999997</v>
      </c>
      <c r="E31" s="13">
        <f t="shared" si="3"/>
        <v>7.8381930000000004</v>
      </c>
      <c r="F31" s="32" t="s">
        <v>97</v>
      </c>
      <c r="G31" s="33">
        <f>AVERAGE(D31:D34)</f>
        <v>8.1470972499999998</v>
      </c>
      <c r="H31" s="31" t="s">
        <v>125</v>
      </c>
      <c r="I31" s="13" t="s">
        <v>166</v>
      </c>
      <c r="J31" s="13">
        <v>28.898546</v>
      </c>
      <c r="K31" s="13">
        <v>28.793060000000001</v>
      </c>
      <c r="L31" s="13">
        <f t="shared" si="0"/>
        <v>28.845803</v>
      </c>
      <c r="M31" s="32" t="s">
        <v>97</v>
      </c>
      <c r="N31" s="33">
        <f>AVERAGE(K31:K34)</f>
        <v>29.313043499999999</v>
      </c>
      <c r="O31" s="13">
        <f t="shared" si="1"/>
        <v>21.00761</v>
      </c>
      <c r="P31" s="13" t="s">
        <v>97</v>
      </c>
      <c r="Q31" s="13">
        <f>AVERAGE(O31:O34)</f>
        <v>21.245041712499997</v>
      </c>
      <c r="R31" s="14">
        <f t="shared" si="4"/>
        <v>1.6868228750000043</v>
      </c>
      <c r="S31" s="13" t="s">
        <v>97</v>
      </c>
      <c r="T31" s="17">
        <f>AVERAGE(R31:R34)</f>
        <v>1.449391162500004</v>
      </c>
    </row>
    <row r="32" spans="1:20" x14ac:dyDescent="0.25">
      <c r="A32" s="31" t="s">
        <v>126</v>
      </c>
      <c r="B32" s="13" t="s">
        <v>4</v>
      </c>
      <c r="C32" s="13">
        <v>8.0204699999999995</v>
      </c>
      <c r="D32" s="13">
        <v>8.0792099999999998</v>
      </c>
      <c r="E32" s="13">
        <f t="shared" si="3"/>
        <v>8.0498399999999997</v>
      </c>
      <c r="F32" s="32" t="s">
        <v>98</v>
      </c>
      <c r="G32" s="33">
        <f>STDEV(D31:D34)</f>
        <v>0.22910716523841745</v>
      </c>
      <c r="H32" s="31" t="s">
        <v>126</v>
      </c>
      <c r="I32" s="13" t="s">
        <v>166</v>
      </c>
      <c r="J32" s="13">
        <v>28.676237</v>
      </c>
      <c r="K32" s="13">
        <v>28.840796000000001</v>
      </c>
      <c r="L32" s="13">
        <f t="shared" si="0"/>
        <v>28.758516499999999</v>
      </c>
      <c r="M32" s="32" t="s">
        <v>98</v>
      </c>
      <c r="N32" s="33">
        <f>STDEV(K31:K34)</f>
        <v>0.67062799274784146</v>
      </c>
      <c r="O32" s="13">
        <f t="shared" si="1"/>
        <v>20.708676499999999</v>
      </c>
      <c r="P32" s="13" t="s">
        <v>98</v>
      </c>
      <c r="Q32" s="13">
        <f>STDEV(O31:O34)</f>
        <v>0.63752525604521348</v>
      </c>
      <c r="R32" s="14">
        <f t="shared" si="4"/>
        <v>1.9857563750000047</v>
      </c>
      <c r="S32" s="13" t="s">
        <v>98</v>
      </c>
      <c r="T32" s="17">
        <f>STDEV(R31:R34)</f>
        <v>0.63752525604521348</v>
      </c>
    </row>
    <row r="33" spans="1:20" x14ac:dyDescent="0.25">
      <c r="A33" s="31" t="s">
        <v>127</v>
      </c>
      <c r="B33" s="13" t="s">
        <v>4</v>
      </c>
      <c r="C33" s="13">
        <v>8.4050010000000004</v>
      </c>
      <c r="D33" s="13">
        <v>8.4452250000000006</v>
      </c>
      <c r="E33" s="13">
        <f t="shared" si="3"/>
        <v>8.4251129999999996</v>
      </c>
      <c r="F33" s="32" t="s">
        <v>99</v>
      </c>
      <c r="G33" s="33">
        <f>G32/SQRT(4)</f>
        <v>0.11455358261920873</v>
      </c>
      <c r="H33" s="31" t="s">
        <v>127</v>
      </c>
      <c r="I33" s="13" t="s">
        <v>166</v>
      </c>
      <c r="J33" s="13">
        <v>29.658111999999999</v>
      </c>
      <c r="K33" s="13">
        <v>29.3828</v>
      </c>
      <c r="L33" s="13">
        <f t="shared" si="0"/>
        <v>29.520455999999999</v>
      </c>
      <c r="M33" s="32" t="s">
        <v>99</v>
      </c>
      <c r="N33" s="33">
        <f>N32/SQRT(4)</f>
        <v>0.33531399637392073</v>
      </c>
      <c r="O33" s="13">
        <f t="shared" si="1"/>
        <v>21.095343</v>
      </c>
      <c r="P33" s="13" t="s">
        <v>99</v>
      </c>
      <c r="Q33" s="13">
        <f>Q32/SQRT(4)</f>
        <v>0.31876262802260674</v>
      </c>
      <c r="R33" s="14">
        <f t="shared" si="4"/>
        <v>1.5990898750000042</v>
      </c>
      <c r="S33" s="13" t="s">
        <v>99</v>
      </c>
      <c r="T33" s="17">
        <f>T32/SQRT(2)</f>
        <v>0.45079843172726042</v>
      </c>
    </row>
    <row r="34" spans="1:20" x14ac:dyDescent="0.25">
      <c r="A34" s="31" t="s">
        <v>128</v>
      </c>
      <c r="B34" s="13" t="s">
        <v>4</v>
      </c>
      <c r="C34" s="13">
        <v>7.9263773000000004</v>
      </c>
      <c r="D34" s="13">
        <v>8.1688639999999992</v>
      </c>
      <c r="E34" s="13">
        <f t="shared" si="3"/>
        <v>8.0476206499999989</v>
      </c>
      <c r="F34" s="32"/>
      <c r="G34" s="33"/>
      <c r="H34" s="31" t="s">
        <v>128</v>
      </c>
      <c r="I34" s="13" t="s">
        <v>166</v>
      </c>
      <c r="J34" s="13">
        <v>30.196798000000001</v>
      </c>
      <c r="K34" s="13">
        <v>30.235517999999999</v>
      </c>
      <c r="L34" s="13">
        <f t="shared" si="0"/>
        <v>30.216158</v>
      </c>
      <c r="M34" s="32"/>
      <c r="N34" s="33"/>
      <c r="O34" s="13">
        <f t="shared" si="1"/>
        <v>22.168537350000001</v>
      </c>
      <c r="P34" s="13"/>
      <c r="Q34" s="13"/>
      <c r="R34" s="14">
        <f t="shared" si="4"/>
        <v>0.52589552500000281</v>
      </c>
      <c r="S34" s="13"/>
      <c r="T34" s="13"/>
    </row>
    <row r="35" spans="1:20" x14ac:dyDescent="0.25">
      <c r="A35" s="23" t="s">
        <v>129</v>
      </c>
      <c r="B35" t="s">
        <v>4</v>
      </c>
      <c r="C35">
        <v>7.6146393000000003</v>
      </c>
      <c r="D35">
        <v>7.7324349999999997</v>
      </c>
      <c r="E35">
        <f t="shared" si="3"/>
        <v>7.6735371499999996</v>
      </c>
      <c r="F35" s="26" t="s">
        <v>97</v>
      </c>
      <c r="G35" s="27">
        <f>AVERAGE(D35:D38)</f>
        <v>8.1023342500000002</v>
      </c>
      <c r="H35" s="23" t="s">
        <v>129</v>
      </c>
      <c r="I35" t="s">
        <v>166</v>
      </c>
      <c r="J35">
        <v>27.965299999999999</v>
      </c>
      <c r="K35">
        <v>27.835747000000001</v>
      </c>
      <c r="L35">
        <f t="shared" si="0"/>
        <v>27.900523499999998</v>
      </c>
      <c r="M35" s="26" t="s">
        <v>97</v>
      </c>
      <c r="N35" s="27">
        <f>AVERAGE(K35:K38)</f>
        <v>28.071229000000002</v>
      </c>
      <c r="O35">
        <f t="shared" si="1"/>
        <v>20.226986349999997</v>
      </c>
      <c r="P35" t="s">
        <v>97</v>
      </c>
      <c r="Q35">
        <f>AVERAGE(O35:O38)</f>
        <v>20.057582912499999</v>
      </c>
      <c r="R35" s="9">
        <f>$Q$35-O35</f>
        <v>-0.16940343749999798</v>
      </c>
      <c r="S35" t="s">
        <v>97</v>
      </c>
      <c r="T35" s="6">
        <f>AVERAGE(R35:R38)</f>
        <v>-8.8817841970012523E-16</v>
      </c>
    </row>
    <row r="36" spans="1:20" x14ac:dyDescent="0.25">
      <c r="A36" s="23" t="s">
        <v>130</v>
      </c>
      <c r="B36" t="s">
        <v>4</v>
      </c>
      <c r="C36">
        <v>7.6787624000000001</v>
      </c>
      <c r="D36">
        <v>7.8573940000000002</v>
      </c>
      <c r="E36">
        <f t="shared" si="3"/>
        <v>7.7680781999999997</v>
      </c>
      <c r="F36" s="26" t="s">
        <v>98</v>
      </c>
      <c r="G36" s="27">
        <f>STDEV(D35:D38)</f>
        <v>0.36887647995896461</v>
      </c>
      <c r="H36" s="23" t="s">
        <v>130</v>
      </c>
      <c r="I36" t="s">
        <v>166</v>
      </c>
      <c r="J36">
        <v>28.016100000000002</v>
      </c>
      <c r="K36">
        <v>28.170808999999998</v>
      </c>
      <c r="L36">
        <f t="shared" si="0"/>
        <v>28.0934545</v>
      </c>
      <c r="M36" s="26" t="s">
        <v>98</v>
      </c>
      <c r="N36" s="27">
        <f>STDEV(K35:K38)</f>
        <v>0.38119139056647017</v>
      </c>
      <c r="O36">
        <f t="shared" si="1"/>
        <v>20.325376300000002</v>
      </c>
      <c r="P36" t="s">
        <v>98</v>
      </c>
      <c r="Q36">
        <f>STDEV(O35:O38)</f>
        <v>0.33906447484147778</v>
      </c>
      <c r="R36" s="9">
        <f t="shared" ref="R36:R46" si="5">$Q$35-O36</f>
        <v>-0.26779338750000292</v>
      </c>
      <c r="S36" t="s">
        <v>98</v>
      </c>
      <c r="T36" s="6">
        <f>STDEV(R35:R38)</f>
        <v>0.33906447484147778</v>
      </c>
    </row>
    <row r="37" spans="1:20" x14ac:dyDescent="0.25">
      <c r="A37" s="23" t="s">
        <v>131</v>
      </c>
      <c r="B37" t="s">
        <v>4</v>
      </c>
      <c r="C37">
        <v>8.2170480000000001</v>
      </c>
      <c r="D37">
        <v>8.3039839999999998</v>
      </c>
      <c r="E37">
        <f t="shared" si="3"/>
        <v>8.2605159999999991</v>
      </c>
      <c r="F37" s="26" t="s">
        <v>99</v>
      </c>
      <c r="G37" s="27">
        <f>G36/SQRT(4)</f>
        <v>0.1844382399794823</v>
      </c>
      <c r="H37" s="23" t="s">
        <v>131</v>
      </c>
      <c r="I37" t="s">
        <v>166</v>
      </c>
      <c r="J37">
        <v>27.939126999999999</v>
      </c>
      <c r="K37">
        <v>27.71414</v>
      </c>
      <c r="L37">
        <f t="shared" si="0"/>
        <v>27.8266335</v>
      </c>
      <c r="M37" s="26" t="s">
        <v>99</v>
      </c>
      <c r="N37" s="27">
        <f>N36/SQRT(4)</f>
        <v>0.19059569528323508</v>
      </c>
      <c r="O37">
        <f t="shared" si="1"/>
        <v>19.566117500000001</v>
      </c>
      <c r="P37" t="s">
        <v>99</v>
      </c>
      <c r="Q37">
        <f>Q36/SQRT(4)</f>
        <v>0.16953223742073889</v>
      </c>
      <c r="R37" s="9">
        <f t="shared" si="5"/>
        <v>0.49146541249999842</v>
      </c>
      <c r="S37" t="s">
        <v>99</v>
      </c>
      <c r="T37" s="6">
        <f>T36/SQRT(2)</f>
        <v>0.23975478941986447</v>
      </c>
    </row>
    <row r="38" spans="1:20" x14ac:dyDescent="0.25">
      <c r="A38" s="23" t="s">
        <v>132</v>
      </c>
      <c r="B38" t="s">
        <v>4</v>
      </c>
      <c r="C38">
        <v>8.3892129999999998</v>
      </c>
      <c r="D38">
        <v>8.5155239999999992</v>
      </c>
      <c r="E38">
        <f t="shared" si="3"/>
        <v>8.4523684999999986</v>
      </c>
      <c r="F38" s="26"/>
      <c r="G38" s="27"/>
      <c r="H38" s="23" t="s">
        <v>132</v>
      </c>
      <c r="I38" t="s">
        <v>166</v>
      </c>
      <c r="K38">
        <v>28.564219999999999</v>
      </c>
      <c r="L38">
        <f t="shared" si="0"/>
        <v>28.564219999999999</v>
      </c>
      <c r="M38" s="26"/>
      <c r="N38" s="27"/>
      <c r="O38">
        <f t="shared" si="1"/>
        <v>20.1118515</v>
      </c>
      <c r="R38" s="9">
        <f t="shared" si="5"/>
        <v>-5.4268587500001075E-2</v>
      </c>
    </row>
    <row r="39" spans="1:20" x14ac:dyDescent="0.25">
      <c r="A39" s="28" t="s">
        <v>133</v>
      </c>
      <c r="B39" s="10" t="s">
        <v>4</v>
      </c>
      <c r="C39" s="10">
        <v>8.2305229999999998</v>
      </c>
      <c r="D39" s="10">
        <v>8.3627459999999996</v>
      </c>
      <c r="E39" s="10">
        <f t="shared" si="3"/>
        <v>8.2966344999999997</v>
      </c>
      <c r="F39" s="29" t="s">
        <v>97</v>
      </c>
      <c r="G39" s="30">
        <f>AVERAGE(D39:D42)</f>
        <v>8.4645569999999992</v>
      </c>
      <c r="H39" s="28" t="s">
        <v>133</v>
      </c>
      <c r="I39" s="10" t="s">
        <v>166</v>
      </c>
      <c r="J39" s="10">
        <v>29.080296000000001</v>
      </c>
      <c r="K39" s="10">
        <v>28.792202</v>
      </c>
      <c r="L39" s="10">
        <f t="shared" si="0"/>
        <v>28.936249</v>
      </c>
      <c r="M39" s="29" t="s">
        <v>97</v>
      </c>
      <c r="N39" s="30">
        <f>AVERAGE(K39:K42)</f>
        <v>28.980802750000002</v>
      </c>
      <c r="O39" s="10">
        <f t="shared" si="1"/>
        <v>20.6396145</v>
      </c>
      <c r="P39" s="10" t="s">
        <v>97</v>
      </c>
      <c r="Q39" s="10">
        <f>AVERAGE(O39:O42)</f>
        <v>20.49850975</v>
      </c>
      <c r="R39" s="11">
        <f t="shared" si="5"/>
        <v>-0.58203158750000128</v>
      </c>
      <c r="S39" s="10" t="s">
        <v>97</v>
      </c>
      <c r="T39" s="16">
        <f>AVERAGE(R39:R42)</f>
        <v>-0.44092683750000106</v>
      </c>
    </row>
    <row r="40" spans="1:20" x14ac:dyDescent="0.25">
      <c r="A40" s="28" t="s">
        <v>134</v>
      </c>
      <c r="B40" s="10" t="s">
        <v>4</v>
      </c>
      <c r="C40" s="10">
        <v>8.3384900000000002</v>
      </c>
      <c r="D40" s="10">
        <v>8.3399389999999993</v>
      </c>
      <c r="E40" s="10">
        <f t="shared" si="3"/>
        <v>8.3392145000000006</v>
      </c>
      <c r="F40" s="29" t="s">
        <v>98</v>
      </c>
      <c r="G40" s="30">
        <f>STDEV(D39:D42)</f>
        <v>0.2346762602011542</v>
      </c>
      <c r="H40" s="28" t="s">
        <v>134</v>
      </c>
      <c r="I40" s="10" t="s">
        <v>166</v>
      </c>
      <c r="J40" s="10">
        <v>28.807877999999999</v>
      </c>
      <c r="K40" s="10">
        <v>29.227993000000001</v>
      </c>
      <c r="L40" s="10">
        <f t="shared" si="0"/>
        <v>29.0179355</v>
      </c>
      <c r="M40" s="29" t="s">
        <v>98</v>
      </c>
      <c r="N40" s="30">
        <f>STDEV(K39:K42)</f>
        <v>0.27453122819256198</v>
      </c>
      <c r="O40" s="10">
        <f t="shared" si="1"/>
        <v>20.678720999999999</v>
      </c>
      <c r="P40" s="10" t="s">
        <v>98</v>
      </c>
      <c r="Q40" s="10">
        <f>STDEV(O39:O42)</f>
        <v>0.19053795055250775</v>
      </c>
      <c r="R40" s="11">
        <f t="shared" si="5"/>
        <v>-0.62113808750000032</v>
      </c>
      <c r="S40" s="10" t="s">
        <v>98</v>
      </c>
      <c r="T40" s="16">
        <f>STDEV(R39:R42)</f>
        <v>0.19053795055250772</v>
      </c>
    </row>
    <row r="41" spans="1:20" x14ac:dyDescent="0.25">
      <c r="A41" s="28" t="s">
        <v>135</v>
      </c>
      <c r="B41" s="10" t="s">
        <v>4</v>
      </c>
      <c r="C41" s="10">
        <v>8.1947840000000003</v>
      </c>
      <c r="D41" s="10">
        <v>8.3393510000000006</v>
      </c>
      <c r="E41" s="10">
        <f t="shared" si="3"/>
        <v>8.2670674999999996</v>
      </c>
      <c r="F41" s="29" t="s">
        <v>99</v>
      </c>
      <c r="G41" s="30">
        <f>G40/SQRT(4)</f>
        <v>0.1173381301005771</v>
      </c>
      <c r="H41" s="28" t="s">
        <v>135</v>
      </c>
      <c r="I41" s="10" t="s">
        <v>166</v>
      </c>
      <c r="J41" s="10">
        <v>28.610078999999999</v>
      </c>
      <c r="K41" s="10">
        <v>28.698810000000002</v>
      </c>
      <c r="L41" s="10">
        <f t="shared" si="0"/>
        <v>28.6544445</v>
      </c>
      <c r="M41" s="29" t="s">
        <v>99</v>
      </c>
      <c r="N41" s="30">
        <f>N40/SQRT(4)</f>
        <v>0.13726561409628099</v>
      </c>
      <c r="O41" s="10">
        <f t="shared" si="1"/>
        <v>20.387377000000001</v>
      </c>
      <c r="P41" s="10" t="s">
        <v>99</v>
      </c>
      <c r="Q41" s="10">
        <f>Q40/SQRT(4)</f>
        <v>9.5268975276253873E-2</v>
      </c>
      <c r="R41" s="11">
        <f t="shared" si="5"/>
        <v>-0.32979408750000161</v>
      </c>
      <c r="S41" s="10" t="s">
        <v>99</v>
      </c>
      <c r="T41" s="16">
        <f>T40/SQRT(2)</f>
        <v>0.13473067690906529</v>
      </c>
    </row>
    <row r="42" spans="1:20" x14ac:dyDescent="0.25">
      <c r="A42" s="28" t="s">
        <v>136</v>
      </c>
      <c r="B42" s="10" t="s">
        <v>4</v>
      </c>
      <c r="C42" s="10">
        <v>8.5705749999999998</v>
      </c>
      <c r="D42" s="10">
        <v>8.8161919999999991</v>
      </c>
      <c r="E42" s="10">
        <f t="shared" si="3"/>
        <v>8.6933834999999995</v>
      </c>
      <c r="F42" s="29"/>
      <c r="G42" s="30"/>
      <c r="H42" s="28" t="s">
        <v>136</v>
      </c>
      <c r="I42" s="10" t="s">
        <v>166</v>
      </c>
      <c r="J42" s="10">
        <v>28.759214</v>
      </c>
      <c r="K42" s="10">
        <v>29.204205999999999</v>
      </c>
      <c r="L42" s="10">
        <f t="shared" si="0"/>
        <v>28.98171</v>
      </c>
      <c r="M42" s="29"/>
      <c r="N42" s="30"/>
      <c r="O42" s="10">
        <f t="shared" si="1"/>
        <v>20.2883265</v>
      </c>
      <c r="P42" s="10"/>
      <c r="Q42" s="10"/>
      <c r="R42" s="11">
        <f t="shared" si="5"/>
        <v>-0.23074358750000101</v>
      </c>
      <c r="S42" s="10"/>
      <c r="T42" s="10"/>
    </row>
    <row r="43" spans="1:20" x14ac:dyDescent="0.25">
      <c r="A43" s="31" t="s">
        <v>137</v>
      </c>
      <c r="B43" s="13" t="s">
        <v>4</v>
      </c>
      <c r="C43" s="13">
        <v>7.498119</v>
      </c>
      <c r="D43" s="13">
        <v>7.5273113</v>
      </c>
      <c r="E43" s="13">
        <f t="shared" si="3"/>
        <v>7.51271515</v>
      </c>
      <c r="F43" s="32" t="s">
        <v>97</v>
      </c>
      <c r="G43" s="33">
        <f>AVERAGE(D43:D46)</f>
        <v>7.5650479999999991</v>
      </c>
      <c r="H43" s="31" t="s">
        <v>137</v>
      </c>
      <c r="I43" s="13" t="s">
        <v>166</v>
      </c>
      <c r="J43" s="13">
        <v>27.859103999999999</v>
      </c>
      <c r="K43" s="13">
        <v>27.690973</v>
      </c>
      <c r="L43" s="13">
        <f t="shared" si="0"/>
        <v>27.775038500000001</v>
      </c>
      <c r="M43" s="32" t="s">
        <v>97</v>
      </c>
      <c r="N43" s="33">
        <f>AVERAGE(K43:K46)</f>
        <v>28.17147825</v>
      </c>
      <c r="O43" s="13">
        <f t="shared" ref="O43:O70" si="6">L43-E43</f>
        <v>20.262323350000003</v>
      </c>
      <c r="P43" s="13" t="s">
        <v>97</v>
      </c>
      <c r="Q43" s="13">
        <f>AVERAGE(O43:O46)</f>
        <v>20.592177212500001</v>
      </c>
      <c r="R43" s="14">
        <f t="shared" si="5"/>
        <v>-0.20474043750000348</v>
      </c>
      <c r="S43" s="13" t="s">
        <v>97</v>
      </c>
      <c r="T43" s="17">
        <f>AVERAGE(R43:R46)</f>
        <v>-0.53459430000000197</v>
      </c>
    </row>
    <row r="44" spans="1:20" x14ac:dyDescent="0.25">
      <c r="A44" s="31" t="s">
        <v>138</v>
      </c>
      <c r="B44" s="13" t="s">
        <v>4</v>
      </c>
      <c r="C44" s="13">
        <v>7.3300133000000001</v>
      </c>
      <c r="D44" s="13">
        <v>7.4579024</v>
      </c>
      <c r="E44" s="13">
        <f t="shared" si="3"/>
        <v>7.3939578499999996</v>
      </c>
      <c r="F44" s="32" t="s">
        <v>98</v>
      </c>
      <c r="G44" s="33">
        <f>STDEV(D43:D46)</f>
        <v>0.11534004272315854</v>
      </c>
      <c r="H44" s="31" t="s">
        <v>138</v>
      </c>
      <c r="I44" s="13" t="s">
        <v>166</v>
      </c>
      <c r="J44" s="13">
        <v>28.229527000000001</v>
      </c>
      <c r="K44" s="13">
        <v>28.821059999999999</v>
      </c>
      <c r="L44" s="13">
        <f t="shared" si="0"/>
        <v>28.5252935</v>
      </c>
      <c r="M44" s="32" t="s">
        <v>98</v>
      </c>
      <c r="N44" s="33">
        <f>STDEV(K43:K46)</f>
        <v>0.47264585996097541</v>
      </c>
      <c r="O44" s="13">
        <f t="shared" si="6"/>
        <v>21.13133565</v>
      </c>
      <c r="P44" s="13" t="s">
        <v>98</v>
      </c>
      <c r="Q44" s="13">
        <f>STDEV(O43:O46)</f>
        <v>0.37655909072117988</v>
      </c>
      <c r="R44" s="14">
        <f t="shared" si="5"/>
        <v>-1.0737527375000013</v>
      </c>
      <c r="S44" s="13" t="s">
        <v>98</v>
      </c>
      <c r="T44" s="17">
        <f>STDEV(R43:R46)</f>
        <v>0.37655909072117977</v>
      </c>
    </row>
    <row r="45" spans="1:20" x14ac:dyDescent="0.25">
      <c r="A45" s="31" t="s">
        <v>139</v>
      </c>
      <c r="B45" s="13" t="s">
        <v>4</v>
      </c>
      <c r="C45" s="13">
        <v>7.6249750000000001</v>
      </c>
      <c r="D45" s="13">
        <v>7.7283470000000003</v>
      </c>
      <c r="E45" s="13">
        <f t="shared" si="3"/>
        <v>7.6766610000000002</v>
      </c>
      <c r="F45" s="32" t="s">
        <v>99</v>
      </c>
      <c r="G45" s="33">
        <f>G44/SQRT(4)</f>
        <v>5.7670021361579268E-2</v>
      </c>
      <c r="H45" s="31" t="s">
        <v>139</v>
      </c>
      <c r="I45" s="13" t="s">
        <v>166</v>
      </c>
      <c r="J45" s="13">
        <v>28.291737000000001</v>
      </c>
      <c r="K45" s="13">
        <v>28.125972999999998</v>
      </c>
      <c r="L45" s="13">
        <f t="shared" si="0"/>
        <v>28.208855</v>
      </c>
      <c r="M45" s="32" t="s">
        <v>99</v>
      </c>
      <c r="N45" s="33">
        <f>N44/SQRT(4)</f>
        <v>0.23632292998048771</v>
      </c>
      <c r="O45" s="13">
        <f t="shared" si="6"/>
        <v>20.532194</v>
      </c>
      <c r="P45" s="13" t="s">
        <v>99</v>
      </c>
      <c r="Q45" s="13">
        <f>Q44/SQRT(4)</f>
        <v>0.18827954536058994</v>
      </c>
      <c r="R45" s="14">
        <f t="shared" si="5"/>
        <v>-0.47461108750000136</v>
      </c>
      <c r="S45" s="13" t="s">
        <v>99</v>
      </c>
      <c r="T45" s="17">
        <f>T44/SQRT(2)</f>
        <v>0.26626748656638655</v>
      </c>
    </row>
    <row r="46" spans="1:20" x14ac:dyDescent="0.25">
      <c r="A46" s="31" t="s">
        <v>140</v>
      </c>
      <c r="B46" s="13" t="s">
        <v>4</v>
      </c>
      <c r="C46" s="13">
        <v>7.4397310000000001</v>
      </c>
      <c r="D46" s="13">
        <v>7.5466312999999996</v>
      </c>
      <c r="E46" s="13">
        <f t="shared" si="3"/>
        <v>7.4931811499999998</v>
      </c>
      <c r="F46" s="32"/>
      <c r="G46" s="33"/>
      <c r="H46" s="31" t="s">
        <v>140</v>
      </c>
      <c r="I46" s="13" t="s">
        <v>166</v>
      </c>
      <c r="J46" s="13">
        <v>27.824166999999999</v>
      </c>
      <c r="K46" s="13">
        <v>28.047906999999999</v>
      </c>
      <c r="L46" s="13">
        <f t="shared" si="0"/>
        <v>27.936036999999999</v>
      </c>
      <c r="M46" s="32"/>
      <c r="N46" s="33"/>
      <c r="O46" s="13">
        <f t="shared" si="6"/>
        <v>20.442855850000001</v>
      </c>
      <c r="P46" s="13"/>
      <c r="Q46" s="13"/>
      <c r="R46" s="14">
        <f t="shared" si="5"/>
        <v>-0.38527293750000169</v>
      </c>
      <c r="S46" s="13"/>
      <c r="T46" s="13"/>
    </row>
    <row r="47" spans="1:20" x14ac:dyDescent="0.25">
      <c r="A47" s="23" t="s">
        <v>141</v>
      </c>
      <c r="B47" t="s">
        <v>4</v>
      </c>
      <c r="C47">
        <v>8.0186290000000007</v>
      </c>
      <c r="D47">
        <v>8.3025029999999997</v>
      </c>
      <c r="E47">
        <f t="shared" si="3"/>
        <v>8.1605659999999993</v>
      </c>
      <c r="F47" s="26" t="s">
        <v>97</v>
      </c>
      <c r="G47" s="27">
        <f>AVERAGE(D47:D50)</f>
        <v>8.1504812500000003</v>
      </c>
      <c r="H47" s="23" t="s">
        <v>141</v>
      </c>
      <c r="I47" t="s">
        <v>166</v>
      </c>
      <c r="J47">
        <v>30.350054</v>
      </c>
      <c r="K47">
        <v>30.647410000000001</v>
      </c>
      <c r="L47">
        <f t="shared" si="0"/>
        <v>30.498732</v>
      </c>
      <c r="M47" s="26" t="s">
        <v>97</v>
      </c>
      <c r="N47" s="27">
        <f>AVERAGE(K47:K50)</f>
        <v>29.804352999999999</v>
      </c>
      <c r="O47">
        <f t="shared" si="6"/>
        <v>22.338166000000001</v>
      </c>
      <c r="P47" t="s">
        <v>97</v>
      </c>
      <c r="Q47">
        <f>AVERAGE(O47:O50)</f>
        <v>21.664284125000002</v>
      </c>
      <c r="R47" s="9">
        <f>$Q$47-O47</f>
        <v>-0.6738818749999993</v>
      </c>
      <c r="S47" t="s">
        <v>97</v>
      </c>
      <c r="T47" s="6">
        <f>AVERAGE(R47:R50)</f>
        <v>0</v>
      </c>
    </row>
    <row r="48" spans="1:20" x14ac:dyDescent="0.25">
      <c r="A48" s="23" t="s">
        <v>142</v>
      </c>
      <c r="B48" t="s">
        <v>4</v>
      </c>
      <c r="C48">
        <v>7.6964689999999996</v>
      </c>
      <c r="D48">
        <v>7.959473</v>
      </c>
      <c r="E48">
        <f t="shared" si="3"/>
        <v>7.8279709999999998</v>
      </c>
      <c r="F48" s="26" t="s">
        <v>98</v>
      </c>
      <c r="G48" s="27">
        <f>STDEV(D47:D50)</f>
        <v>0.15458476220372852</v>
      </c>
      <c r="H48" s="23" t="s">
        <v>142</v>
      </c>
      <c r="I48" t="s">
        <v>166</v>
      </c>
      <c r="J48">
        <v>30.003399000000002</v>
      </c>
      <c r="K48">
        <v>30.253157000000002</v>
      </c>
      <c r="L48">
        <f t="shared" si="0"/>
        <v>30.128278000000002</v>
      </c>
      <c r="M48" s="26" t="s">
        <v>98</v>
      </c>
      <c r="N48" s="27">
        <f>STDEV(K47:K50)</f>
        <v>0.76526381803706578</v>
      </c>
      <c r="O48">
        <f t="shared" si="6"/>
        <v>22.300307000000004</v>
      </c>
      <c r="P48" t="s">
        <v>98</v>
      </c>
      <c r="Q48">
        <f>STDEV(O47:O50)</f>
        <v>0.76048507425594059</v>
      </c>
      <c r="R48" s="9">
        <f t="shared" ref="R48:R58" si="7">$Q$47-O48</f>
        <v>-0.63602287500000187</v>
      </c>
      <c r="S48" t="s">
        <v>98</v>
      </c>
      <c r="T48" s="6">
        <f>STDEV(R47:R50)</f>
        <v>0.76048507425594059</v>
      </c>
    </row>
    <row r="49" spans="1:20" x14ac:dyDescent="0.25">
      <c r="A49" s="23" t="s">
        <v>143</v>
      </c>
      <c r="B49" t="s">
        <v>4</v>
      </c>
      <c r="C49">
        <v>8.0419289999999997</v>
      </c>
      <c r="D49">
        <v>8.0946929999999995</v>
      </c>
      <c r="E49">
        <f t="shared" si="3"/>
        <v>8.0683109999999996</v>
      </c>
      <c r="F49" s="26" t="s">
        <v>99</v>
      </c>
      <c r="G49" s="27">
        <f>G48/SQRT(4)</f>
        <v>7.729238110186426E-2</v>
      </c>
      <c r="H49" s="23" t="s">
        <v>143</v>
      </c>
      <c r="I49" t="s">
        <v>166</v>
      </c>
      <c r="J49">
        <v>28.876429000000002</v>
      </c>
      <c r="K49">
        <v>29.086786</v>
      </c>
      <c r="L49">
        <f t="shared" si="0"/>
        <v>28.981607500000003</v>
      </c>
      <c r="M49" s="26" t="s">
        <v>99</v>
      </c>
      <c r="N49" s="27">
        <f>N48/SQRT(4)</f>
        <v>0.38263190901853289</v>
      </c>
      <c r="O49">
        <f t="shared" si="6"/>
        <v>20.913296500000001</v>
      </c>
      <c r="P49" t="s">
        <v>99</v>
      </c>
      <c r="Q49">
        <f>Q48/SQRT(4)</f>
        <v>0.38024253712797029</v>
      </c>
      <c r="R49" s="9">
        <f t="shared" si="7"/>
        <v>0.75098762500000049</v>
      </c>
      <c r="S49" t="s">
        <v>99</v>
      </c>
      <c r="T49" s="6">
        <f>T48/SQRT(2)</f>
        <v>0.53774415299753064</v>
      </c>
    </row>
    <row r="50" spans="1:20" x14ac:dyDescent="0.25">
      <c r="A50" s="23" t="s">
        <v>144</v>
      </c>
      <c r="B50" t="s">
        <v>4</v>
      </c>
      <c r="C50">
        <v>8.1537989999999994</v>
      </c>
      <c r="D50">
        <v>8.2452559999999995</v>
      </c>
      <c r="E50">
        <f t="shared" si="3"/>
        <v>8.1995274999999985</v>
      </c>
      <c r="F50" s="26"/>
      <c r="G50" s="27"/>
      <c r="H50" s="23" t="s">
        <v>144</v>
      </c>
      <c r="I50" t="s">
        <v>166</v>
      </c>
      <c r="J50">
        <v>29.379729999999999</v>
      </c>
      <c r="K50">
        <v>29.230059000000001</v>
      </c>
      <c r="L50">
        <f t="shared" si="0"/>
        <v>29.3048945</v>
      </c>
      <c r="M50" s="26"/>
      <c r="N50" s="27"/>
      <c r="O50">
        <f t="shared" si="6"/>
        <v>21.105367000000001</v>
      </c>
      <c r="R50" s="9">
        <f t="shared" si="7"/>
        <v>0.55891712500000068</v>
      </c>
    </row>
    <row r="51" spans="1:20" x14ac:dyDescent="0.25">
      <c r="A51" s="28" t="s">
        <v>145</v>
      </c>
      <c r="B51" s="10" t="s">
        <v>4</v>
      </c>
      <c r="C51" s="10">
        <v>7.3588360000000002</v>
      </c>
      <c r="D51" s="10">
        <v>7.5180454000000001</v>
      </c>
      <c r="E51" s="10">
        <f t="shared" si="3"/>
        <v>7.4384407000000001</v>
      </c>
      <c r="F51" s="29" t="s">
        <v>97</v>
      </c>
      <c r="G51" s="30">
        <f>AVERAGE(D51:D54)</f>
        <v>7.7833595249999998</v>
      </c>
      <c r="H51" s="28" t="s">
        <v>145</v>
      </c>
      <c r="I51" s="10" t="s">
        <v>166</v>
      </c>
      <c r="J51" s="10">
        <v>28.531185000000001</v>
      </c>
      <c r="K51" s="10">
        <v>28.51118</v>
      </c>
      <c r="L51" s="10">
        <f t="shared" si="0"/>
        <v>28.521182500000002</v>
      </c>
      <c r="M51" s="29" t="s">
        <v>97</v>
      </c>
      <c r="N51" s="30">
        <f>AVERAGE(K51:K54)</f>
        <v>29.635564000000002</v>
      </c>
      <c r="O51" s="10">
        <f t="shared" si="6"/>
        <v>21.082741800000001</v>
      </c>
      <c r="P51" s="10" t="s">
        <v>97</v>
      </c>
      <c r="Q51" s="10">
        <f>AVERAGE(O51:O54)</f>
        <v>21.881245612500003</v>
      </c>
      <c r="R51" s="11">
        <f t="shared" si="7"/>
        <v>0.58154232500000091</v>
      </c>
      <c r="S51" s="10" t="s">
        <v>97</v>
      </c>
      <c r="T51" s="16">
        <f>AVERAGE(R51:R54)</f>
        <v>-0.216961487499999</v>
      </c>
    </row>
    <row r="52" spans="1:20" x14ac:dyDescent="0.25">
      <c r="A52" s="28" t="s">
        <v>146</v>
      </c>
      <c r="B52" s="10" t="s">
        <v>4</v>
      </c>
      <c r="C52" s="10">
        <v>7.4466695999999999</v>
      </c>
      <c r="D52" s="10">
        <v>7.7519239999999998</v>
      </c>
      <c r="E52" s="10">
        <f t="shared" si="3"/>
        <v>7.5992967999999994</v>
      </c>
      <c r="F52" s="29" t="s">
        <v>98</v>
      </c>
      <c r="G52" s="30">
        <f>STDEV(D51:D54)</f>
        <v>0.23153625118956178</v>
      </c>
      <c r="H52" s="28" t="s">
        <v>146</v>
      </c>
      <c r="I52" s="10" t="s">
        <v>166</v>
      </c>
      <c r="J52" s="10">
        <v>29.555624000000002</v>
      </c>
      <c r="K52" s="10">
        <v>29.812419999999999</v>
      </c>
      <c r="L52" s="10">
        <f t="shared" si="0"/>
        <v>29.684021999999999</v>
      </c>
      <c r="M52" s="29" t="s">
        <v>98</v>
      </c>
      <c r="N52" s="30">
        <f>STDEV(K51:K54)</f>
        <v>0.76316736078049541</v>
      </c>
      <c r="O52" s="10">
        <f t="shared" si="6"/>
        <v>22.084725200000001</v>
      </c>
      <c r="P52" s="10" t="s">
        <v>98</v>
      </c>
      <c r="Q52" s="10">
        <f>STDEV(O51:O54)</f>
        <v>0.55034739655960063</v>
      </c>
      <c r="R52" s="11">
        <f t="shared" si="7"/>
        <v>-0.42044107499999939</v>
      </c>
      <c r="S52" s="10" t="s">
        <v>98</v>
      </c>
      <c r="T52" s="16">
        <f>STDEV(R51:R54)</f>
        <v>0.55034739655960063</v>
      </c>
    </row>
    <row r="53" spans="1:20" x14ac:dyDescent="0.25">
      <c r="A53" s="28" t="s">
        <v>147</v>
      </c>
      <c r="B53" s="10" t="s">
        <v>4</v>
      </c>
      <c r="C53" s="10">
        <v>7.6264200000000004</v>
      </c>
      <c r="D53" s="10">
        <v>7.7810407000000001</v>
      </c>
      <c r="E53" s="10">
        <f t="shared" si="3"/>
        <v>7.7037303500000007</v>
      </c>
      <c r="F53" s="29" t="s">
        <v>99</v>
      </c>
      <c r="G53" s="30">
        <f>G52/SQRT(4)</f>
        <v>0.11576812559478089</v>
      </c>
      <c r="H53" s="28" t="s">
        <v>147</v>
      </c>
      <c r="I53" s="10" t="s">
        <v>166</v>
      </c>
      <c r="J53" s="10">
        <v>29.942260000000001</v>
      </c>
      <c r="K53" s="10">
        <v>30.147085000000001</v>
      </c>
      <c r="L53" s="10">
        <f t="shared" si="0"/>
        <v>30.044672500000001</v>
      </c>
      <c r="M53" s="29" t="s">
        <v>99</v>
      </c>
      <c r="N53" s="30">
        <f>N52/SQRT(4)</f>
        <v>0.3815836803902477</v>
      </c>
      <c r="O53" s="10">
        <f t="shared" si="6"/>
        <v>22.34094215</v>
      </c>
      <c r="P53" s="10" t="s">
        <v>99</v>
      </c>
      <c r="Q53" s="10">
        <f>Q52/SQRT(4)</f>
        <v>0.27517369827980032</v>
      </c>
      <c r="R53" s="11">
        <f t="shared" si="7"/>
        <v>-0.67665802499999828</v>
      </c>
      <c r="S53" s="10" t="s">
        <v>99</v>
      </c>
      <c r="T53" s="16">
        <f>T52/SQRT(2)</f>
        <v>0.38915437611565562</v>
      </c>
    </row>
    <row r="54" spans="1:20" x14ac:dyDescent="0.25">
      <c r="A54" s="28" t="s">
        <v>148</v>
      </c>
      <c r="B54" s="10" t="s">
        <v>4</v>
      </c>
      <c r="C54" s="10">
        <v>7.6430863999999996</v>
      </c>
      <c r="D54" s="10">
        <v>8.0824280000000002</v>
      </c>
      <c r="E54" s="10">
        <f t="shared" si="3"/>
        <v>7.8627571999999999</v>
      </c>
      <c r="F54" s="29"/>
      <c r="G54" s="30"/>
      <c r="H54" s="28" t="s">
        <v>148</v>
      </c>
      <c r="I54" s="10" t="s">
        <v>166</v>
      </c>
      <c r="J54" s="10">
        <v>29.687090000000001</v>
      </c>
      <c r="K54" s="10">
        <v>30.071570999999999</v>
      </c>
      <c r="L54" s="10">
        <f t="shared" si="0"/>
        <v>29.879330500000002</v>
      </c>
      <c r="M54" s="29"/>
      <c r="N54" s="30"/>
      <c r="O54" s="10">
        <f t="shared" si="6"/>
        <v>22.016573300000001</v>
      </c>
      <c r="P54" s="10"/>
      <c r="Q54" s="10"/>
      <c r="R54" s="11">
        <f t="shared" si="7"/>
        <v>-0.35228917499999923</v>
      </c>
      <c r="S54" s="10"/>
      <c r="T54" s="10"/>
    </row>
    <row r="55" spans="1:20" x14ac:dyDescent="0.25">
      <c r="A55" s="31" t="s">
        <v>149</v>
      </c>
      <c r="B55" s="13" t="s">
        <v>4</v>
      </c>
      <c r="C55" s="13">
        <v>7.5952716000000002</v>
      </c>
      <c r="D55" s="13">
        <v>7.8042382999999997</v>
      </c>
      <c r="E55" s="13">
        <f t="shared" si="3"/>
        <v>7.69975495</v>
      </c>
      <c r="F55" s="32" t="s">
        <v>97</v>
      </c>
      <c r="G55" s="33">
        <f>AVERAGE(D55:D58)</f>
        <v>8.4236533250000001</v>
      </c>
      <c r="H55" s="31" t="s">
        <v>149</v>
      </c>
      <c r="I55" s="13" t="s">
        <v>166</v>
      </c>
      <c r="J55" s="13">
        <v>28.970545000000001</v>
      </c>
      <c r="K55" s="13">
        <v>28.975753999999998</v>
      </c>
      <c r="L55" s="13">
        <f t="shared" si="0"/>
        <v>28.973149499999998</v>
      </c>
      <c r="M55" s="32" t="s">
        <v>97</v>
      </c>
      <c r="N55" s="33">
        <f>AVERAGE(K55:K58)</f>
        <v>31.023668749999999</v>
      </c>
      <c r="O55" s="13">
        <f t="shared" si="6"/>
        <v>21.273394549999999</v>
      </c>
      <c r="P55" s="13" t="s">
        <v>97</v>
      </c>
      <c r="Q55" s="13">
        <f>AVERAGE(O55:O58)</f>
        <v>22.377063762500001</v>
      </c>
      <c r="R55" s="14">
        <f t="shared" si="7"/>
        <v>0.39088957500000276</v>
      </c>
      <c r="S55" s="13" t="s">
        <v>97</v>
      </c>
      <c r="T55" s="17">
        <f>AVERAGE(R55:R58)</f>
        <v>-0.71277963749999795</v>
      </c>
    </row>
    <row r="56" spans="1:20" x14ac:dyDescent="0.25">
      <c r="A56" s="31" t="s">
        <v>150</v>
      </c>
      <c r="B56" s="13" t="s">
        <v>4</v>
      </c>
      <c r="C56" s="13">
        <v>8.4892020000000006</v>
      </c>
      <c r="D56" s="13">
        <v>8.5608170000000001</v>
      </c>
      <c r="E56" s="13">
        <f t="shared" si="3"/>
        <v>8.5250094999999995</v>
      </c>
      <c r="F56" s="32" t="s">
        <v>98</v>
      </c>
      <c r="G56" s="33">
        <f>STDEV(D55:D58)</f>
        <v>0.41636677575813219</v>
      </c>
      <c r="H56" s="31" t="s">
        <v>150</v>
      </c>
      <c r="I56" s="13" t="s">
        <v>166</v>
      </c>
      <c r="J56" s="13">
        <v>30.904505</v>
      </c>
      <c r="K56" s="13">
        <v>31.804832000000001</v>
      </c>
      <c r="L56" s="13">
        <f t="shared" si="0"/>
        <v>31.354668500000002</v>
      </c>
      <c r="M56" s="32" t="s">
        <v>98</v>
      </c>
      <c r="N56" s="33">
        <f>STDEV(K55:K58)</f>
        <v>1.951144531029138</v>
      </c>
      <c r="O56" s="13">
        <f t="shared" si="6"/>
        <v>22.829659000000003</v>
      </c>
      <c r="P56" s="13" t="s">
        <v>98</v>
      </c>
      <c r="Q56" s="13">
        <f>STDEV(O55:O58)</f>
        <v>1.4587905448389222</v>
      </c>
      <c r="R56" s="14">
        <f t="shared" si="7"/>
        <v>-1.1653748750000013</v>
      </c>
      <c r="S56" s="13" t="s">
        <v>98</v>
      </c>
      <c r="T56" s="17">
        <f>STDEV(R55:R58)</f>
        <v>1.4587905448389222</v>
      </c>
    </row>
    <row r="57" spans="1:20" x14ac:dyDescent="0.25">
      <c r="A57" s="31" t="s">
        <v>151</v>
      </c>
      <c r="B57" s="13" t="s">
        <v>4</v>
      </c>
      <c r="C57" s="13">
        <v>8.5149690000000007</v>
      </c>
      <c r="D57" s="13">
        <v>8.6903900000000007</v>
      </c>
      <c r="E57" s="13">
        <f t="shared" si="3"/>
        <v>8.6026795000000007</v>
      </c>
      <c r="F57" s="32" t="s">
        <v>99</v>
      </c>
      <c r="G57" s="33">
        <f>G56/SQRT(4)</f>
        <v>0.2081833878790661</v>
      </c>
      <c r="H57" s="31" t="s">
        <v>151</v>
      </c>
      <c r="I57" s="13" t="s">
        <v>166</v>
      </c>
      <c r="J57" s="13">
        <v>32.330455999999998</v>
      </c>
      <c r="K57" s="13">
        <v>33.362094999999997</v>
      </c>
      <c r="L57" s="13">
        <f t="shared" si="0"/>
        <v>32.846275499999997</v>
      </c>
      <c r="M57" s="32" t="s">
        <v>99</v>
      </c>
      <c r="N57" s="33">
        <f>N56/SQRT(4)</f>
        <v>0.97557226551456899</v>
      </c>
      <c r="O57" s="13">
        <f t="shared" si="6"/>
        <v>24.243595999999997</v>
      </c>
      <c r="P57" s="13" t="s">
        <v>99</v>
      </c>
      <c r="Q57" s="13">
        <f>Q56/SQRT(4)</f>
        <v>0.72939527241946112</v>
      </c>
      <c r="R57" s="14">
        <f t="shared" si="7"/>
        <v>-2.5793118749999948</v>
      </c>
      <c r="S57" s="13" t="s">
        <v>99</v>
      </c>
      <c r="T57" s="17">
        <f>T56/SQRT(2)</f>
        <v>1.0315206865864202</v>
      </c>
    </row>
    <row r="58" spans="1:20" x14ac:dyDescent="0.25">
      <c r="A58" s="31" t="s">
        <v>152</v>
      </c>
      <c r="B58" s="13" t="s">
        <v>4</v>
      </c>
      <c r="C58" s="13">
        <v>8.3970109999999991</v>
      </c>
      <c r="D58" s="13">
        <v>8.6391679999999997</v>
      </c>
      <c r="E58" s="13">
        <f t="shared" si="3"/>
        <v>8.5180894999999985</v>
      </c>
      <c r="F58" s="32"/>
      <c r="G58" s="33"/>
      <c r="H58" s="31" t="s">
        <v>152</v>
      </c>
      <c r="I58" s="13" t="s">
        <v>166</v>
      </c>
      <c r="J58" s="13">
        <v>29.407395999999999</v>
      </c>
      <c r="K58" s="13">
        <v>29.951993999999999</v>
      </c>
      <c r="L58" s="13">
        <f t="shared" si="0"/>
        <v>29.679694999999999</v>
      </c>
      <c r="M58" s="32"/>
      <c r="N58" s="33"/>
      <c r="O58" s="13">
        <f t="shared" si="6"/>
        <v>21.1616055</v>
      </c>
      <c r="P58" s="13"/>
      <c r="Q58" s="13"/>
      <c r="R58" s="14">
        <f t="shared" si="7"/>
        <v>0.50267862500000149</v>
      </c>
      <c r="S58" s="13"/>
      <c r="T58" s="13"/>
    </row>
    <row r="59" spans="1:20" x14ac:dyDescent="0.25">
      <c r="A59" s="23" t="s">
        <v>153</v>
      </c>
      <c r="B59" t="s">
        <v>4</v>
      </c>
      <c r="C59">
        <v>8.9143120000000007</v>
      </c>
      <c r="D59">
        <v>8.7225180000000009</v>
      </c>
      <c r="E59">
        <f t="shared" si="3"/>
        <v>8.8184150000000017</v>
      </c>
      <c r="F59" s="26" t="s">
        <v>97</v>
      </c>
      <c r="G59" s="27">
        <f>AVERAGE(D59:D62)</f>
        <v>8.285274750000001</v>
      </c>
      <c r="H59" s="23" t="s">
        <v>153</v>
      </c>
      <c r="I59" t="s">
        <v>166</v>
      </c>
      <c r="J59">
        <v>30.846845999999999</v>
      </c>
      <c r="K59">
        <v>32.194842999999999</v>
      </c>
      <c r="L59">
        <f t="shared" si="0"/>
        <v>31.520844499999999</v>
      </c>
      <c r="M59" s="26" t="s">
        <v>97</v>
      </c>
      <c r="N59" s="27">
        <f>AVERAGE(K59:K62)</f>
        <v>29.72376375</v>
      </c>
      <c r="O59">
        <f t="shared" si="6"/>
        <v>22.702429499999997</v>
      </c>
      <c r="P59" t="s">
        <v>97</v>
      </c>
      <c r="Q59">
        <f>AVERAGE(O59:O62)</f>
        <v>20.918533549999999</v>
      </c>
      <c r="R59" s="9">
        <f>$Q$59-O59</f>
        <v>-1.783895949999998</v>
      </c>
      <c r="S59" t="s">
        <v>97</v>
      </c>
      <c r="T59" s="6">
        <f>AVERAGE(R59:R62)</f>
        <v>0</v>
      </c>
    </row>
    <row r="60" spans="1:20" x14ac:dyDescent="0.25">
      <c r="A60" s="23" t="s">
        <v>154</v>
      </c>
      <c r="B60" t="s">
        <v>4</v>
      </c>
      <c r="C60">
        <v>8.1599170000000001</v>
      </c>
      <c r="D60">
        <v>8.6960519999999999</v>
      </c>
      <c r="E60">
        <f t="shared" si="3"/>
        <v>8.4279845000000009</v>
      </c>
      <c r="F60" s="26" t="s">
        <v>98</v>
      </c>
      <c r="G60" s="27">
        <f>STDEV(D59:D62)</f>
        <v>0.48972456309737689</v>
      </c>
      <c r="H60" s="23" t="s">
        <v>154</v>
      </c>
      <c r="I60" t="s">
        <v>166</v>
      </c>
      <c r="J60">
        <v>27.069932999999999</v>
      </c>
      <c r="K60">
        <v>29.09901</v>
      </c>
      <c r="L60">
        <f t="shared" si="0"/>
        <v>28.084471499999999</v>
      </c>
      <c r="M60" s="26" t="s">
        <v>98</v>
      </c>
      <c r="N60" s="27">
        <f>STDEV(K59:K62)</f>
        <v>1.6572256111763766</v>
      </c>
      <c r="O60">
        <f t="shared" si="6"/>
        <v>19.656486999999998</v>
      </c>
      <c r="P60" t="s">
        <v>98</v>
      </c>
      <c r="Q60">
        <f>STDEV(O59:O62)</f>
        <v>1.2849761590235991</v>
      </c>
      <c r="R60" s="9">
        <f t="shared" ref="R60:R70" si="8">$Q$59-O60</f>
        <v>1.2620465500000009</v>
      </c>
      <c r="S60" t="s">
        <v>98</v>
      </c>
      <c r="T60" s="6">
        <f>STDEV(R59:R62)</f>
        <v>1.2849761590235991</v>
      </c>
    </row>
    <row r="61" spans="1:20" x14ac:dyDescent="0.25">
      <c r="A61" s="23" t="s">
        <v>155</v>
      </c>
      <c r="B61" t="s">
        <v>4</v>
      </c>
      <c r="C61">
        <v>7.6185419999999997</v>
      </c>
      <c r="D61">
        <v>7.8621160000000003</v>
      </c>
      <c r="E61">
        <f t="shared" si="3"/>
        <v>7.740329</v>
      </c>
      <c r="F61" s="26" t="s">
        <v>99</v>
      </c>
      <c r="G61" s="27">
        <f>G60/SQRT(4)</f>
        <v>0.24486228154868844</v>
      </c>
      <c r="H61" s="23" t="s">
        <v>155</v>
      </c>
      <c r="I61" t="s">
        <v>166</v>
      </c>
      <c r="J61">
        <v>28.147902999999999</v>
      </c>
      <c r="K61">
        <v>28.938770000000002</v>
      </c>
      <c r="L61">
        <f t="shared" si="0"/>
        <v>28.543336500000002</v>
      </c>
      <c r="M61" s="26" t="s">
        <v>99</v>
      </c>
      <c r="N61" s="27">
        <f>N60/SQRT(4)</f>
        <v>0.82861280558818828</v>
      </c>
      <c r="O61">
        <f t="shared" si="6"/>
        <v>20.803007500000003</v>
      </c>
      <c r="P61" t="s">
        <v>99</v>
      </c>
      <c r="Q61">
        <f>Q60/SQRT(4)</f>
        <v>0.64248807951179954</v>
      </c>
      <c r="R61" s="9">
        <f t="shared" si="8"/>
        <v>0.11552604999999616</v>
      </c>
      <c r="S61" t="s">
        <v>99</v>
      </c>
      <c r="T61" s="6">
        <f>T60/SQRT(2)</f>
        <v>0.90861535570863028</v>
      </c>
    </row>
    <row r="62" spans="1:20" x14ac:dyDescent="0.25">
      <c r="A62" s="23" t="s">
        <v>156</v>
      </c>
      <c r="B62" t="s">
        <v>4</v>
      </c>
      <c r="C62">
        <v>7.8411226000000003</v>
      </c>
      <c r="D62">
        <v>7.8604130000000003</v>
      </c>
      <c r="E62">
        <f t="shared" si="3"/>
        <v>7.8507677999999999</v>
      </c>
      <c r="F62" s="26"/>
      <c r="G62" s="27"/>
      <c r="H62" s="23" t="s">
        <v>156</v>
      </c>
      <c r="I62" t="s">
        <v>166</v>
      </c>
      <c r="J62">
        <v>28.063524000000001</v>
      </c>
      <c r="K62">
        <v>28.662431999999999</v>
      </c>
      <c r="L62">
        <f t="shared" si="0"/>
        <v>28.362977999999998</v>
      </c>
      <c r="M62" s="26"/>
      <c r="N62" s="27"/>
      <c r="O62">
        <f t="shared" si="6"/>
        <v>20.512210199999998</v>
      </c>
      <c r="R62" s="9">
        <f t="shared" si="8"/>
        <v>0.40632335000000097</v>
      </c>
    </row>
    <row r="63" spans="1:20" x14ac:dyDescent="0.25">
      <c r="A63" s="28" t="s">
        <v>157</v>
      </c>
      <c r="B63" s="10" t="s">
        <v>4</v>
      </c>
      <c r="C63" s="10">
        <v>7.4704670000000002</v>
      </c>
      <c r="D63" s="10">
        <v>7.4776990000000003</v>
      </c>
      <c r="E63" s="10">
        <f t="shared" si="3"/>
        <v>7.4740830000000003</v>
      </c>
      <c r="F63" s="29" t="s">
        <v>97</v>
      </c>
      <c r="G63" s="30">
        <f>AVERAGE(D63:D66)</f>
        <v>8.0206816749999987</v>
      </c>
      <c r="H63" s="28" t="s">
        <v>157</v>
      </c>
      <c r="I63" s="10" t="s">
        <v>166</v>
      </c>
      <c r="J63" s="10">
        <v>30.925637999999999</v>
      </c>
      <c r="K63" s="10">
        <v>30.938503000000001</v>
      </c>
      <c r="L63" s="10">
        <f t="shared" si="0"/>
        <v>30.932070500000002</v>
      </c>
      <c r="M63" s="29" t="s">
        <v>97</v>
      </c>
      <c r="N63" s="30">
        <f>AVERAGE(K63:K66)</f>
        <v>29.516530500000002</v>
      </c>
      <c r="O63" s="10">
        <f t="shared" si="6"/>
        <v>23.457987500000002</v>
      </c>
      <c r="P63" s="10" t="s">
        <v>97</v>
      </c>
      <c r="Q63" s="10">
        <f>AVERAGE(O63:O66)</f>
        <v>21.349467962500004</v>
      </c>
      <c r="R63" s="11">
        <f t="shared" si="8"/>
        <v>-2.5394539500000022</v>
      </c>
      <c r="S63" s="10" t="s">
        <v>97</v>
      </c>
      <c r="T63" s="16">
        <f>AVERAGE(R63:R66)</f>
        <v>-0.43093441250000186</v>
      </c>
    </row>
    <row r="64" spans="1:20" x14ac:dyDescent="0.25">
      <c r="A64" s="28" t="s">
        <v>158</v>
      </c>
      <c r="B64" s="10" t="s">
        <v>4</v>
      </c>
      <c r="C64" s="10">
        <v>8.1189309999999999</v>
      </c>
      <c r="D64" s="10">
        <v>8.3034189999999999</v>
      </c>
      <c r="E64" s="10">
        <f t="shared" si="3"/>
        <v>8.2111750000000008</v>
      </c>
      <c r="F64" s="29" t="s">
        <v>98</v>
      </c>
      <c r="G64" s="30">
        <f>STDEV(D63:D66)</f>
        <v>0.41077355478222094</v>
      </c>
      <c r="H64" s="28" t="s">
        <v>158</v>
      </c>
      <c r="I64" s="10" t="s">
        <v>166</v>
      </c>
      <c r="J64" s="10">
        <v>30.644417000000001</v>
      </c>
      <c r="K64" s="10">
        <v>31.541584</v>
      </c>
      <c r="L64" s="10">
        <f t="shared" si="0"/>
        <v>31.093000500000002</v>
      </c>
      <c r="M64" s="29" t="s">
        <v>98</v>
      </c>
      <c r="N64" s="30">
        <f>STDEV(K63:K66)</f>
        <v>2.0069052058886596</v>
      </c>
      <c r="O64" s="10">
        <f t="shared" si="6"/>
        <v>22.881825500000001</v>
      </c>
      <c r="P64" s="10" t="s">
        <v>98</v>
      </c>
      <c r="Q64" s="10">
        <f>STDEV(O63:O66)</f>
        <v>2.1186650469393706</v>
      </c>
      <c r="R64" s="11">
        <f t="shared" si="8"/>
        <v>-1.9632919500000021</v>
      </c>
      <c r="S64" s="10" t="s">
        <v>98</v>
      </c>
      <c r="T64" s="16">
        <f>STDEV(R63:R66)</f>
        <v>2.1186650469393711</v>
      </c>
    </row>
    <row r="65" spans="1:20" x14ac:dyDescent="0.25">
      <c r="A65" s="28" t="s">
        <v>159</v>
      </c>
      <c r="B65" s="10" t="s">
        <v>4</v>
      </c>
      <c r="C65" s="10">
        <v>7.7824325999999999</v>
      </c>
      <c r="D65" s="10">
        <v>7.9299306999999999</v>
      </c>
      <c r="E65" s="10">
        <f t="shared" si="3"/>
        <v>7.8561816499999999</v>
      </c>
      <c r="F65" s="29" t="s">
        <v>99</v>
      </c>
      <c r="G65" s="30">
        <f>G64/SQRT(4)</f>
        <v>0.20538677739111047</v>
      </c>
      <c r="H65" s="28" t="s">
        <v>159</v>
      </c>
      <c r="I65" s="10" t="s">
        <v>166</v>
      </c>
      <c r="J65" s="10">
        <v>27.372807000000002</v>
      </c>
      <c r="K65" s="10">
        <v>27.695129999999999</v>
      </c>
      <c r="L65" s="10">
        <f t="shared" si="0"/>
        <v>27.5339685</v>
      </c>
      <c r="M65" s="29" t="s">
        <v>99</v>
      </c>
      <c r="N65" s="30">
        <f>N64/SQRT(4)</f>
        <v>1.0034526029443298</v>
      </c>
      <c r="O65" s="10">
        <f t="shared" si="6"/>
        <v>19.67778685</v>
      </c>
      <c r="P65" s="10" t="s">
        <v>99</v>
      </c>
      <c r="Q65" s="10">
        <f>Q64/SQRT(4)</f>
        <v>1.0593325234696853</v>
      </c>
      <c r="R65" s="11">
        <f t="shared" si="8"/>
        <v>1.240746699999999</v>
      </c>
      <c r="S65" s="10" t="s">
        <v>99</v>
      </c>
      <c r="T65" s="16">
        <f>T64/SQRT(2)</f>
        <v>1.4981224217537441</v>
      </c>
    </row>
    <row r="66" spans="1:20" x14ac:dyDescent="0.25">
      <c r="A66" s="28" t="s">
        <v>160</v>
      </c>
      <c r="B66" s="10" t="s">
        <v>4</v>
      </c>
      <c r="C66" s="10">
        <v>8.1971830000000008</v>
      </c>
      <c r="D66" s="10">
        <v>8.3716779999999993</v>
      </c>
      <c r="E66" s="10">
        <f t="shared" si="3"/>
        <v>8.2844304999999991</v>
      </c>
      <c r="F66" s="29"/>
      <c r="G66" s="30"/>
      <c r="H66" s="28" t="s">
        <v>160</v>
      </c>
      <c r="I66" s="10" t="s">
        <v>166</v>
      </c>
      <c r="J66" s="10">
        <v>27.438500000000001</v>
      </c>
      <c r="K66" s="10">
        <v>27.890905</v>
      </c>
      <c r="L66" s="10">
        <f t="shared" si="0"/>
        <v>27.664702500000001</v>
      </c>
      <c r="M66" s="29"/>
      <c r="N66" s="30"/>
      <c r="O66" s="10">
        <f t="shared" si="6"/>
        <v>19.380272000000001</v>
      </c>
      <c r="P66" s="10"/>
      <c r="Q66" s="10"/>
      <c r="R66" s="11">
        <f t="shared" si="8"/>
        <v>1.5382615499999979</v>
      </c>
      <c r="S66" s="10"/>
      <c r="T66" s="10"/>
    </row>
    <row r="67" spans="1:20" x14ac:dyDescent="0.25">
      <c r="A67" s="31" t="s">
        <v>161</v>
      </c>
      <c r="B67" s="13" t="s">
        <v>4</v>
      </c>
      <c r="C67" s="13">
        <v>7.7767396</v>
      </c>
      <c r="D67" s="13">
        <v>7.8514189999999999</v>
      </c>
      <c r="E67" s="13">
        <f t="shared" si="3"/>
        <v>7.8140792999999995</v>
      </c>
      <c r="F67" s="32" t="s">
        <v>97</v>
      </c>
      <c r="G67" s="33">
        <f>AVERAGE(D67:D70)</f>
        <v>7.8449042499999999</v>
      </c>
      <c r="H67" s="31" t="s">
        <v>161</v>
      </c>
      <c r="I67" s="13" t="s">
        <v>166</v>
      </c>
      <c r="J67" s="13">
        <v>30.626833000000001</v>
      </c>
      <c r="K67" s="13">
        <v>31.122772000000001</v>
      </c>
      <c r="L67" s="13">
        <f t="shared" si="0"/>
        <v>30.874802500000001</v>
      </c>
      <c r="M67" s="32" t="s">
        <v>97</v>
      </c>
      <c r="N67" s="33">
        <f>AVERAGE(K67:K70)</f>
        <v>29.6934915</v>
      </c>
      <c r="O67" s="13">
        <f t="shared" si="6"/>
        <v>23.060723200000002</v>
      </c>
      <c r="P67" s="13" t="s">
        <v>97</v>
      </c>
      <c r="Q67" s="13">
        <f>AVERAGE(O67:O70)</f>
        <v>21.732732300000002</v>
      </c>
      <c r="R67" s="14">
        <f t="shared" si="8"/>
        <v>-2.1421896500000024</v>
      </c>
      <c r="S67" s="13" t="s">
        <v>97</v>
      </c>
      <c r="T67" s="17">
        <f>AVERAGE(R67:R70)</f>
        <v>-0.81419875000000186</v>
      </c>
    </row>
    <row r="68" spans="1:20" x14ac:dyDescent="0.25">
      <c r="A68" s="31" t="s">
        <v>162</v>
      </c>
      <c r="B68" s="13" t="s">
        <v>4</v>
      </c>
      <c r="C68" s="13">
        <v>7.9186480000000001</v>
      </c>
      <c r="D68" s="13">
        <v>7.8809129999999996</v>
      </c>
      <c r="E68" s="13">
        <f t="shared" si="3"/>
        <v>7.8997805000000003</v>
      </c>
      <c r="F68" s="32" t="s">
        <v>98</v>
      </c>
      <c r="G68" s="33">
        <f>STDEV(D67:D70)</f>
        <v>8.2572159906249915E-2</v>
      </c>
      <c r="H68" s="31" t="s">
        <v>162</v>
      </c>
      <c r="I68" s="13" t="s">
        <v>166</v>
      </c>
      <c r="J68" s="13">
        <v>31.268476</v>
      </c>
      <c r="K68" s="13">
        <v>31.860598</v>
      </c>
      <c r="L68" s="13">
        <f t="shared" si="0"/>
        <v>31.564537000000001</v>
      </c>
      <c r="M68" s="32" t="s">
        <v>98</v>
      </c>
      <c r="N68" s="33">
        <f>STDEV(K67:K70)</f>
        <v>2.1040468654245799</v>
      </c>
      <c r="O68" s="13">
        <f t="shared" si="6"/>
        <v>23.664756500000003</v>
      </c>
      <c r="P68" s="13" t="s">
        <v>98</v>
      </c>
      <c r="Q68" s="13">
        <f>STDEV(O67:O70)</f>
        <v>1.9018103957548447</v>
      </c>
      <c r="R68" s="14">
        <f t="shared" si="8"/>
        <v>-2.7462229500000035</v>
      </c>
      <c r="S68" s="13" t="s">
        <v>98</v>
      </c>
      <c r="T68" s="17">
        <f>STDEV(R67:R70)</f>
        <v>1.9018103957548445</v>
      </c>
    </row>
    <row r="69" spans="1:20" x14ac:dyDescent="0.25">
      <c r="A69" s="31" t="s">
        <v>163</v>
      </c>
      <c r="B69" s="13" t="s">
        <v>4</v>
      </c>
      <c r="C69" s="13">
        <v>7.7286279999999996</v>
      </c>
      <c r="D69" s="13">
        <v>7.7282190000000002</v>
      </c>
      <c r="E69" s="13">
        <f t="shared" si="3"/>
        <v>7.7284234999999999</v>
      </c>
      <c r="F69" s="32" t="s">
        <v>99</v>
      </c>
      <c r="G69" s="33">
        <f>G68/SQRT(4)</f>
        <v>4.1286079953124957E-2</v>
      </c>
      <c r="H69" s="31" t="s">
        <v>163</v>
      </c>
      <c r="I69" s="13" t="s">
        <v>166</v>
      </c>
      <c r="J69" s="13">
        <v>27.858229000000001</v>
      </c>
      <c r="K69" s="13">
        <v>28.088749</v>
      </c>
      <c r="L69" s="13">
        <f t="shared" si="0"/>
        <v>27.973489000000001</v>
      </c>
      <c r="M69" s="32" t="s">
        <v>99</v>
      </c>
      <c r="N69" s="33">
        <f>N68/SQRT(4)</f>
        <v>1.0520234327122899</v>
      </c>
      <c r="O69" s="13">
        <f t="shared" si="6"/>
        <v>20.245065500000003</v>
      </c>
      <c r="P69" s="13" t="s">
        <v>99</v>
      </c>
      <c r="Q69" s="13">
        <f>Q68/SQRT(4)</f>
        <v>0.95090519787742234</v>
      </c>
      <c r="R69" s="14">
        <f t="shared" si="8"/>
        <v>0.67346804999999677</v>
      </c>
      <c r="S69" s="13" t="s">
        <v>99</v>
      </c>
      <c r="T69" s="17">
        <f>T68/SQRT(2)</f>
        <v>1.344783027369322</v>
      </c>
    </row>
    <row r="70" spans="1:20" x14ac:dyDescent="0.25">
      <c r="A70" s="31" t="s">
        <v>164</v>
      </c>
      <c r="B70" s="13" t="s">
        <v>4</v>
      </c>
      <c r="C70" s="13">
        <v>7.8654479999999998</v>
      </c>
      <c r="D70" s="13">
        <v>7.9190659999999999</v>
      </c>
      <c r="E70" s="13">
        <f t="shared" si="3"/>
        <v>7.8922569999999999</v>
      </c>
      <c r="F70" s="34"/>
      <c r="G70" s="35"/>
      <c r="H70" s="31" t="s">
        <v>164</v>
      </c>
      <c r="I70" s="13" t="s">
        <v>166</v>
      </c>
      <c r="J70" s="13">
        <v>28.003435</v>
      </c>
      <c r="K70" s="13">
        <v>27.701847000000001</v>
      </c>
      <c r="L70" s="13">
        <f t="shared" si="0"/>
        <v>27.852640999999998</v>
      </c>
      <c r="M70" s="34"/>
      <c r="N70" s="35"/>
      <c r="O70" s="13">
        <f t="shared" si="6"/>
        <v>19.960383999999998</v>
      </c>
      <c r="P70" s="13"/>
      <c r="Q70" s="13"/>
      <c r="R70" s="14">
        <f t="shared" si="8"/>
        <v>0.95814955000000168</v>
      </c>
      <c r="S70" s="13"/>
      <c r="T70" s="13"/>
    </row>
  </sheetData>
  <mergeCells count="2">
    <mergeCell ref="C9:D9"/>
    <mergeCell ref="J9:K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53"/>
  <sheetViews>
    <sheetView workbookViewId="0">
      <selection activeCell="O11" sqref="O11"/>
    </sheetView>
  </sheetViews>
  <sheetFormatPr defaultRowHeight="15" x14ac:dyDescent="0.25"/>
  <cols>
    <col min="1" max="1" width="14.140625" bestFit="1" customWidth="1"/>
    <col min="5" max="5" width="12" bestFit="1" customWidth="1"/>
  </cols>
  <sheetData>
    <row r="6" spans="1:10" x14ac:dyDescent="0.25">
      <c r="A6" s="37" t="s">
        <v>235</v>
      </c>
      <c r="D6" t="s">
        <v>230</v>
      </c>
      <c r="E6" t="s">
        <v>230</v>
      </c>
      <c r="F6" s="37" t="s">
        <v>169</v>
      </c>
      <c r="G6" s="37" t="s">
        <v>228</v>
      </c>
      <c r="H6" s="37" t="s">
        <v>171</v>
      </c>
    </row>
    <row r="7" spans="1:10" x14ac:dyDescent="0.25">
      <c r="A7" t="s">
        <v>226</v>
      </c>
      <c r="B7" t="s">
        <v>172</v>
      </c>
      <c r="C7" t="s">
        <v>173</v>
      </c>
      <c r="D7" s="37" t="s">
        <v>236</v>
      </c>
      <c r="E7" t="s">
        <v>175</v>
      </c>
      <c r="F7" s="37" t="s">
        <v>236</v>
      </c>
      <c r="G7" s="37" t="s">
        <v>176</v>
      </c>
      <c r="H7" s="37" t="s">
        <v>236</v>
      </c>
    </row>
    <row r="8" spans="1:10" x14ac:dyDescent="0.25">
      <c r="A8" t="s">
        <v>177</v>
      </c>
      <c r="B8" t="s">
        <v>178</v>
      </c>
      <c r="C8">
        <v>6</v>
      </c>
      <c r="D8">
        <v>26.893234666666668</v>
      </c>
      <c r="E8">
        <v>22.521705222222224</v>
      </c>
      <c r="F8">
        <f>D8-E8</f>
        <v>4.3715294444444446</v>
      </c>
      <c r="G8">
        <f>AVERAGE(F8:F15)</f>
        <v>4.9419505138888891</v>
      </c>
      <c r="H8">
        <f>$G$8-F8</f>
        <v>0.57042106944444448</v>
      </c>
      <c r="I8" s="37" t="s">
        <v>97</v>
      </c>
      <c r="J8">
        <f>AVERAGE(H8:H15)</f>
        <v>0</v>
      </c>
    </row>
    <row r="9" spans="1:10" x14ac:dyDescent="0.25">
      <c r="A9" t="s">
        <v>179</v>
      </c>
      <c r="B9" t="s">
        <v>178</v>
      </c>
      <c r="C9">
        <v>6</v>
      </c>
      <c r="D9">
        <v>28.086538000000001</v>
      </c>
      <c r="E9">
        <v>22.895705000000003</v>
      </c>
      <c r="F9">
        <f>D9-E9</f>
        <v>5.1908329999999978</v>
      </c>
      <c r="H9">
        <f t="shared" ref="H9:H23" si="0">$G$8-F9</f>
        <v>-0.24888248611110875</v>
      </c>
      <c r="I9" s="37" t="s">
        <v>98</v>
      </c>
      <c r="J9">
        <f>STDEV(H8:H15)</f>
        <v>0.76936018466607992</v>
      </c>
    </row>
    <row r="10" spans="1:10" x14ac:dyDescent="0.25">
      <c r="A10" t="s">
        <v>180</v>
      </c>
      <c r="B10" t="s">
        <v>178</v>
      </c>
      <c r="C10">
        <v>6</v>
      </c>
      <c r="D10">
        <v>26.391798000000001</v>
      </c>
      <c r="E10">
        <v>22.322446666666664</v>
      </c>
      <c r="F10">
        <f t="shared" ref="F10:F53" si="1">D10-E10</f>
        <v>4.0693513333333371</v>
      </c>
      <c r="H10">
        <f t="shared" si="0"/>
        <v>0.87259918055555197</v>
      </c>
      <c r="I10" s="37" t="s">
        <v>181</v>
      </c>
      <c r="J10">
        <f>J9/SQRT(8)</f>
        <v>0.27200990187615975</v>
      </c>
    </row>
    <row r="11" spans="1:10" x14ac:dyDescent="0.25">
      <c r="A11" t="s">
        <v>182</v>
      </c>
      <c r="B11" t="s">
        <v>178</v>
      </c>
      <c r="C11">
        <v>6</v>
      </c>
      <c r="D11">
        <v>26.201367999999999</v>
      </c>
      <c r="E11">
        <v>22.346964</v>
      </c>
      <c r="F11">
        <f t="shared" si="1"/>
        <v>3.8544039999999988</v>
      </c>
      <c r="H11">
        <f t="shared" si="0"/>
        <v>1.0875465138888902</v>
      </c>
    </row>
    <row r="12" spans="1:10" x14ac:dyDescent="0.25">
      <c r="A12" t="s">
        <v>183</v>
      </c>
      <c r="B12" t="s">
        <v>178</v>
      </c>
      <c r="C12">
        <v>6</v>
      </c>
      <c r="D12">
        <v>22.768362</v>
      </c>
      <c r="E12">
        <v>17.487771333333331</v>
      </c>
      <c r="F12">
        <f t="shared" si="1"/>
        <v>5.2805906666666687</v>
      </c>
      <c r="H12">
        <f t="shared" si="0"/>
        <v>-0.33864015277777959</v>
      </c>
    </row>
    <row r="13" spans="1:10" x14ac:dyDescent="0.25">
      <c r="A13" t="s">
        <v>184</v>
      </c>
      <c r="B13" t="s">
        <v>178</v>
      </c>
      <c r="C13">
        <v>6</v>
      </c>
      <c r="D13">
        <v>24.864424</v>
      </c>
      <c r="E13">
        <v>18.739199666666664</v>
      </c>
      <c r="F13">
        <f t="shared" si="1"/>
        <v>6.1252243333333354</v>
      </c>
      <c r="H13">
        <f t="shared" si="0"/>
        <v>-1.1832738194444463</v>
      </c>
    </row>
    <row r="14" spans="1:10" x14ac:dyDescent="0.25">
      <c r="A14" t="s">
        <v>185</v>
      </c>
      <c r="B14" t="s">
        <v>178</v>
      </c>
      <c r="C14">
        <v>6</v>
      </c>
      <c r="D14">
        <v>23.177982</v>
      </c>
      <c r="E14">
        <v>17.791120666666668</v>
      </c>
      <c r="F14">
        <f t="shared" si="1"/>
        <v>5.3868613333333322</v>
      </c>
      <c r="H14">
        <f t="shared" si="0"/>
        <v>-0.44491081944444311</v>
      </c>
    </row>
    <row r="15" spans="1:10" x14ac:dyDescent="0.25">
      <c r="A15" t="s">
        <v>186</v>
      </c>
      <c r="B15" t="s">
        <v>178</v>
      </c>
      <c r="C15">
        <v>6</v>
      </c>
      <c r="D15">
        <v>24.356826999999999</v>
      </c>
      <c r="E15">
        <v>19.100017000000001</v>
      </c>
      <c r="F15">
        <f t="shared" si="1"/>
        <v>5.256809999999998</v>
      </c>
      <c r="H15">
        <f t="shared" si="0"/>
        <v>-0.31485948611110892</v>
      </c>
    </row>
    <row r="16" spans="1:10" x14ac:dyDescent="0.25">
      <c r="A16" s="13" t="s">
        <v>187</v>
      </c>
      <c r="B16" s="13" t="s">
        <v>188</v>
      </c>
      <c r="C16" s="13">
        <v>6</v>
      </c>
      <c r="D16" s="13">
        <v>26.213687000000004</v>
      </c>
      <c r="E16" s="13">
        <v>21.718041444444442</v>
      </c>
      <c r="F16" s="13">
        <f t="shared" si="1"/>
        <v>4.4956455555555621</v>
      </c>
      <c r="G16" s="13"/>
      <c r="H16" s="13">
        <f t="shared" si="0"/>
        <v>0.44630495833332695</v>
      </c>
      <c r="I16" s="38" t="s">
        <v>97</v>
      </c>
      <c r="J16" s="13">
        <f>AVERAGE(H16:H23)</f>
        <v>0.1817398611111094</v>
      </c>
    </row>
    <row r="17" spans="1:10" x14ac:dyDescent="0.25">
      <c r="A17" s="13" t="s">
        <v>189</v>
      </c>
      <c r="B17" s="13" t="s">
        <v>188</v>
      </c>
      <c r="C17" s="13">
        <v>6</v>
      </c>
      <c r="D17" s="13">
        <v>26.42643</v>
      </c>
      <c r="E17" s="13">
        <v>21.970990999999998</v>
      </c>
      <c r="F17" s="13">
        <f t="shared" si="1"/>
        <v>4.4554390000000019</v>
      </c>
      <c r="G17" s="13"/>
      <c r="H17" s="13">
        <f t="shared" si="0"/>
        <v>0.48651151388888714</v>
      </c>
      <c r="I17" s="38" t="s">
        <v>98</v>
      </c>
      <c r="J17" s="13">
        <f>STDEV(H16:H23)</f>
        <v>0.58638606968953355</v>
      </c>
    </row>
    <row r="18" spans="1:10" x14ac:dyDescent="0.25">
      <c r="A18" s="13" t="s">
        <v>190</v>
      </c>
      <c r="B18" s="13" t="s">
        <v>188</v>
      </c>
      <c r="C18" s="13">
        <v>6</v>
      </c>
      <c r="D18" s="13">
        <v>26.051392</v>
      </c>
      <c r="E18" s="13">
        <v>22.292417</v>
      </c>
      <c r="F18" s="13">
        <f t="shared" si="1"/>
        <v>3.7589749999999995</v>
      </c>
      <c r="G18" s="13"/>
      <c r="H18" s="13">
        <f t="shared" si="0"/>
        <v>1.1829755138888896</v>
      </c>
      <c r="I18" s="38" t="s">
        <v>181</v>
      </c>
      <c r="J18" s="13">
        <f>J17/SQRT(8)</f>
        <v>0.20731878313539828</v>
      </c>
    </row>
    <row r="19" spans="1:10" x14ac:dyDescent="0.25">
      <c r="A19" s="13" t="s">
        <v>191</v>
      </c>
      <c r="B19" s="13" t="s">
        <v>188</v>
      </c>
      <c r="C19" s="13">
        <v>6</v>
      </c>
      <c r="D19" s="13">
        <v>26.163239000000001</v>
      </c>
      <c r="E19" s="13">
        <v>20.890716333333334</v>
      </c>
      <c r="F19" s="13">
        <f t="shared" si="1"/>
        <v>5.2725226666666671</v>
      </c>
      <c r="G19" s="13"/>
      <c r="H19" s="13">
        <f t="shared" si="0"/>
        <v>-0.33057215277777807</v>
      </c>
      <c r="I19" s="13"/>
      <c r="J19" s="13"/>
    </row>
    <row r="20" spans="1:10" x14ac:dyDescent="0.25">
      <c r="A20" s="13" t="s">
        <v>192</v>
      </c>
      <c r="B20" s="13" t="s">
        <v>188</v>
      </c>
      <c r="C20" s="13">
        <v>6</v>
      </c>
      <c r="D20" s="13">
        <v>24.089511999999999</v>
      </c>
      <c r="E20" s="13">
        <v>19.456885333333332</v>
      </c>
      <c r="F20" s="13">
        <f t="shared" si="1"/>
        <v>4.6326266666666669</v>
      </c>
      <c r="G20" s="13"/>
      <c r="H20" s="13">
        <f t="shared" si="0"/>
        <v>0.30932384722222217</v>
      </c>
      <c r="I20" s="13"/>
      <c r="J20" s="13"/>
    </row>
    <row r="21" spans="1:10" x14ac:dyDescent="0.25">
      <c r="A21" s="13" t="s">
        <v>193</v>
      </c>
      <c r="B21" s="13" t="s">
        <v>188</v>
      </c>
      <c r="C21" s="13">
        <v>6</v>
      </c>
      <c r="D21" s="13">
        <v>23.721136000000001</v>
      </c>
      <c r="E21" s="13">
        <v>19.069929999999999</v>
      </c>
      <c r="F21" s="13">
        <f t="shared" si="1"/>
        <v>4.6512060000000019</v>
      </c>
      <c r="G21" s="13"/>
      <c r="H21" s="13">
        <f t="shared" si="0"/>
        <v>0.29074451388888711</v>
      </c>
      <c r="I21" s="13"/>
      <c r="J21" s="13"/>
    </row>
    <row r="22" spans="1:10" x14ac:dyDescent="0.25">
      <c r="A22" s="13" t="s">
        <v>194</v>
      </c>
      <c r="B22" s="13" t="s">
        <v>188</v>
      </c>
      <c r="C22" s="13">
        <v>6</v>
      </c>
      <c r="D22" s="13">
        <v>23.453579000000001</v>
      </c>
      <c r="E22" s="13">
        <v>17.808618333333332</v>
      </c>
      <c r="F22" s="13">
        <f t="shared" si="1"/>
        <v>5.6449606666666696</v>
      </c>
      <c r="G22" s="13"/>
      <c r="H22" s="13">
        <f t="shared" si="0"/>
        <v>-0.70301015277778056</v>
      </c>
      <c r="I22" s="13"/>
      <c r="J22" s="13"/>
    </row>
    <row r="23" spans="1:10" x14ac:dyDescent="0.25">
      <c r="A23" s="13" t="s">
        <v>195</v>
      </c>
      <c r="B23" s="13" t="s">
        <v>188</v>
      </c>
      <c r="C23" s="13">
        <v>6</v>
      </c>
      <c r="D23" s="13">
        <v>23.315062000000001</v>
      </c>
      <c r="E23" s="13">
        <v>18.144752333333333</v>
      </c>
      <c r="F23" s="13">
        <f t="shared" si="1"/>
        <v>5.1703096666666681</v>
      </c>
      <c r="G23" s="13"/>
      <c r="H23" s="13">
        <f t="shared" si="0"/>
        <v>-0.22835915277777907</v>
      </c>
      <c r="I23" s="13"/>
      <c r="J23" s="13"/>
    </row>
    <row r="24" spans="1:10" x14ac:dyDescent="0.25">
      <c r="A24" t="s">
        <v>196</v>
      </c>
      <c r="B24" t="s">
        <v>178</v>
      </c>
      <c r="C24">
        <v>12</v>
      </c>
      <c r="D24">
        <v>25.709436</v>
      </c>
      <c r="E24">
        <v>21.259137333333332</v>
      </c>
      <c r="F24">
        <f t="shared" si="1"/>
        <v>4.4502986666666686</v>
      </c>
      <c r="G24">
        <f>AVERAGE(F24:F30)</f>
        <v>4.9152487619047616</v>
      </c>
      <c r="H24">
        <f>$G$24-F24</f>
        <v>0.46495009523809294</v>
      </c>
      <c r="I24" s="37" t="s">
        <v>97</v>
      </c>
      <c r="J24">
        <f>AVERAGE(H24:H30)</f>
        <v>-2.5376526277146434E-16</v>
      </c>
    </row>
    <row r="25" spans="1:10" x14ac:dyDescent="0.25">
      <c r="A25" t="s">
        <v>197</v>
      </c>
      <c r="B25" t="s">
        <v>178</v>
      </c>
      <c r="C25">
        <v>12</v>
      </c>
      <c r="D25">
        <v>25.904516000000001</v>
      </c>
      <c r="E25">
        <v>22.458629333333334</v>
      </c>
      <c r="F25">
        <f t="shared" si="1"/>
        <v>3.4458866666666665</v>
      </c>
      <c r="H25">
        <f t="shared" ref="H25:H38" si="2">$G$24-F25</f>
        <v>1.469362095238095</v>
      </c>
      <c r="I25" s="37" t="s">
        <v>98</v>
      </c>
      <c r="J25">
        <f>STDEV(H24:H30)</f>
        <v>1.2174466396920058</v>
      </c>
    </row>
    <row r="26" spans="1:10" x14ac:dyDescent="0.25">
      <c r="A26" t="s">
        <v>198</v>
      </c>
      <c r="B26" t="s">
        <v>178</v>
      </c>
      <c r="C26">
        <v>12</v>
      </c>
      <c r="D26">
        <v>27.48011</v>
      </c>
      <c r="E26">
        <v>22.634865666666666</v>
      </c>
      <c r="F26">
        <f t="shared" si="1"/>
        <v>4.8452443333333335</v>
      </c>
      <c r="H26">
        <f t="shared" si="2"/>
        <v>7.0004428571428079E-2</v>
      </c>
      <c r="I26" s="37" t="s">
        <v>181</v>
      </c>
      <c r="J26">
        <f>J25/SQRT(7)</f>
        <v>0.46015157758804348</v>
      </c>
    </row>
    <row r="27" spans="1:10" x14ac:dyDescent="0.25">
      <c r="A27" t="s">
        <v>199</v>
      </c>
      <c r="B27" t="s">
        <v>178</v>
      </c>
      <c r="C27">
        <v>12</v>
      </c>
      <c r="D27">
        <v>25.73161</v>
      </c>
      <c r="E27">
        <v>21.722564666666667</v>
      </c>
      <c r="F27">
        <f t="shared" si="1"/>
        <v>4.0090453333333329</v>
      </c>
      <c r="H27">
        <f t="shared" si="2"/>
        <v>0.90620342857142866</v>
      </c>
    </row>
    <row r="28" spans="1:10" x14ac:dyDescent="0.25">
      <c r="A28" t="s">
        <v>200</v>
      </c>
      <c r="B28" t="s">
        <v>178</v>
      </c>
      <c r="C28">
        <v>12</v>
      </c>
      <c r="D28">
        <v>23.858252</v>
      </c>
      <c r="E28">
        <v>18.452648</v>
      </c>
      <c r="F28">
        <f t="shared" si="1"/>
        <v>5.4056040000000003</v>
      </c>
      <c r="H28">
        <f t="shared" si="2"/>
        <v>-0.49035523809523873</v>
      </c>
    </row>
    <row r="29" spans="1:10" x14ac:dyDescent="0.25">
      <c r="A29" t="s">
        <v>201</v>
      </c>
      <c r="B29" t="s">
        <v>178</v>
      </c>
      <c r="C29">
        <v>12</v>
      </c>
      <c r="D29">
        <v>24.599336999999998</v>
      </c>
      <c r="E29">
        <v>17.350907000000003</v>
      </c>
      <c r="F29">
        <f t="shared" si="1"/>
        <v>7.2484299999999955</v>
      </c>
      <c r="H29">
        <f t="shared" si="2"/>
        <v>-2.3331812380952339</v>
      </c>
    </row>
    <row r="30" spans="1:10" x14ac:dyDescent="0.25">
      <c r="A30" t="s">
        <v>202</v>
      </c>
      <c r="B30" t="s">
        <v>178</v>
      </c>
      <c r="C30">
        <v>12</v>
      </c>
      <c r="D30">
        <v>23.861792000000001</v>
      </c>
      <c r="E30">
        <v>18.859559666666666</v>
      </c>
      <c r="F30">
        <f t="shared" si="1"/>
        <v>5.0022323333333354</v>
      </c>
      <c r="H30">
        <f t="shared" si="2"/>
        <v>-8.6983571428573825E-2</v>
      </c>
    </row>
    <row r="31" spans="1:10" x14ac:dyDescent="0.25">
      <c r="A31" s="13" t="s">
        <v>203</v>
      </c>
      <c r="B31" s="13" t="s">
        <v>188</v>
      </c>
      <c r="C31" s="13">
        <v>12</v>
      </c>
      <c r="D31" s="13">
        <v>25.834852000000001</v>
      </c>
      <c r="E31" s="13">
        <v>22.753657333333333</v>
      </c>
      <c r="F31" s="13">
        <f t="shared" si="1"/>
        <v>3.0811946666666685</v>
      </c>
      <c r="G31" s="13"/>
      <c r="H31" s="13">
        <f t="shared" si="2"/>
        <v>1.834054095238093</v>
      </c>
      <c r="I31" s="38" t="s">
        <v>97</v>
      </c>
      <c r="J31" s="13">
        <f>AVERAGE(H31:H38)</f>
        <v>0.19828272023809523</v>
      </c>
    </row>
    <row r="32" spans="1:10" x14ac:dyDescent="0.25">
      <c r="A32" s="13" t="s">
        <v>204</v>
      </c>
      <c r="B32" s="13" t="s">
        <v>188</v>
      </c>
      <c r="C32" s="13">
        <v>12</v>
      </c>
      <c r="D32" s="13">
        <v>25.585229999999999</v>
      </c>
      <c r="E32" s="13">
        <v>22.232354666666669</v>
      </c>
      <c r="F32" s="13">
        <f t="shared" si="1"/>
        <v>3.3528753333333299</v>
      </c>
      <c r="G32" s="13"/>
      <c r="H32" s="13">
        <f t="shared" si="2"/>
        <v>1.5623734285714317</v>
      </c>
      <c r="I32" s="38" t="s">
        <v>98</v>
      </c>
      <c r="J32" s="13">
        <f>STDEV(H31:H38)</f>
        <v>1.5667816789149158</v>
      </c>
    </row>
    <row r="33" spans="1:10" x14ac:dyDescent="0.25">
      <c r="A33" s="13" t="s">
        <v>205</v>
      </c>
      <c r="B33" s="13" t="s">
        <v>188</v>
      </c>
      <c r="C33" s="13">
        <v>12</v>
      </c>
      <c r="D33" s="13">
        <v>25.785592999999999</v>
      </c>
      <c r="E33" s="13">
        <v>22.476893</v>
      </c>
      <c r="F33" s="13">
        <f t="shared" si="1"/>
        <v>3.3086999999999982</v>
      </c>
      <c r="G33" s="13"/>
      <c r="H33" s="13">
        <f t="shared" si="2"/>
        <v>1.6065487619047634</v>
      </c>
      <c r="I33" s="38" t="s">
        <v>181</v>
      </c>
      <c r="J33" s="13">
        <f>J32/SQRT(8)</f>
        <v>0.55394097489979044</v>
      </c>
    </row>
    <row r="34" spans="1:10" x14ac:dyDescent="0.25">
      <c r="A34" s="13" t="s">
        <v>206</v>
      </c>
      <c r="B34" s="13" t="s">
        <v>188</v>
      </c>
      <c r="C34" s="13">
        <v>12</v>
      </c>
      <c r="D34" s="13">
        <v>26.627102000000001</v>
      </c>
      <c r="E34" s="13">
        <v>21.717626666666664</v>
      </c>
      <c r="F34" s="13">
        <f t="shared" si="1"/>
        <v>4.9094753333333365</v>
      </c>
      <c r="G34" s="13"/>
      <c r="H34" s="13">
        <f t="shared" si="2"/>
        <v>5.7734285714250433E-3</v>
      </c>
      <c r="I34" s="13"/>
      <c r="J34" s="13"/>
    </row>
    <row r="35" spans="1:10" x14ac:dyDescent="0.25">
      <c r="A35" s="13" t="s">
        <v>207</v>
      </c>
      <c r="B35" s="13" t="s">
        <v>188</v>
      </c>
      <c r="C35" s="13">
        <v>12</v>
      </c>
      <c r="D35" s="13">
        <v>23.962033999999999</v>
      </c>
      <c r="E35" s="13">
        <v>18.524724666666668</v>
      </c>
      <c r="F35" s="13">
        <f t="shared" si="1"/>
        <v>5.4373093333333316</v>
      </c>
      <c r="G35" s="13"/>
      <c r="H35" s="13">
        <f t="shared" si="2"/>
        <v>-0.52206057142856999</v>
      </c>
      <c r="I35" s="13"/>
      <c r="J35" s="13"/>
    </row>
    <row r="36" spans="1:10" x14ac:dyDescent="0.25">
      <c r="A36" s="13" t="s">
        <v>208</v>
      </c>
      <c r="B36" s="13" t="s">
        <v>188</v>
      </c>
      <c r="C36" s="13">
        <v>12</v>
      </c>
      <c r="D36" s="13">
        <v>23.657655999999999</v>
      </c>
      <c r="E36" s="13">
        <v>18.670262333333334</v>
      </c>
      <c r="F36" s="13">
        <f t="shared" si="1"/>
        <v>4.9873936666666658</v>
      </c>
      <c r="G36" s="13"/>
      <c r="H36" s="13">
        <f t="shared" si="2"/>
        <v>-7.2144904761904272E-2</v>
      </c>
      <c r="I36" s="13"/>
      <c r="J36" s="13"/>
    </row>
    <row r="37" spans="1:10" x14ac:dyDescent="0.25">
      <c r="A37" s="13" t="s">
        <v>209</v>
      </c>
      <c r="B37" s="13" t="s">
        <v>188</v>
      </c>
      <c r="C37" s="13">
        <v>12</v>
      </c>
      <c r="D37" s="13">
        <v>24.580807</v>
      </c>
      <c r="E37" s="13">
        <v>16.696582333333335</v>
      </c>
      <c r="F37" s="13">
        <f t="shared" si="1"/>
        <v>7.8842246666666647</v>
      </c>
      <c r="G37" s="13"/>
      <c r="H37" s="13">
        <f t="shared" si="2"/>
        <v>-2.9689759047619031</v>
      </c>
      <c r="I37" s="13"/>
      <c r="J37" s="13"/>
    </row>
    <row r="38" spans="1:10" x14ac:dyDescent="0.25">
      <c r="A38" s="13" t="s">
        <v>210</v>
      </c>
      <c r="B38" s="13" t="s">
        <v>188</v>
      </c>
      <c r="C38" s="13">
        <v>12</v>
      </c>
      <c r="D38" s="13">
        <v>23.254702000000002</v>
      </c>
      <c r="E38" s="13">
        <v>18.480146666666666</v>
      </c>
      <c r="F38" s="13">
        <f t="shared" si="1"/>
        <v>4.7745553333333355</v>
      </c>
      <c r="G38" s="13"/>
      <c r="H38" s="13">
        <f t="shared" si="2"/>
        <v>0.14069342857142608</v>
      </c>
      <c r="I38" s="13"/>
      <c r="J38" s="13"/>
    </row>
    <row r="39" spans="1:10" x14ac:dyDescent="0.25">
      <c r="A39" t="s">
        <v>211</v>
      </c>
      <c r="B39" t="s">
        <v>178</v>
      </c>
      <c r="C39">
        <v>24</v>
      </c>
      <c r="D39">
        <v>28.786466999999998</v>
      </c>
      <c r="E39">
        <v>22.825432333333335</v>
      </c>
      <c r="F39">
        <f t="shared" si="1"/>
        <v>5.9610346666666629</v>
      </c>
      <c r="G39">
        <f>AVERAGE(F39:F45)</f>
        <v>5.3159312380952377</v>
      </c>
      <c r="H39">
        <f>$G$39-F39</f>
        <v>-0.64510342857142522</v>
      </c>
      <c r="I39" s="37" t="s">
        <v>97</v>
      </c>
      <c r="J39">
        <f>AVERAGE(H39:H45)</f>
        <v>1.2688263138573217E-16</v>
      </c>
    </row>
    <row r="40" spans="1:10" x14ac:dyDescent="0.25">
      <c r="A40" t="s">
        <v>212</v>
      </c>
      <c r="B40" t="s">
        <v>178</v>
      </c>
      <c r="C40">
        <v>24</v>
      </c>
      <c r="D40">
        <v>27.020659999999999</v>
      </c>
      <c r="E40">
        <v>21.823407666666668</v>
      </c>
      <c r="F40">
        <f t="shared" si="1"/>
        <v>5.1972523333333314</v>
      </c>
      <c r="H40">
        <f t="shared" ref="H40:H53" si="3">$G$39-F40</f>
        <v>0.11867890476190635</v>
      </c>
      <c r="I40" s="37" t="s">
        <v>98</v>
      </c>
      <c r="J40">
        <f>STDEV(H39:H45)</f>
        <v>0.97685818714602146</v>
      </c>
    </row>
    <row r="41" spans="1:10" x14ac:dyDescent="0.25">
      <c r="A41" t="s">
        <v>213</v>
      </c>
      <c r="B41" t="s">
        <v>178</v>
      </c>
      <c r="C41">
        <v>24</v>
      </c>
      <c r="D41">
        <v>25.980598000000001</v>
      </c>
      <c r="E41">
        <v>21.598967666666667</v>
      </c>
      <c r="F41">
        <f t="shared" si="1"/>
        <v>4.3816303333333337</v>
      </c>
      <c r="H41">
        <f t="shared" si="3"/>
        <v>0.93430090476190397</v>
      </c>
      <c r="I41" s="37" t="s">
        <v>181</v>
      </c>
      <c r="J41">
        <f>J40/SQRT(7)</f>
        <v>0.36921768990939507</v>
      </c>
    </row>
    <row r="42" spans="1:10" x14ac:dyDescent="0.25">
      <c r="A42" t="s">
        <v>214</v>
      </c>
      <c r="B42" t="s">
        <v>178</v>
      </c>
      <c r="C42">
        <v>24</v>
      </c>
      <c r="D42">
        <v>26.341179</v>
      </c>
      <c r="E42">
        <v>22.624059666666668</v>
      </c>
      <c r="F42">
        <f t="shared" si="1"/>
        <v>3.7171193333333328</v>
      </c>
      <c r="H42">
        <f t="shared" si="3"/>
        <v>1.5988119047619049</v>
      </c>
    </row>
    <row r="43" spans="1:10" x14ac:dyDescent="0.25">
      <c r="A43" t="s">
        <v>215</v>
      </c>
      <c r="B43" t="s">
        <v>178</v>
      </c>
      <c r="C43">
        <v>24</v>
      </c>
      <c r="D43">
        <v>24.201429999999998</v>
      </c>
      <c r="E43">
        <v>18.000484333333333</v>
      </c>
      <c r="F43">
        <f t="shared" si="1"/>
        <v>6.2009456666666658</v>
      </c>
      <c r="H43">
        <f t="shared" si="3"/>
        <v>-0.88501442857142809</v>
      </c>
    </row>
    <row r="44" spans="1:10" x14ac:dyDescent="0.25">
      <c r="A44" t="s">
        <v>216</v>
      </c>
      <c r="B44" t="s">
        <v>178</v>
      </c>
      <c r="C44">
        <v>24</v>
      </c>
      <c r="D44">
        <v>23.825962000000001</v>
      </c>
      <c r="E44">
        <v>17.472840999999999</v>
      </c>
      <c r="F44">
        <f t="shared" si="1"/>
        <v>6.3531210000000016</v>
      </c>
      <c r="H44">
        <f t="shared" si="3"/>
        <v>-1.0371897619047639</v>
      </c>
    </row>
    <row r="45" spans="1:10" x14ac:dyDescent="0.25">
      <c r="A45" t="s">
        <v>217</v>
      </c>
      <c r="B45" t="s">
        <v>178</v>
      </c>
      <c r="C45">
        <v>24</v>
      </c>
      <c r="D45">
        <v>24.262245</v>
      </c>
      <c r="E45">
        <v>18.861829666666665</v>
      </c>
      <c r="F45">
        <f t="shared" si="1"/>
        <v>5.4004153333333349</v>
      </c>
      <c r="H45">
        <f t="shared" si="3"/>
        <v>-8.448409523809719E-2</v>
      </c>
    </row>
    <row r="46" spans="1:10" x14ac:dyDescent="0.25">
      <c r="A46" s="13" t="s">
        <v>218</v>
      </c>
      <c r="B46" s="13" t="s">
        <v>188</v>
      </c>
      <c r="C46" s="13">
        <v>24</v>
      </c>
      <c r="D46" s="13">
        <v>26.799011</v>
      </c>
      <c r="E46" s="13">
        <v>23.006748000000002</v>
      </c>
      <c r="F46" s="13">
        <f t="shared" si="1"/>
        <v>3.7922629999999984</v>
      </c>
      <c r="G46" s="13"/>
      <c r="H46" s="13">
        <f t="shared" si="3"/>
        <v>1.5236682380952393</v>
      </c>
      <c r="I46" s="38" t="s">
        <v>97</v>
      </c>
      <c r="J46" s="13">
        <f>AVERAGE(H46:H53)</f>
        <v>0.4059849464285703</v>
      </c>
    </row>
    <row r="47" spans="1:10" x14ac:dyDescent="0.25">
      <c r="A47" s="13" t="s">
        <v>219</v>
      </c>
      <c r="B47" s="13" t="s">
        <v>188</v>
      </c>
      <c r="C47" s="13">
        <v>24</v>
      </c>
      <c r="D47" s="13">
        <v>26.513597000000001</v>
      </c>
      <c r="E47" s="13">
        <v>21.48263833333333</v>
      </c>
      <c r="F47" s="13">
        <f t="shared" si="1"/>
        <v>5.0309586666666704</v>
      </c>
      <c r="G47" s="13"/>
      <c r="H47" s="13">
        <f t="shared" si="3"/>
        <v>0.28497257142856736</v>
      </c>
      <c r="I47" s="38" t="s">
        <v>98</v>
      </c>
      <c r="J47" s="13">
        <f>STDEV(H46:H53)</f>
        <v>1.1621862415260964</v>
      </c>
    </row>
    <row r="48" spans="1:10" x14ac:dyDescent="0.25">
      <c r="A48" s="13" t="s">
        <v>220</v>
      </c>
      <c r="B48" s="13" t="s">
        <v>188</v>
      </c>
      <c r="C48" s="13">
        <v>24</v>
      </c>
      <c r="D48" s="13">
        <v>25.541712</v>
      </c>
      <c r="E48" s="13">
        <v>21.645325666666668</v>
      </c>
      <c r="F48" s="13">
        <f t="shared" si="1"/>
        <v>3.8963863333333322</v>
      </c>
      <c r="G48" s="13"/>
      <c r="H48" s="13">
        <f t="shared" si="3"/>
        <v>1.4195449047619055</v>
      </c>
      <c r="I48" s="38" t="s">
        <v>181</v>
      </c>
      <c r="J48" s="13">
        <f>J47/SQRT(8)</f>
        <v>0.41089488619240472</v>
      </c>
    </row>
    <row r="49" spans="1:10" x14ac:dyDescent="0.25">
      <c r="A49" s="13" t="s">
        <v>221</v>
      </c>
      <c r="B49" s="13" t="s">
        <v>188</v>
      </c>
      <c r="C49" s="13">
        <v>24</v>
      </c>
      <c r="D49" s="13">
        <v>25.564888</v>
      </c>
      <c r="E49" s="13">
        <v>22.408784999999998</v>
      </c>
      <c r="F49" s="13">
        <f t="shared" si="1"/>
        <v>3.1561030000000017</v>
      </c>
      <c r="G49" s="13"/>
      <c r="H49" s="13">
        <f t="shared" si="3"/>
        <v>2.1598282380952361</v>
      </c>
      <c r="I49" s="13"/>
      <c r="J49" s="13"/>
    </row>
    <row r="50" spans="1:10" x14ac:dyDescent="0.25">
      <c r="A50" s="13" t="s">
        <v>222</v>
      </c>
      <c r="B50" s="13" t="s">
        <v>188</v>
      </c>
      <c r="C50" s="13">
        <v>24</v>
      </c>
      <c r="D50" s="13">
        <v>24.475086000000001</v>
      </c>
      <c r="E50" s="13">
        <v>18.699783999999998</v>
      </c>
      <c r="F50" s="13">
        <f t="shared" si="1"/>
        <v>5.7753020000000035</v>
      </c>
      <c r="G50" s="13"/>
      <c r="H50" s="13">
        <f t="shared" si="3"/>
        <v>-0.45937076190476578</v>
      </c>
      <c r="I50" s="13"/>
      <c r="J50" s="13"/>
    </row>
    <row r="51" spans="1:10" x14ac:dyDescent="0.25">
      <c r="A51" s="13" t="s">
        <v>223</v>
      </c>
      <c r="B51" s="13" t="s">
        <v>188</v>
      </c>
      <c r="C51" s="13">
        <v>24</v>
      </c>
      <c r="D51" s="13">
        <v>23.924710999999999</v>
      </c>
      <c r="E51" s="13">
        <v>17.927440666666666</v>
      </c>
      <c r="F51" s="13">
        <f t="shared" si="1"/>
        <v>5.9972703333333328</v>
      </c>
      <c r="G51" s="13"/>
      <c r="H51" s="13">
        <f t="shared" si="3"/>
        <v>-0.6813390952380951</v>
      </c>
      <c r="I51" s="13"/>
      <c r="J51" s="13"/>
    </row>
    <row r="52" spans="1:10" x14ac:dyDescent="0.25">
      <c r="A52" s="13" t="s">
        <v>224</v>
      </c>
      <c r="B52" s="13" t="s">
        <v>188</v>
      </c>
      <c r="C52" s="13">
        <v>24</v>
      </c>
      <c r="D52" s="13">
        <v>25.57001</v>
      </c>
      <c r="E52" s="13">
        <v>19.246469333333334</v>
      </c>
      <c r="F52" s="13">
        <f t="shared" si="1"/>
        <v>6.3235406666666663</v>
      </c>
      <c r="G52" s="13"/>
      <c r="H52" s="13">
        <f t="shared" si="3"/>
        <v>-1.0076094285714285</v>
      </c>
      <c r="I52" s="13"/>
      <c r="J52" s="13"/>
    </row>
    <row r="53" spans="1:10" x14ac:dyDescent="0.25">
      <c r="A53" s="13" t="s">
        <v>225</v>
      </c>
      <c r="B53" s="13" t="s">
        <v>188</v>
      </c>
      <c r="C53" s="13">
        <v>24</v>
      </c>
      <c r="D53" s="13">
        <v>23.743496</v>
      </c>
      <c r="E53" s="13">
        <v>18.435749666666666</v>
      </c>
      <c r="F53" s="13">
        <f t="shared" si="1"/>
        <v>5.3077463333333341</v>
      </c>
      <c r="G53" s="13"/>
      <c r="H53" s="13">
        <f t="shared" si="3"/>
        <v>8.1849047619035886E-3</v>
      </c>
      <c r="I53" s="13"/>
      <c r="J53" s="1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100"/>
  <sheetViews>
    <sheetView zoomScale="80" zoomScaleNormal="80" workbookViewId="0">
      <selection activeCell="A6" sqref="A6"/>
    </sheetView>
  </sheetViews>
  <sheetFormatPr defaultColWidth="8.85546875" defaultRowHeight="15" x14ac:dyDescent="0.25"/>
  <cols>
    <col min="1" max="1" width="14.85546875" style="8" customWidth="1"/>
    <col min="2" max="2" width="10.7109375" style="8" customWidth="1"/>
    <col min="3" max="5" width="14.85546875" style="8" customWidth="1"/>
    <col min="6" max="6" width="8.7109375" style="8" customWidth="1"/>
    <col min="7" max="8" width="8.85546875" style="8"/>
    <col min="9" max="9" width="11.140625" style="8" customWidth="1"/>
    <col min="10" max="12" width="14.85546875" style="8" customWidth="1"/>
    <col min="13" max="13" width="10.5703125" style="8" customWidth="1"/>
    <col min="14" max="15" width="8.85546875" style="8"/>
    <col min="16" max="16" width="14.85546875" style="8" customWidth="1"/>
    <col min="17" max="17" width="8.85546875" style="8"/>
    <col min="19" max="20" width="9.140625" style="8" customWidth="1"/>
    <col min="21" max="16384" width="8.85546875" style="8"/>
  </cols>
  <sheetData>
    <row r="8" spans="1:20" ht="15.75" thickBot="1" x14ac:dyDescent="0.3">
      <c r="C8" s="36" t="s">
        <v>104</v>
      </c>
      <c r="D8" s="36"/>
      <c r="J8" s="36" t="s">
        <v>104</v>
      </c>
      <c r="K8" s="36"/>
    </row>
    <row r="9" spans="1:20" x14ac:dyDescent="0.25">
      <c r="A9" s="3" t="s">
        <v>0</v>
      </c>
      <c r="B9" s="3" t="s">
        <v>1</v>
      </c>
      <c r="C9" s="3" t="s">
        <v>2</v>
      </c>
      <c r="D9" s="3" t="s">
        <v>2</v>
      </c>
      <c r="E9" s="3" t="s">
        <v>102</v>
      </c>
      <c r="F9" s="3"/>
      <c r="G9" s="3" t="s">
        <v>94</v>
      </c>
      <c r="H9" s="3" t="s">
        <v>0</v>
      </c>
      <c r="I9" s="3" t="s">
        <v>1</v>
      </c>
      <c r="J9" s="3" t="s">
        <v>2</v>
      </c>
      <c r="K9" s="3" t="s">
        <v>2</v>
      </c>
      <c r="L9" s="3" t="s">
        <v>102</v>
      </c>
      <c r="M9" s="3"/>
      <c r="N9" s="3" t="s">
        <v>94</v>
      </c>
      <c r="O9" s="20" t="s">
        <v>95</v>
      </c>
      <c r="P9" s="3"/>
      <c r="Q9" s="3" t="s">
        <v>94</v>
      </c>
      <c r="R9" s="4" t="s">
        <v>100</v>
      </c>
      <c r="S9" s="3"/>
      <c r="T9" s="3" t="s">
        <v>94</v>
      </c>
    </row>
    <row r="10" spans="1:2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20"/>
      <c r="P10" s="3"/>
      <c r="Q10" s="3"/>
      <c r="R10" s="5"/>
      <c r="S10" s="3"/>
      <c r="T10" s="3"/>
    </row>
    <row r="11" spans="1:20" x14ac:dyDescent="0.25">
      <c r="A11" s="8" t="s">
        <v>3</v>
      </c>
      <c r="B11" s="8" t="s">
        <v>4</v>
      </c>
      <c r="C11" s="8">
        <v>5.2193440000000004</v>
      </c>
      <c r="D11" s="8">
        <v>5.3860320000000002</v>
      </c>
      <c r="E11" s="8">
        <f>AVERAGE(C11:D11)</f>
        <v>5.3026879999999998</v>
      </c>
      <c r="F11" s="8" t="s">
        <v>97</v>
      </c>
      <c r="G11" s="18">
        <f>AVERAGE(E11:E16)</f>
        <v>5.322868633333333</v>
      </c>
      <c r="H11" s="8" t="s">
        <v>3</v>
      </c>
      <c r="I11" s="8" t="s">
        <v>103</v>
      </c>
      <c r="J11" s="8">
        <v>30.452307000000001</v>
      </c>
      <c r="K11" s="8">
        <v>30.944884999999999</v>
      </c>
      <c r="L11" s="8">
        <f>AVERAGE(J11:K11)</f>
        <v>30.698596000000002</v>
      </c>
      <c r="M11" s="8" t="s">
        <v>97</v>
      </c>
      <c r="N11" s="18">
        <f>AVERAGE(L11:L16)</f>
        <v>31.235572749999999</v>
      </c>
      <c r="O11" s="8">
        <f t="shared" ref="O11:O42" si="0">L11-E11</f>
        <v>25.395908000000002</v>
      </c>
      <c r="P11" s="8" t="s">
        <v>97</v>
      </c>
      <c r="Q11" s="18">
        <f>AVERAGE(O11:O16)</f>
        <v>25.912704116666664</v>
      </c>
      <c r="R11" s="19">
        <f>$Q$11-O11</f>
        <v>0.51679611666666148</v>
      </c>
      <c r="S11" s="8" t="s">
        <v>97</v>
      </c>
      <c r="T11" s="18">
        <f>AVERAGE(R11:R16)</f>
        <v>-3.5527136788005009E-15</v>
      </c>
    </row>
    <row r="12" spans="1:20" x14ac:dyDescent="0.25">
      <c r="A12" s="8" t="s">
        <v>5</v>
      </c>
      <c r="B12" s="8" t="s">
        <v>4</v>
      </c>
      <c r="C12" s="8">
        <v>5.2292541999999997</v>
      </c>
      <c r="D12" s="8">
        <v>5.3249459999999997</v>
      </c>
      <c r="E12" s="8">
        <f t="shared" ref="E12:E75" si="1">AVERAGE(C12:D12)</f>
        <v>5.2771001000000002</v>
      </c>
      <c r="F12" s="8" t="s">
        <v>98</v>
      </c>
      <c r="G12" s="18">
        <f>STDEV(E11:E16)</f>
        <v>0.26479434461200962</v>
      </c>
      <c r="H12" s="8" t="s">
        <v>5</v>
      </c>
      <c r="I12" s="8" t="s">
        <v>103</v>
      </c>
      <c r="J12" s="8">
        <v>31.075082999999999</v>
      </c>
      <c r="K12" s="8">
        <v>30.622606000000001</v>
      </c>
      <c r="L12" s="8">
        <f t="shared" ref="L12:L75" si="2">AVERAGE(J12:K12)</f>
        <v>30.848844499999998</v>
      </c>
      <c r="M12" s="8" t="s">
        <v>98</v>
      </c>
      <c r="N12" s="18">
        <f>STDEV(L11:L16)</f>
        <v>0.55068168139740659</v>
      </c>
      <c r="O12" s="8">
        <f t="shared" si="0"/>
        <v>25.5717444</v>
      </c>
      <c r="P12" s="8" t="s">
        <v>98</v>
      </c>
      <c r="Q12" s="18">
        <f>STDEV(O11:O16)</f>
        <v>0.47527921087882469</v>
      </c>
      <c r="R12" s="19">
        <f t="shared" ref="R12:R28" si="3">$Q$11-O12</f>
        <v>0.34095971666666358</v>
      </c>
      <c r="S12" s="8" t="s">
        <v>98</v>
      </c>
      <c r="T12" s="18">
        <f>STDEV(R11:R16)</f>
        <v>0.47527921087882469</v>
      </c>
    </row>
    <row r="13" spans="1:20" x14ac:dyDescent="0.25">
      <c r="A13" s="8" t="s">
        <v>6</v>
      </c>
      <c r="B13" s="8" t="s">
        <v>4</v>
      </c>
      <c r="C13" s="8">
        <v>5.3277400000000004</v>
      </c>
      <c r="D13" s="8">
        <v>5.4412839999999996</v>
      </c>
      <c r="E13" s="8">
        <f t="shared" si="1"/>
        <v>5.384512</v>
      </c>
      <c r="F13" s="8" t="s">
        <v>99</v>
      </c>
      <c r="G13" s="18">
        <f>G12/SQRT(6)</f>
        <v>0.10810183851235196</v>
      </c>
      <c r="H13" s="8" t="s">
        <v>6</v>
      </c>
      <c r="I13" s="8" t="s">
        <v>103</v>
      </c>
      <c r="J13" s="8">
        <v>31.843012000000002</v>
      </c>
      <c r="K13" s="8">
        <v>31.947119000000001</v>
      </c>
      <c r="L13" s="8">
        <f t="shared" si="2"/>
        <v>31.895065500000001</v>
      </c>
      <c r="M13" s="8" t="s">
        <v>99</v>
      </c>
      <c r="N13" s="18">
        <f>N12/SQRT(6)</f>
        <v>0.22481485502025694</v>
      </c>
      <c r="O13" s="8">
        <f t="shared" si="0"/>
        <v>26.5105535</v>
      </c>
      <c r="P13" s="8" t="s">
        <v>99</v>
      </c>
      <c r="Q13" s="18">
        <f>Q12/SQRT(6)</f>
        <v>0.19403192533429403</v>
      </c>
      <c r="R13" s="19">
        <f t="shared" si="3"/>
        <v>-0.5978493833333367</v>
      </c>
      <c r="S13" s="8" t="s">
        <v>99</v>
      </c>
      <c r="T13" s="18">
        <f>T12/SQRT(6)</f>
        <v>0.19403192533429403</v>
      </c>
    </row>
    <row r="14" spans="1:20" x14ac:dyDescent="0.25">
      <c r="A14" s="8" t="s">
        <v>7</v>
      </c>
      <c r="B14" s="8" t="s">
        <v>4</v>
      </c>
      <c r="C14" s="8">
        <v>5.1308309999999997</v>
      </c>
      <c r="D14" s="8">
        <v>5.2389783999999997</v>
      </c>
      <c r="E14" s="8">
        <f t="shared" si="1"/>
        <v>5.1849046999999997</v>
      </c>
      <c r="G14" s="18"/>
      <c r="H14" s="8" t="s">
        <v>7</v>
      </c>
      <c r="I14" s="8" t="s">
        <v>103</v>
      </c>
      <c r="J14" s="8">
        <v>30.726877000000002</v>
      </c>
      <c r="K14" s="8">
        <v>30.74044</v>
      </c>
      <c r="L14" s="8">
        <f t="shared" si="2"/>
        <v>30.733658500000001</v>
      </c>
      <c r="N14" s="18"/>
      <c r="O14" s="8">
        <f t="shared" si="0"/>
        <v>25.5487538</v>
      </c>
      <c r="Q14" s="18"/>
      <c r="R14" s="19">
        <f t="shared" si="3"/>
        <v>0.36395031666666355</v>
      </c>
      <c r="T14" s="18"/>
    </row>
    <row r="15" spans="1:20" x14ac:dyDescent="0.25">
      <c r="A15" s="8" t="s">
        <v>8</v>
      </c>
      <c r="B15" s="8" t="s">
        <v>4</v>
      </c>
      <c r="C15" s="8">
        <v>5.7557855</v>
      </c>
      <c r="D15" s="8">
        <v>5.8261029999999998</v>
      </c>
      <c r="E15" s="8">
        <f t="shared" si="1"/>
        <v>5.7909442499999999</v>
      </c>
      <c r="G15" s="18"/>
      <c r="H15" s="8" t="s">
        <v>8</v>
      </c>
      <c r="I15" s="8" t="s">
        <v>103</v>
      </c>
      <c r="J15" s="8">
        <v>30.972487999999998</v>
      </c>
      <c r="K15" s="8">
        <v>32.707560000000001</v>
      </c>
      <c r="L15" s="8">
        <f t="shared" si="2"/>
        <v>31.840024</v>
      </c>
      <c r="N15" s="18"/>
      <c r="O15" s="8">
        <f t="shared" si="0"/>
        <v>26.049079750000001</v>
      </c>
      <c r="Q15" s="18"/>
      <c r="R15" s="19">
        <f t="shared" si="3"/>
        <v>-0.13637563333333702</v>
      </c>
      <c r="T15" s="18"/>
    </row>
    <row r="16" spans="1:20" x14ac:dyDescent="0.25">
      <c r="A16" s="8" t="s">
        <v>9</v>
      </c>
      <c r="B16" s="8" t="s">
        <v>4</v>
      </c>
      <c r="C16" s="8">
        <v>4.9722704999999996</v>
      </c>
      <c r="D16" s="8">
        <v>5.0218550000000004</v>
      </c>
      <c r="E16" s="8">
        <f t="shared" si="1"/>
        <v>4.9970627499999996</v>
      </c>
      <c r="G16" s="18"/>
      <c r="H16" s="8" t="s">
        <v>9</v>
      </c>
      <c r="I16" s="8" t="s">
        <v>103</v>
      </c>
      <c r="J16" s="8">
        <v>31.133606</v>
      </c>
      <c r="K16" s="8">
        <v>31.660889999999998</v>
      </c>
      <c r="L16" s="8">
        <f t="shared" si="2"/>
        <v>31.397247999999998</v>
      </c>
      <c r="N16" s="18"/>
      <c r="O16" s="8">
        <f t="shared" si="0"/>
        <v>26.40018525</v>
      </c>
      <c r="Q16" s="18"/>
      <c r="R16" s="19">
        <f t="shared" si="3"/>
        <v>-0.4874811333333362</v>
      </c>
      <c r="T16" s="18"/>
    </row>
    <row r="17" spans="1:20" s="10" customFormat="1" x14ac:dyDescent="0.25">
      <c r="A17" s="10" t="s">
        <v>10</v>
      </c>
      <c r="B17" s="10" t="s">
        <v>4</v>
      </c>
      <c r="C17" s="10">
        <v>5.5484314000000001</v>
      </c>
      <c r="D17" s="10">
        <v>5.6146874000000002</v>
      </c>
      <c r="E17" s="10">
        <f t="shared" si="1"/>
        <v>5.5815593999999997</v>
      </c>
      <c r="F17" s="10" t="s">
        <v>97</v>
      </c>
      <c r="G17" s="16">
        <f t="shared" ref="G17" si="4">AVERAGE(E17:E22)</f>
        <v>5.2913044499999993</v>
      </c>
      <c r="H17" s="10" t="s">
        <v>10</v>
      </c>
      <c r="I17" s="10" t="s">
        <v>103</v>
      </c>
      <c r="J17" s="10">
        <v>30.377602</v>
      </c>
      <c r="K17" s="10">
        <v>30.310205</v>
      </c>
      <c r="L17" s="10">
        <f t="shared" si="2"/>
        <v>30.3439035</v>
      </c>
      <c r="M17" s="10" t="s">
        <v>97</v>
      </c>
      <c r="N17" s="16">
        <f>AVERAGE(L17:L22)</f>
        <v>30.62461025</v>
      </c>
      <c r="O17" s="10">
        <f t="shared" si="0"/>
        <v>24.7623441</v>
      </c>
      <c r="P17" s="10" t="s">
        <v>97</v>
      </c>
      <c r="Q17" s="16">
        <f t="shared" ref="Q17" si="5">AVERAGE(O17:O22)</f>
        <v>25.333305800000005</v>
      </c>
      <c r="R17" s="21">
        <f t="shared" si="3"/>
        <v>1.1503600166666637</v>
      </c>
      <c r="S17" s="10" t="s">
        <v>97</v>
      </c>
      <c r="T17" s="16">
        <f t="shared" ref="T17" si="6">AVERAGE(R17:R22)</f>
        <v>0.5793983166666633</v>
      </c>
    </row>
    <row r="18" spans="1:20" s="10" customFormat="1" x14ac:dyDescent="0.25">
      <c r="A18" s="10" t="s">
        <v>11</v>
      </c>
      <c r="B18" s="10" t="s">
        <v>4</v>
      </c>
      <c r="C18" s="10">
        <v>5.6508729999999998</v>
      </c>
      <c r="D18" s="10">
        <v>5.7124920000000001</v>
      </c>
      <c r="E18" s="10">
        <f t="shared" si="1"/>
        <v>5.6816825</v>
      </c>
      <c r="F18" s="10" t="s">
        <v>98</v>
      </c>
      <c r="G18" s="16">
        <f t="shared" ref="G18" si="7">STDEV(E17:E22)</f>
        <v>0.43036535375324547</v>
      </c>
      <c r="H18" s="10" t="s">
        <v>11</v>
      </c>
      <c r="I18" s="10" t="s">
        <v>103</v>
      </c>
      <c r="J18" s="10">
        <v>30.411743000000001</v>
      </c>
      <c r="K18" s="10">
        <v>30.452670000000001</v>
      </c>
      <c r="L18" s="10">
        <f t="shared" si="2"/>
        <v>30.432206499999999</v>
      </c>
      <c r="M18" s="10" t="s">
        <v>98</v>
      </c>
      <c r="N18" s="16">
        <f>STDEV(L17:L22)</f>
        <v>0.61529502173353734</v>
      </c>
      <c r="O18" s="10">
        <f t="shared" si="0"/>
        <v>24.750523999999999</v>
      </c>
      <c r="P18" s="10" t="s">
        <v>98</v>
      </c>
      <c r="Q18" s="16">
        <f t="shared" ref="Q18" si="8">STDEV(O17:O22)</f>
        <v>0.56038085465163001</v>
      </c>
      <c r="R18" s="21">
        <f t="shared" si="3"/>
        <v>1.162180116666665</v>
      </c>
      <c r="S18" s="10" t="s">
        <v>98</v>
      </c>
      <c r="T18" s="16">
        <f t="shared" ref="T18" si="9">STDEV(R17:R22)</f>
        <v>0.56038085465163001</v>
      </c>
    </row>
    <row r="19" spans="1:20" s="10" customFormat="1" x14ac:dyDescent="0.25">
      <c r="A19" s="10" t="s">
        <v>12</v>
      </c>
      <c r="B19" s="10" t="s">
        <v>4</v>
      </c>
      <c r="C19" s="10">
        <v>5.7047939999999997</v>
      </c>
      <c r="D19" s="10">
        <v>5.6294412999999999</v>
      </c>
      <c r="E19" s="10">
        <f t="shared" si="1"/>
        <v>5.6671176499999998</v>
      </c>
      <c r="F19" s="10" t="s">
        <v>99</v>
      </c>
      <c r="G19" s="16">
        <f t="shared" ref="G19" si="10">G18/SQRT(6)</f>
        <v>0.17569591994463812</v>
      </c>
      <c r="H19" s="10" t="s">
        <v>12</v>
      </c>
      <c r="I19" s="10" t="s">
        <v>103</v>
      </c>
      <c r="J19" s="10">
        <v>31.405172</v>
      </c>
      <c r="K19" s="10">
        <v>31.129494000000001</v>
      </c>
      <c r="L19" s="10">
        <f t="shared" si="2"/>
        <v>31.267333000000001</v>
      </c>
      <c r="M19" s="10" t="s">
        <v>99</v>
      </c>
      <c r="N19" s="16">
        <f t="shared" ref="N19" si="11">N18/SQRT(6)</f>
        <v>0.25119314075364207</v>
      </c>
      <c r="O19" s="10">
        <f t="shared" si="0"/>
        <v>25.600215349999999</v>
      </c>
      <c r="P19" s="10" t="s">
        <v>99</v>
      </c>
      <c r="Q19" s="16">
        <f t="shared" ref="Q19" si="12">Q18/SQRT(6)</f>
        <v>0.22877452592020647</v>
      </c>
      <c r="R19" s="21">
        <f t="shared" si="3"/>
        <v>0.31248876666666447</v>
      </c>
      <c r="S19" s="10" t="s">
        <v>99</v>
      </c>
      <c r="T19" s="16">
        <f t="shared" ref="T19" si="13">T18/SQRT(6)</f>
        <v>0.22877452592020647</v>
      </c>
    </row>
    <row r="20" spans="1:20" s="10" customFormat="1" x14ac:dyDescent="0.25">
      <c r="A20" s="10" t="s">
        <v>13</v>
      </c>
      <c r="B20" s="10" t="s">
        <v>4</v>
      </c>
      <c r="C20" s="10">
        <v>4.3875900000000003</v>
      </c>
      <c r="D20" s="10">
        <v>4.8709249999999997</v>
      </c>
      <c r="E20" s="10">
        <f t="shared" si="1"/>
        <v>4.6292574999999996</v>
      </c>
      <c r="G20" s="16"/>
      <c r="H20" s="10" t="s">
        <v>13</v>
      </c>
      <c r="I20" s="10" t="s">
        <v>103</v>
      </c>
      <c r="J20" s="10">
        <v>29.831500999999999</v>
      </c>
      <c r="K20" s="10">
        <v>29.769407000000001</v>
      </c>
      <c r="L20" s="10">
        <f t="shared" si="2"/>
        <v>29.800454000000002</v>
      </c>
      <c r="N20" s="16"/>
      <c r="O20" s="10">
        <f t="shared" si="0"/>
        <v>25.171196500000001</v>
      </c>
      <c r="Q20" s="16"/>
      <c r="R20" s="21">
        <f t="shared" si="3"/>
        <v>0.74150761666666298</v>
      </c>
      <c r="S20" s="10" t="s">
        <v>167</v>
      </c>
      <c r="T20" s="16"/>
    </row>
    <row r="21" spans="1:20" s="10" customFormat="1" x14ac:dyDescent="0.25">
      <c r="A21" s="10" t="s">
        <v>14</v>
      </c>
      <c r="B21" s="10" t="s">
        <v>4</v>
      </c>
      <c r="C21" s="10">
        <v>5.1442623000000003</v>
      </c>
      <c r="D21" s="10">
        <v>5.2973704000000001</v>
      </c>
      <c r="E21" s="10">
        <f t="shared" si="1"/>
        <v>5.2208163499999998</v>
      </c>
      <c r="G21" s="16"/>
      <c r="H21" s="10" t="s">
        <v>14</v>
      </c>
      <c r="I21" s="10" t="s">
        <v>103</v>
      </c>
      <c r="J21" s="10">
        <v>31.444362999999999</v>
      </c>
      <c r="K21" s="10">
        <v>31.429539999999999</v>
      </c>
      <c r="L21" s="10">
        <f t="shared" si="2"/>
        <v>31.436951499999999</v>
      </c>
      <c r="N21" s="16"/>
      <c r="O21" s="10">
        <f t="shared" si="0"/>
        <v>26.216135149999999</v>
      </c>
      <c r="Q21" s="16"/>
      <c r="R21" s="21">
        <f t="shared" si="3"/>
        <v>-0.30343103333333588</v>
      </c>
      <c r="T21" s="16"/>
    </row>
    <row r="22" spans="1:20" s="10" customFormat="1" x14ac:dyDescent="0.25">
      <c r="A22" s="10" t="s">
        <v>15</v>
      </c>
      <c r="B22" s="10" t="s">
        <v>4</v>
      </c>
      <c r="C22" s="10">
        <v>4.9219109999999997</v>
      </c>
      <c r="D22" s="10">
        <v>5.0128756000000001</v>
      </c>
      <c r="E22" s="10">
        <f t="shared" si="1"/>
        <v>4.9673932999999995</v>
      </c>
      <c r="G22" s="16"/>
      <c r="H22" s="10" t="s">
        <v>15</v>
      </c>
      <c r="I22" s="10" t="s">
        <v>103</v>
      </c>
      <c r="J22" s="10">
        <v>30.962783999999999</v>
      </c>
      <c r="K22" s="10">
        <v>29.970842000000001</v>
      </c>
      <c r="L22" s="10">
        <f t="shared" si="2"/>
        <v>30.466813000000002</v>
      </c>
      <c r="N22" s="16"/>
      <c r="O22" s="10">
        <f t="shared" si="0"/>
        <v>25.499419700000004</v>
      </c>
      <c r="Q22" s="16"/>
      <c r="R22" s="21">
        <f t="shared" si="3"/>
        <v>0.41328441666665938</v>
      </c>
      <c r="T22" s="16"/>
    </row>
    <row r="23" spans="1:20" s="13" customFormat="1" x14ac:dyDescent="0.25">
      <c r="A23" s="13" t="s">
        <v>16</v>
      </c>
      <c r="B23" s="13" t="s">
        <v>4</v>
      </c>
      <c r="C23" s="13">
        <v>5.6234726999999998</v>
      </c>
      <c r="D23" s="13">
        <v>5.6774100000000001</v>
      </c>
      <c r="E23" s="13">
        <f t="shared" si="1"/>
        <v>5.6504413499999995</v>
      </c>
      <c r="F23" s="13" t="s">
        <v>97</v>
      </c>
      <c r="G23" s="17">
        <f t="shared" ref="G23" si="14">AVERAGE(E23:E28)</f>
        <v>5.2959392000000003</v>
      </c>
      <c r="H23" s="13" t="s">
        <v>16</v>
      </c>
      <c r="I23" s="13" t="s">
        <v>103</v>
      </c>
      <c r="J23" s="13">
        <v>31.192474000000001</v>
      </c>
      <c r="K23" s="13">
        <v>30.673088</v>
      </c>
      <c r="L23" s="13">
        <f t="shared" si="2"/>
        <v>30.932780999999999</v>
      </c>
      <c r="M23" s="13" t="s">
        <v>97</v>
      </c>
      <c r="N23" s="17">
        <f>AVERAGE(L23:L28)</f>
        <v>31.33858566666667</v>
      </c>
      <c r="O23" s="13">
        <f t="shared" si="0"/>
        <v>25.282339649999997</v>
      </c>
      <c r="P23" s="13" t="s">
        <v>97</v>
      </c>
      <c r="Q23" s="17">
        <f t="shared" ref="Q23" si="15">AVERAGE(O23:O28)</f>
        <v>26.042646466666667</v>
      </c>
      <c r="R23" s="22">
        <f t="shared" si="3"/>
        <v>0.63036446666666635</v>
      </c>
      <c r="S23" s="13" t="s">
        <v>97</v>
      </c>
      <c r="T23" s="17">
        <f t="shared" ref="T23" si="16">AVERAGE(R23:R28)</f>
        <v>-0.12994235000000151</v>
      </c>
    </row>
    <row r="24" spans="1:20" s="13" customFormat="1" x14ac:dyDescent="0.25">
      <c r="A24" s="13" t="s">
        <v>17</v>
      </c>
      <c r="B24" s="13" t="s">
        <v>4</v>
      </c>
      <c r="C24" s="13">
        <v>5.0928000000000004</v>
      </c>
      <c r="D24" s="13">
        <v>5.1311309999999999</v>
      </c>
      <c r="E24" s="13">
        <f t="shared" si="1"/>
        <v>5.1119655000000002</v>
      </c>
      <c r="F24" s="13" t="s">
        <v>98</v>
      </c>
      <c r="G24" s="17">
        <f t="shared" ref="G24" si="17">STDEV(E23:E28)</f>
        <v>0.21748786734166328</v>
      </c>
      <c r="H24" s="13" t="s">
        <v>17</v>
      </c>
      <c r="I24" s="13" t="s">
        <v>103</v>
      </c>
      <c r="J24" s="13">
        <v>30.810852000000001</v>
      </c>
      <c r="K24" s="13">
        <v>31.157978</v>
      </c>
      <c r="L24" s="13">
        <f t="shared" si="2"/>
        <v>30.984414999999998</v>
      </c>
      <c r="M24" s="13" t="s">
        <v>98</v>
      </c>
      <c r="N24" s="17">
        <f>STDEV(L23:L28)</f>
        <v>0.44707598104770402</v>
      </c>
      <c r="O24" s="13">
        <f t="shared" si="0"/>
        <v>25.872449499999998</v>
      </c>
      <c r="P24" s="13" t="s">
        <v>98</v>
      </c>
      <c r="Q24" s="17">
        <f t="shared" ref="Q24" si="18">STDEV(O23:O28)</f>
        <v>0.54248915931332897</v>
      </c>
      <c r="R24" s="22">
        <f t="shared" si="3"/>
        <v>4.0254616666665299E-2</v>
      </c>
      <c r="S24" s="13" t="s">
        <v>98</v>
      </c>
      <c r="T24" s="17">
        <f t="shared" ref="T24" si="19">STDEV(R23:R28)</f>
        <v>0.54248915931332897</v>
      </c>
    </row>
    <row r="25" spans="1:20" s="13" customFormat="1" x14ac:dyDescent="0.25">
      <c r="A25" s="13" t="s">
        <v>18</v>
      </c>
      <c r="B25" s="13" t="s">
        <v>4</v>
      </c>
      <c r="C25" s="13">
        <v>5.007282</v>
      </c>
      <c r="D25" s="13">
        <v>5.0455036</v>
      </c>
      <c r="E25" s="13">
        <f t="shared" si="1"/>
        <v>5.0263928</v>
      </c>
      <c r="F25" s="13" t="s">
        <v>99</v>
      </c>
      <c r="G25" s="17">
        <f t="shared" ref="G25" si="20">G24/SQRT(6)</f>
        <v>8.8789050038865461E-2</v>
      </c>
      <c r="H25" s="13" t="s">
        <v>18</v>
      </c>
      <c r="I25" s="13" t="s">
        <v>103</v>
      </c>
      <c r="J25" s="13">
        <v>31.202401999999999</v>
      </c>
      <c r="K25" s="13">
        <v>32.006084000000001</v>
      </c>
      <c r="L25" s="13">
        <f t="shared" si="2"/>
        <v>31.604243</v>
      </c>
      <c r="M25" s="13" t="s">
        <v>99</v>
      </c>
      <c r="N25" s="17">
        <f t="shared" ref="N25" si="21">N24/SQRT(6)</f>
        <v>0.18251800497017961</v>
      </c>
      <c r="O25" s="13">
        <f t="shared" si="0"/>
        <v>26.5778502</v>
      </c>
      <c r="P25" s="13" t="s">
        <v>99</v>
      </c>
      <c r="Q25" s="17">
        <f t="shared" ref="Q25" si="22">Q24/SQRT(6)</f>
        <v>0.2214702718848448</v>
      </c>
      <c r="R25" s="22">
        <f t="shared" si="3"/>
        <v>-0.66514608333333669</v>
      </c>
      <c r="S25" s="13" t="s">
        <v>99</v>
      </c>
      <c r="T25" s="17">
        <f t="shared" ref="T25" si="23">T24/SQRT(6)</f>
        <v>0.2214702718848448</v>
      </c>
    </row>
    <row r="26" spans="1:20" s="13" customFormat="1" x14ac:dyDescent="0.25">
      <c r="A26" s="13" t="s">
        <v>19</v>
      </c>
      <c r="B26" s="13" t="s">
        <v>4</v>
      </c>
      <c r="C26" s="13">
        <v>5.2464820000000003</v>
      </c>
      <c r="D26" s="13">
        <v>5.4635540000000002</v>
      </c>
      <c r="E26" s="13">
        <f t="shared" si="1"/>
        <v>5.3550180000000003</v>
      </c>
      <c r="G26" s="17"/>
      <c r="H26" s="13" t="s">
        <v>19</v>
      </c>
      <c r="I26" s="13" t="s">
        <v>103</v>
      </c>
      <c r="J26" s="13">
        <v>32.134995000000004</v>
      </c>
      <c r="K26" s="13">
        <v>31.850505999999999</v>
      </c>
      <c r="L26" s="13">
        <f t="shared" si="2"/>
        <v>31.9927505</v>
      </c>
      <c r="N26" s="17"/>
      <c r="O26" s="13">
        <f t="shared" si="0"/>
        <v>26.637732499999998</v>
      </c>
      <c r="Q26" s="17"/>
      <c r="R26" s="22">
        <f t="shared" si="3"/>
        <v>-0.72502838333333486</v>
      </c>
      <c r="T26" s="17"/>
    </row>
    <row r="27" spans="1:20" s="13" customFormat="1" x14ac:dyDescent="0.25">
      <c r="A27" s="13" t="s">
        <v>20</v>
      </c>
      <c r="B27" s="13" t="s">
        <v>4</v>
      </c>
      <c r="C27" s="13">
        <v>5.1996964999999999</v>
      </c>
      <c r="D27" s="13">
        <v>5.4227796000000001</v>
      </c>
      <c r="E27" s="13">
        <f t="shared" si="1"/>
        <v>5.31123805</v>
      </c>
      <c r="G27" s="17"/>
      <c r="H27" s="13" t="s">
        <v>20</v>
      </c>
      <c r="I27" s="13" t="s">
        <v>103</v>
      </c>
      <c r="J27" s="13">
        <v>31.420296</v>
      </c>
      <c r="K27" s="13">
        <v>31.726296999999999</v>
      </c>
      <c r="L27" s="13">
        <f t="shared" si="2"/>
        <v>31.573296499999998</v>
      </c>
      <c r="N27" s="17"/>
      <c r="O27" s="13">
        <f t="shared" si="0"/>
        <v>26.262058449999998</v>
      </c>
      <c r="Q27" s="17"/>
      <c r="R27" s="22">
        <f t="shared" si="3"/>
        <v>-0.34935433333333421</v>
      </c>
      <c r="T27" s="17"/>
    </row>
    <row r="28" spans="1:20" s="13" customFormat="1" x14ac:dyDescent="0.25">
      <c r="A28" s="13" t="s">
        <v>21</v>
      </c>
      <c r="B28" s="13" t="s">
        <v>4</v>
      </c>
      <c r="D28" s="13">
        <v>5.3205795</v>
      </c>
      <c r="E28" s="13">
        <f t="shared" si="1"/>
        <v>5.3205795</v>
      </c>
      <c r="G28" s="17"/>
      <c r="H28" s="13" t="s">
        <v>21</v>
      </c>
      <c r="I28" s="13" t="s">
        <v>103</v>
      </c>
      <c r="J28" s="13">
        <v>30.670615999999999</v>
      </c>
      <c r="K28" s="13">
        <v>31.21744</v>
      </c>
      <c r="L28" s="13">
        <f t="shared" si="2"/>
        <v>30.944027999999999</v>
      </c>
      <c r="N28" s="17"/>
      <c r="O28" s="13">
        <f t="shared" si="0"/>
        <v>25.623448499999999</v>
      </c>
      <c r="Q28" s="17"/>
      <c r="R28" s="22">
        <f t="shared" si="3"/>
        <v>0.28925561666666511</v>
      </c>
      <c r="T28" s="17"/>
    </row>
    <row r="29" spans="1:20" x14ac:dyDescent="0.25">
      <c r="A29" s="8" t="s">
        <v>22</v>
      </c>
      <c r="B29" s="8" t="s">
        <v>4</v>
      </c>
      <c r="C29" s="8">
        <v>5.4023110000000001</v>
      </c>
      <c r="D29" s="8">
        <v>5.6176662000000004</v>
      </c>
      <c r="E29" s="8">
        <f t="shared" si="1"/>
        <v>5.5099885999999998</v>
      </c>
      <c r="F29" s="8" t="s">
        <v>97</v>
      </c>
      <c r="G29" s="18">
        <f t="shared" ref="G29" si="24">AVERAGE(E29:E34)</f>
        <v>5.2491961416666664</v>
      </c>
      <c r="H29" s="8" t="s">
        <v>22</v>
      </c>
      <c r="I29" s="8" t="s">
        <v>103</v>
      </c>
      <c r="J29" s="8">
        <v>27.211265999999998</v>
      </c>
      <c r="K29" s="8">
        <v>27.821386</v>
      </c>
      <c r="L29" s="8">
        <f t="shared" si="2"/>
        <v>27.516325999999999</v>
      </c>
      <c r="M29" s="8" t="s">
        <v>97</v>
      </c>
      <c r="N29" s="18">
        <f>AVERAGE(L29:L34)</f>
        <v>29.435022499999999</v>
      </c>
      <c r="O29" s="8">
        <f t="shared" si="0"/>
        <v>22.0063374</v>
      </c>
      <c r="P29" s="8" t="s">
        <v>97</v>
      </c>
      <c r="Q29" s="18">
        <f t="shared" ref="Q29" si="25">AVERAGE(O29:O34)</f>
        <v>24.185826358333333</v>
      </c>
      <c r="R29" s="19">
        <f t="shared" ref="R29:R46" si="26">$Q$29-O29</f>
        <v>2.1794889583333337</v>
      </c>
      <c r="S29" s="8" t="s">
        <v>97</v>
      </c>
      <c r="T29" s="18">
        <f t="shared" ref="T29" si="27">AVERAGE(R29:R34)</f>
        <v>5.9211894646675012E-16</v>
      </c>
    </row>
    <row r="30" spans="1:20" x14ac:dyDescent="0.25">
      <c r="A30" s="8" t="s">
        <v>23</v>
      </c>
      <c r="B30" s="8" t="s">
        <v>4</v>
      </c>
      <c r="C30" s="8">
        <v>5.6808294999999998</v>
      </c>
      <c r="D30" s="8">
        <v>5.8634043</v>
      </c>
      <c r="E30" s="8">
        <f t="shared" si="1"/>
        <v>5.7721169000000003</v>
      </c>
      <c r="F30" s="8" t="s">
        <v>98</v>
      </c>
      <c r="G30" s="18">
        <f t="shared" ref="G30" si="28">STDEV(E29:E34)</f>
        <v>0.34140986896251629</v>
      </c>
      <c r="H30" s="8" t="s">
        <v>23</v>
      </c>
      <c r="I30" s="8" t="s">
        <v>103</v>
      </c>
      <c r="J30" s="8">
        <v>29.921661</v>
      </c>
      <c r="K30" s="8">
        <v>30.011417000000002</v>
      </c>
      <c r="L30" s="8">
        <f t="shared" si="2"/>
        <v>29.966539000000001</v>
      </c>
      <c r="M30" s="8" t="s">
        <v>98</v>
      </c>
      <c r="N30" s="18">
        <f>STDEV(L29:L34)</f>
        <v>1.54850016595766</v>
      </c>
      <c r="O30" s="8">
        <f t="shared" si="0"/>
        <v>24.194422100000001</v>
      </c>
      <c r="P30" s="8" t="s">
        <v>98</v>
      </c>
      <c r="Q30" s="18">
        <f t="shared" ref="Q30" si="29">STDEV(O29:O34)</f>
        <v>1.6695889626603735</v>
      </c>
      <c r="R30" s="19">
        <f t="shared" si="26"/>
        <v>-8.5957416666673225E-3</v>
      </c>
      <c r="S30" s="8" t="s">
        <v>98</v>
      </c>
      <c r="T30" s="18">
        <f t="shared" ref="T30" si="30">STDEV(R29:R34)</f>
        <v>1.6695889626603735</v>
      </c>
    </row>
    <row r="31" spans="1:20" x14ac:dyDescent="0.25">
      <c r="A31" s="8" t="s">
        <v>24</v>
      </c>
      <c r="B31" s="8" t="s">
        <v>4</v>
      </c>
      <c r="C31" s="8">
        <v>4.7468579999999996</v>
      </c>
      <c r="D31" s="8">
        <v>4.9854010000000004</v>
      </c>
      <c r="E31" s="8">
        <f t="shared" si="1"/>
        <v>4.8661294999999996</v>
      </c>
      <c r="F31" s="8" t="s">
        <v>99</v>
      </c>
      <c r="G31" s="18">
        <f t="shared" ref="G31" si="31">G30/SQRT(6)</f>
        <v>0.13937999535143877</v>
      </c>
      <c r="H31" s="8" t="s">
        <v>24</v>
      </c>
      <c r="I31" s="8" t="s">
        <v>103</v>
      </c>
      <c r="J31" s="8">
        <v>29.602705</v>
      </c>
      <c r="K31" s="8">
        <v>30.240252000000002</v>
      </c>
      <c r="L31" s="8">
        <f t="shared" si="2"/>
        <v>29.921478499999999</v>
      </c>
      <c r="M31" s="8" t="s">
        <v>99</v>
      </c>
      <c r="N31" s="18">
        <f t="shared" ref="N31" si="32">N30/SQRT(6)</f>
        <v>0.63217254553522295</v>
      </c>
      <c r="O31" s="8">
        <f t="shared" si="0"/>
        <v>25.055349</v>
      </c>
      <c r="P31" s="8" t="s">
        <v>99</v>
      </c>
      <c r="Q31" s="18">
        <f t="shared" ref="Q31" si="33">Q30/SQRT(6)</f>
        <v>0.68160683978343195</v>
      </c>
      <c r="R31" s="19">
        <f t="shared" si="26"/>
        <v>-0.86952264166666637</v>
      </c>
      <c r="S31" s="8" t="s">
        <v>99</v>
      </c>
      <c r="T31" s="18">
        <f t="shared" ref="T31" si="34">T30/SQRT(6)</f>
        <v>0.68160683978343195</v>
      </c>
    </row>
    <row r="32" spans="1:20" x14ac:dyDescent="0.25">
      <c r="A32" s="8" t="s">
        <v>25</v>
      </c>
      <c r="B32" s="8" t="s">
        <v>4</v>
      </c>
      <c r="C32" s="8">
        <v>5.1348224</v>
      </c>
      <c r="D32" s="8">
        <v>5.2437569999999996</v>
      </c>
      <c r="E32" s="8">
        <f t="shared" si="1"/>
        <v>5.1892896999999998</v>
      </c>
      <c r="G32" s="18"/>
      <c r="H32" s="8" t="s">
        <v>25</v>
      </c>
      <c r="I32" s="8" t="s">
        <v>103</v>
      </c>
      <c r="J32" s="8">
        <v>31.706337000000001</v>
      </c>
      <c r="K32" s="8">
        <v>31.067034</v>
      </c>
      <c r="L32" s="8">
        <f t="shared" si="2"/>
        <v>31.386685499999999</v>
      </c>
      <c r="N32" s="18"/>
      <c r="O32" s="8">
        <f t="shared" si="0"/>
        <v>26.197395799999999</v>
      </c>
      <c r="Q32" s="18"/>
      <c r="R32" s="19">
        <f t="shared" si="26"/>
        <v>-2.0115694416666656</v>
      </c>
      <c r="T32" s="18"/>
    </row>
    <row r="33" spans="1:20" x14ac:dyDescent="0.25">
      <c r="A33" s="8" t="s">
        <v>26</v>
      </c>
      <c r="B33" s="8" t="s">
        <v>4</v>
      </c>
      <c r="C33" s="8">
        <v>4.8664849999999999</v>
      </c>
      <c r="D33" s="8">
        <v>5.0344030000000002</v>
      </c>
      <c r="E33" s="8">
        <f t="shared" si="1"/>
        <v>4.9504440000000001</v>
      </c>
      <c r="G33" s="18"/>
      <c r="H33" s="8" t="s">
        <v>26</v>
      </c>
      <c r="I33" s="8" t="s">
        <v>103</v>
      </c>
      <c r="J33" s="8">
        <v>30.037569000000001</v>
      </c>
      <c r="K33" s="8">
        <v>30.399740000000001</v>
      </c>
      <c r="L33" s="8">
        <f t="shared" si="2"/>
        <v>30.2186545</v>
      </c>
      <c r="N33" s="18"/>
      <c r="O33" s="8">
        <f t="shared" si="0"/>
        <v>25.268210499999999</v>
      </c>
      <c r="Q33" s="18"/>
      <c r="R33" s="19">
        <f t="shared" si="26"/>
        <v>-1.0823841416666653</v>
      </c>
      <c r="T33" s="18"/>
    </row>
    <row r="34" spans="1:20" x14ac:dyDescent="0.25">
      <c r="A34" s="8" t="s">
        <v>27</v>
      </c>
      <c r="B34" s="8" t="s">
        <v>4</v>
      </c>
      <c r="C34" s="8">
        <v>5.1384616000000003</v>
      </c>
      <c r="D34" s="8">
        <v>5.2759546999999998</v>
      </c>
      <c r="E34" s="8">
        <f t="shared" si="1"/>
        <v>5.2072081499999996</v>
      </c>
      <c r="G34" s="18"/>
      <c r="H34" s="8" t="s">
        <v>27</v>
      </c>
      <c r="I34" s="8" t="s">
        <v>103</v>
      </c>
      <c r="J34" s="8">
        <v>27.716297000000001</v>
      </c>
      <c r="K34" s="8">
        <v>27.484605999999999</v>
      </c>
      <c r="L34" s="8">
        <f t="shared" si="2"/>
        <v>27.600451499999998</v>
      </c>
      <c r="N34" s="18"/>
      <c r="O34" s="8">
        <f t="shared" si="0"/>
        <v>22.393243349999999</v>
      </c>
      <c r="Q34" s="18"/>
      <c r="R34" s="19">
        <f t="shared" si="26"/>
        <v>1.7925830083333345</v>
      </c>
      <c r="T34" s="18"/>
    </row>
    <row r="35" spans="1:20" s="10" customFormat="1" x14ac:dyDescent="0.25">
      <c r="A35" s="10" t="s">
        <v>28</v>
      </c>
      <c r="B35" s="10" t="s">
        <v>4</v>
      </c>
      <c r="C35" s="10">
        <v>5.1203218000000001</v>
      </c>
      <c r="D35" s="10">
        <v>5.2945513999999996</v>
      </c>
      <c r="E35" s="10">
        <f t="shared" si="1"/>
        <v>5.2074365999999994</v>
      </c>
      <c r="F35" s="10" t="s">
        <v>97</v>
      </c>
      <c r="G35" s="16">
        <f t="shared" ref="G35" si="35">AVERAGE(E35:E40)</f>
        <v>5.1090266583333337</v>
      </c>
      <c r="H35" s="10" t="s">
        <v>28</v>
      </c>
      <c r="I35" s="10" t="s">
        <v>103</v>
      </c>
      <c r="J35" s="10">
        <v>29.386333</v>
      </c>
      <c r="K35" s="10">
        <v>29.862864999999999</v>
      </c>
      <c r="L35" s="10">
        <f t="shared" si="2"/>
        <v>29.624599</v>
      </c>
      <c r="M35" s="10" t="s">
        <v>97</v>
      </c>
      <c r="N35" s="16">
        <f>AVERAGE(L35:L40)</f>
        <v>29.789858499999998</v>
      </c>
      <c r="O35" s="10">
        <f t="shared" si="0"/>
        <v>24.417162400000002</v>
      </c>
      <c r="P35" s="10" t="s">
        <v>97</v>
      </c>
      <c r="Q35" s="16">
        <f t="shared" ref="Q35" si="36">AVERAGE(O35:O40)</f>
        <v>24.680831841666663</v>
      </c>
      <c r="R35" s="21">
        <f t="shared" si="26"/>
        <v>-0.23133604166666899</v>
      </c>
      <c r="S35" s="10" t="s">
        <v>97</v>
      </c>
      <c r="T35" s="16">
        <f t="shared" ref="T35" si="37">AVERAGE(R35:R40)</f>
        <v>-0.49500548333333327</v>
      </c>
    </row>
    <row r="36" spans="1:20" s="10" customFormat="1" x14ac:dyDescent="0.25">
      <c r="A36" s="10" t="s">
        <v>29</v>
      </c>
      <c r="B36" s="10" t="s">
        <v>4</v>
      </c>
      <c r="C36" s="10">
        <v>5.0959864000000001</v>
      </c>
      <c r="D36" s="10">
        <v>5.0697125999999999</v>
      </c>
      <c r="E36" s="10">
        <f t="shared" si="1"/>
        <v>5.0828495</v>
      </c>
      <c r="F36" s="10" t="s">
        <v>98</v>
      </c>
      <c r="G36" s="16">
        <f t="shared" ref="G36" si="38">STDEV(E35:E40)</f>
        <v>0.2114821444701028</v>
      </c>
      <c r="H36" s="10" t="s">
        <v>29</v>
      </c>
      <c r="I36" s="10" t="s">
        <v>103</v>
      </c>
      <c r="J36" s="10">
        <v>29.964489</v>
      </c>
      <c r="K36" s="10">
        <v>29.162514000000002</v>
      </c>
      <c r="L36" s="10">
        <f t="shared" si="2"/>
        <v>29.563501500000001</v>
      </c>
      <c r="M36" s="10" t="s">
        <v>98</v>
      </c>
      <c r="N36" s="16">
        <f>STDEV(L35:L40)</f>
        <v>0.84116101403601551</v>
      </c>
      <c r="O36" s="10">
        <f t="shared" si="0"/>
        <v>24.480651999999999</v>
      </c>
      <c r="P36" s="10" t="s">
        <v>98</v>
      </c>
      <c r="Q36" s="16">
        <f t="shared" ref="Q36" si="39">STDEV(O35:O40)</f>
        <v>0.7660011512588546</v>
      </c>
      <c r="R36" s="21">
        <f t="shared" si="26"/>
        <v>-0.29482564166666592</v>
      </c>
      <c r="S36" s="10" t="s">
        <v>98</v>
      </c>
      <c r="T36" s="16">
        <f t="shared" ref="T36" si="40">STDEV(R35:R40)</f>
        <v>0.7660011512588546</v>
      </c>
    </row>
    <row r="37" spans="1:20" s="10" customFormat="1" x14ac:dyDescent="0.25">
      <c r="A37" s="10" t="s">
        <v>30</v>
      </c>
      <c r="B37" s="10" t="s">
        <v>4</v>
      </c>
      <c r="C37" s="10">
        <v>4.9833816999999998</v>
      </c>
      <c r="D37" s="10">
        <v>5.1335179999999996</v>
      </c>
      <c r="E37" s="10">
        <f t="shared" si="1"/>
        <v>5.0584498499999997</v>
      </c>
      <c r="F37" s="10" t="s">
        <v>99</v>
      </c>
      <c r="G37" s="16">
        <f t="shared" ref="G37" si="41">G36/SQRT(6)</f>
        <v>8.6337223943551172E-2</v>
      </c>
      <c r="H37" s="10" t="s">
        <v>30</v>
      </c>
      <c r="I37" s="10" t="s">
        <v>103</v>
      </c>
      <c r="J37" s="10">
        <v>28.476230000000001</v>
      </c>
      <c r="K37" s="10">
        <v>28.662607000000001</v>
      </c>
      <c r="L37" s="10">
        <f t="shared" si="2"/>
        <v>28.569418500000001</v>
      </c>
      <c r="M37" s="10" t="s">
        <v>99</v>
      </c>
      <c r="N37" s="16">
        <f t="shared" ref="N37" si="42">N36/SQRT(6)</f>
        <v>0.34340254598505282</v>
      </c>
      <c r="O37" s="10">
        <f t="shared" si="0"/>
        <v>23.510968650000002</v>
      </c>
      <c r="P37" s="10" t="s">
        <v>99</v>
      </c>
      <c r="Q37" s="16">
        <f t="shared" ref="Q37" si="43">Q36/SQRT(6)</f>
        <v>0.31271866049477837</v>
      </c>
      <c r="R37" s="21">
        <f t="shared" si="26"/>
        <v>0.67485770833333092</v>
      </c>
      <c r="S37" s="10" t="s">
        <v>99</v>
      </c>
      <c r="T37" s="16">
        <f t="shared" ref="T37" si="44">T36/SQRT(6)</f>
        <v>0.31271866049477837</v>
      </c>
    </row>
    <row r="38" spans="1:20" s="10" customFormat="1" x14ac:dyDescent="0.25">
      <c r="A38" s="10" t="s">
        <v>31</v>
      </c>
      <c r="B38" s="10" t="s">
        <v>4</v>
      </c>
      <c r="C38" s="10">
        <v>5.4082410000000003</v>
      </c>
      <c r="D38" s="10">
        <v>5.5298056999999998</v>
      </c>
      <c r="E38" s="10">
        <f t="shared" si="1"/>
        <v>5.4690233500000005</v>
      </c>
      <c r="G38" s="16"/>
      <c r="H38" s="10" t="s">
        <v>31</v>
      </c>
      <c r="I38" s="10" t="s">
        <v>103</v>
      </c>
      <c r="J38" s="10">
        <v>30.936067999999999</v>
      </c>
      <c r="K38" s="10">
        <v>30.808734999999999</v>
      </c>
      <c r="L38" s="10">
        <f t="shared" si="2"/>
        <v>30.872401499999999</v>
      </c>
      <c r="N38" s="16"/>
      <c r="O38" s="10">
        <f t="shared" si="0"/>
        <v>25.403378149999998</v>
      </c>
      <c r="Q38" s="16"/>
      <c r="R38" s="21">
        <f t="shared" si="26"/>
        <v>-1.2175517916666649</v>
      </c>
      <c r="T38" s="16"/>
    </row>
    <row r="39" spans="1:20" s="10" customFormat="1" x14ac:dyDescent="0.25">
      <c r="A39" s="10" t="s">
        <v>32</v>
      </c>
      <c r="B39" s="10" t="s">
        <v>4</v>
      </c>
      <c r="C39" s="10">
        <v>4.7489990000000004</v>
      </c>
      <c r="D39" s="10">
        <v>4.9588036999999998</v>
      </c>
      <c r="E39" s="10">
        <f t="shared" si="1"/>
        <v>4.8539013500000001</v>
      </c>
      <c r="G39" s="16"/>
      <c r="H39" s="10" t="s">
        <v>32</v>
      </c>
      <c r="I39" s="10" t="s">
        <v>103</v>
      </c>
      <c r="J39" s="10">
        <v>29.373035000000002</v>
      </c>
      <c r="K39" s="10">
        <v>29.589334000000001</v>
      </c>
      <c r="L39" s="10">
        <f t="shared" si="2"/>
        <v>29.481184500000001</v>
      </c>
      <c r="N39" s="16"/>
      <c r="O39" s="10">
        <f t="shared" si="0"/>
        <v>24.62728315</v>
      </c>
      <c r="Q39" s="16"/>
      <c r="R39" s="21">
        <f t="shared" si="26"/>
        <v>-0.44145679166666696</v>
      </c>
      <c r="T39" s="16"/>
    </row>
    <row r="40" spans="1:20" s="10" customFormat="1" x14ac:dyDescent="0.25">
      <c r="A40" s="10" t="s">
        <v>33</v>
      </c>
      <c r="B40" s="10" t="s">
        <v>4</v>
      </c>
      <c r="C40" s="10">
        <v>4.9229016000000003</v>
      </c>
      <c r="D40" s="10">
        <v>5.0420970000000001</v>
      </c>
      <c r="E40" s="10">
        <f t="shared" si="1"/>
        <v>4.9824993000000006</v>
      </c>
      <c r="G40" s="16"/>
      <c r="H40" s="10" t="s">
        <v>33</v>
      </c>
      <c r="I40" s="10" t="s">
        <v>103</v>
      </c>
      <c r="J40" s="10">
        <v>30.786878999999999</v>
      </c>
      <c r="K40" s="10">
        <v>30.469213</v>
      </c>
      <c r="L40" s="10">
        <f t="shared" si="2"/>
        <v>30.628045999999998</v>
      </c>
      <c r="N40" s="16"/>
      <c r="O40" s="10">
        <f t="shared" si="0"/>
        <v>25.645546699999997</v>
      </c>
      <c r="Q40" s="16"/>
      <c r="R40" s="21">
        <f t="shared" si="26"/>
        <v>-1.4597203416666638</v>
      </c>
      <c r="T40" s="16"/>
    </row>
    <row r="41" spans="1:20" s="13" customFormat="1" x14ac:dyDescent="0.25">
      <c r="A41" s="13" t="s">
        <v>34</v>
      </c>
      <c r="B41" s="13" t="s">
        <v>4</v>
      </c>
      <c r="C41" s="13">
        <v>4.8168870000000004</v>
      </c>
      <c r="D41" s="13">
        <v>4.9153646999999996</v>
      </c>
      <c r="E41" s="13">
        <f t="shared" si="1"/>
        <v>4.8661258499999995</v>
      </c>
      <c r="F41" s="13" t="s">
        <v>97</v>
      </c>
      <c r="G41" s="17">
        <f t="shared" ref="G41" si="45">AVERAGE(E41:E46)</f>
        <v>5.1455174166666664</v>
      </c>
      <c r="H41" s="13" t="s">
        <v>34</v>
      </c>
      <c r="I41" s="13" t="s">
        <v>103</v>
      </c>
      <c r="J41" s="13">
        <v>29.111695999999998</v>
      </c>
      <c r="K41" s="13">
        <v>28.809984</v>
      </c>
      <c r="L41" s="13">
        <f t="shared" si="2"/>
        <v>28.960839999999997</v>
      </c>
      <c r="M41" s="13" t="s">
        <v>97</v>
      </c>
      <c r="N41" s="17">
        <f>AVERAGE(L41:L46)</f>
        <v>30.344468416666661</v>
      </c>
      <c r="O41" s="13">
        <f t="shared" si="0"/>
        <v>24.094714149999998</v>
      </c>
      <c r="P41" s="13" t="s">
        <v>97</v>
      </c>
      <c r="Q41" s="17">
        <f t="shared" ref="Q41" si="46">AVERAGE(O41:O46)</f>
        <v>25.198950999999994</v>
      </c>
      <c r="R41" s="22">
        <f t="shared" si="26"/>
        <v>9.1112208333335332E-2</v>
      </c>
      <c r="S41" s="13" t="s">
        <v>97</v>
      </c>
      <c r="T41" s="17">
        <f t="shared" ref="T41" si="47">AVERAGE(R41:R46)</f>
        <v>-1.0131246416666653</v>
      </c>
    </row>
    <row r="42" spans="1:20" s="13" customFormat="1" x14ac:dyDescent="0.25">
      <c r="A42" s="13" t="s">
        <v>35</v>
      </c>
      <c r="B42" s="13" t="s">
        <v>4</v>
      </c>
      <c r="C42" s="13">
        <v>4.9345746000000004</v>
      </c>
      <c r="D42" s="13">
        <v>5.0484432999999997</v>
      </c>
      <c r="E42" s="13">
        <f t="shared" si="1"/>
        <v>4.9915089500000001</v>
      </c>
      <c r="F42" s="13" t="s">
        <v>98</v>
      </c>
      <c r="G42" s="17">
        <f t="shared" ref="G42" si="48">STDEV(E41:E46)</f>
        <v>0.21316849254975676</v>
      </c>
      <c r="H42" s="13" t="s">
        <v>35</v>
      </c>
      <c r="I42" s="13" t="s">
        <v>103</v>
      </c>
      <c r="J42" s="13">
        <v>29.572939000000002</v>
      </c>
      <c r="K42" s="13">
        <v>30.023605</v>
      </c>
      <c r="L42" s="13">
        <f t="shared" si="2"/>
        <v>29.798272000000001</v>
      </c>
      <c r="M42" s="13" t="s">
        <v>98</v>
      </c>
      <c r="N42" s="17">
        <f>STDEV(L41:L46)</f>
        <v>1.036730912132624</v>
      </c>
      <c r="O42" s="13">
        <f t="shared" si="0"/>
        <v>24.806763050000001</v>
      </c>
      <c r="P42" s="13" t="s">
        <v>98</v>
      </c>
      <c r="Q42" s="17">
        <f t="shared" ref="Q42" si="49">STDEV(O41:O46)</f>
        <v>0.85481075691643238</v>
      </c>
      <c r="R42" s="22">
        <f t="shared" si="26"/>
        <v>-0.62093669166666743</v>
      </c>
      <c r="S42" s="13" t="s">
        <v>98</v>
      </c>
      <c r="T42" s="17">
        <f t="shared" ref="T42" si="50">STDEV(R41:R46)</f>
        <v>0.85481075691643238</v>
      </c>
    </row>
    <row r="43" spans="1:20" s="13" customFormat="1" x14ac:dyDescent="0.25">
      <c r="A43" s="13" t="s">
        <v>36</v>
      </c>
      <c r="B43" s="13" t="s">
        <v>4</v>
      </c>
      <c r="C43" s="13">
        <v>5.0844573999999998</v>
      </c>
      <c r="D43" s="13">
        <v>5.1740073999999998</v>
      </c>
      <c r="E43" s="13">
        <f t="shared" si="1"/>
        <v>5.1292323999999994</v>
      </c>
      <c r="F43" s="13" t="s">
        <v>99</v>
      </c>
      <c r="G43" s="17">
        <f t="shared" ref="G43" si="51">G42/SQRT(6)</f>
        <v>8.7025672664196918E-2</v>
      </c>
      <c r="H43" s="13" t="s">
        <v>36</v>
      </c>
      <c r="I43" s="13" t="s">
        <v>103</v>
      </c>
      <c r="J43" s="13">
        <v>29.899781999999998</v>
      </c>
      <c r="K43" s="13">
        <v>29.347394999999999</v>
      </c>
      <c r="L43" s="13">
        <f t="shared" si="2"/>
        <v>29.623588499999997</v>
      </c>
      <c r="M43" s="13" t="s">
        <v>99</v>
      </c>
      <c r="N43" s="17">
        <f t="shared" ref="N43" si="52">N42/SQRT(6)</f>
        <v>0.42324362254918518</v>
      </c>
      <c r="O43" s="13">
        <f t="shared" ref="O43:O74" si="53">L43-E43</f>
        <v>24.494356099999997</v>
      </c>
      <c r="P43" s="13" t="s">
        <v>99</v>
      </c>
      <c r="Q43" s="17">
        <f t="shared" ref="Q43" si="54">Q42/SQRT(6)</f>
        <v>0.34897503018125431</v>
      </c>
      <c r="R43" s="22">
        <f t="shared" si="26"/>
        <v>-0.30852974166666414</v>
      </c>
      <c r="S43" s="13" t="s">
        <v>99</v>
      </c>
      <c r="T43" s="17">
        <f t="shared" ref="T43" si="55">T42/SQRT(6)</f>
        <v>0.34897503018125431</v>
      </c>
    </row>
    <row r="44" spans="1:20" s="13" customFormat="1" x14ac:dyDescent="0.25">
      <c r="A44" s="13" t="s">
        <v>37</v>
      </c>
      <c r="B44" s="13" t="s">
        <v>4</v>
      </c>
      <c r="C44" s="13">
        <v>5.2418655999999997</v>
      </c>
      <c r="D44" s="13">
        <v>5.3361390000000002</v>
      </c>
      <c r="E44" s="13">
        <f t="shared" si="1"/>
        <v>5.2890022999999999</v>
      </c>
      <c r="G44" s="17"/>
      <c r="H44" s="13" t="s">
        <v>37</v>
      </c>
      <c r="I44" s="13" t="s">
        <v>103</v>
      </c>
      <c r="J44" s="13">
        <v>30.836331999999999</v>
      </c>
      <c r="K44" s="13">
        <v>30.974829</v>
      </c>
      <c r="L44" s="13">
        <f t="shared" si="2"/>
        <v>30.905580499999999</v>
      </c>
      <c r="N44" s="17"/>
      <c r="O44" s="13">
        <f t="shared" si="53"/>
        <v>25.616578199999999</v>
      </c>
      <c r="Q44" s="17"/>
      <c r="R44" s="22">
        <f t="shared" si="26"/>
        <v>-1.430751841666666</v>
      </c>
      <c r="T44" s="17"/>
    </row>
    <row r="45" spans="1:20" s="13" customFormat="1" x14ac:dyDescent="0.25">
      <c r="A45" s="13" t="s">
        <v>38</v>
      </c>
      <c r="B45" s="13" t="s">
        <v>4</v>
      </c>
      <c r="C45" s="13">
        <v>5.3880759999999999</v>
      </c>
      <c r="D45" s="13">
        <v>5.5488453</v>
      </c>
      <c r="E45" s="13">
        <f t="shared" si="1"/>
        <v>5.4684606499999999</v>
      </c>
      <c r="G45" s="17"/>
      <c r="H45" s="13" t="s">
        <v>38</v>
      </c>
      <c r="I45" s="13" t="s">
        <v>103</v>
      </c>
      <c r="J45" s="13">
        <v>31.614871999999998</v>
      </c>
      <c r="K45" s="13">
        <v>31.699536999999999</v>
      </c>
      <c r="L45" s="13">
        <f t="shared" si="2"/>
        <v>31.657204499999999</v>
      </c>
      <c r="N45" s="17"/>
      <c r="O45" s="13">
        <f t="shared" si="53"/>
        <v>26.188743849999998</v>
      </c>
      <c r="Q45" s="17"/>
      <c r="R45" s="22">
        <f t="shared" si="26"/>
        <v>-2.0029174916666648</v>
      </c>
      <c r="T45" s="17"/>
    </row>
    <row r="46" spans="1:20" s="13" customFormat="1" x14ac:dyDescent="0.25">
      <c r="A46" s="13" t="s">
        <v>39</v>
      </c>
      <c r="B46" s="13" t="s">
        <v>4</v>
      </c>
      <c r="C46" s="13">
        <v>5.0720177</v>
      </c>
      <c r="D46" s="13">
        <v>5.1855310000000001</v>
      </c>
      <c r="E46" s="13">
        <f t="shared" si="1"/>
        <v>5.1287743500000005</v>
      </c>
      <c r="G46" s="17"/>
      <c r="H46" s="13" t="s">
        <v>39</v>
      </c>
      <c r="I46" s="13" t="s">
        <v>103</v>
      </c>
      <c r="J46" s="13">
        <v>30.764189999999999</v>
      </c>
      <c r="K46" s="13">
        <v>31.478459999999998</v>
      </c>
      <c r="L46" s="13">
        <f t="shared" si="2"/>
        <v>31.121324999999999</v>
      </c>
      <c r="N46" s="17"/>
      <c r="O46" s="13">
        <f t="shared" si="53"/>
        <v>25.992550649999998</v>
      </c>
      <c r="Q46" s="17"/>
      <c r="R46" s="22">
        <f t="shared" si="26"/>
        <v>-1.806724291666665</v>
      </c>
      <c r="T46" s="17"/>
    </row>
    <row r="47" spans="1:20" x14ac:dyDescent="0.25">
      <c r="A47" s="8" t="s">
        <v>40</v>
      </c>
      <c r="B47" s="8" t="s">
        <v>4</v>
      </c>
      <c r="C47" s="8">
        <v>5.2625019999999996</v>
      </c>
      <c r="D47" s="8">
        <v>5.5834602999999996</v>
      </c>
      <c r="E47" s="8">
        <f t="shared" si="1"/>
        <v>5.42298115</v>
      </c>
      <c r="F47" s="8" t="s">
        <v>97</v>
      </c>
      <c r="G47" s="18">
        <f t="shared" ref="G47" si="56">AVERAGE(E47:E52)</f>
        <v>5.4503744583333331</v>
      </c>
      <c r="H47" s="8" t="s">
        <v>40</v>
      </c>
      <c r="I47" s="8" t="s">
        <v>103</v>
      </c>
      <c r="J47" s="8">
        <v>29.227153999999999</v>
      </c>
      <c r="K47" s="8">
        <v>29.876026</v>
      </c>
      <c r="L47" s="8">
        <f t="shared" si="2"/>
        <v>29.551589999999997</v>
      </c>
      <c r="M47" s="8" t="s">
        <v>97</v>
      </c>
      <c r="N47" s="18">
        <f>AVERAGE(L47:L52)</f>
        <v>29.340884166666669</v>
      </c>
      <c r="O47" s="8">
        <f t="shared" si="53"/>
        <v>24.128608849999999</v>
      </c>
      <c r="P47" s="8" t="s">
        <v>97</v>
      </c>
      <c r="Q47" s="18">
        <f t="shared" ref="Q47" si="57">AVERAGE(O47:O52)</f>
        <v>23.89050970833333</v>
      </c>
      <c r="R47" s="19">
        <f t="shared" ref="R47:R64" si="58">$Q$47-O47</f>
        <v>-0.23809914166666957</v>
      </c>
      <c r="S47" s="8" t="s">
        <v>97</v>
      </c>
      <c r="T47" s="18">
        <f t="shared" ref="T47" si="59">AVERAGE(R47:R52)</f>
        <v>-3.5527136788005009E-15</v>
      </c>
    </row>
    <row r="48" spans="1:20" x14ac:dyDescent="0.25">
      <c r="A48" s="8" t="s">
        <v>41</v>
      </c>
      <c r="B48" s="8" t="s">
        <v>4</v>
      </c>
      <c r="C48" s="8">
        <v>5.3831015000000004</v>
      </c>
      <c r="D48" s="8">
        <v>5.7372436999999996</v>
      </c>
      <c r="E48" s="8">
        <f t="shared" si="1"/>
        <v>5.5601725999999996</v>
      </c>
      <c r="F48" s="8" t="s">
        <v>98</v>
      </c>
      <c r="G48" s="18">
        <f t="shared" ref="G48" si="60">STDEV(E47:E52)</f>
        <v>0.16275811904568524</v>
      </c>
      <c r="H48" s="8" t="s">
        <v>41</v>
      </c>
      <c r="I48" s="8" t="s">
        <v>103</v>
      </c>
      <c r="J48" s="8">
        <v>29.649187000000001</v>
      </c>
      <c r="K48" s="8">
        <v>28.777262</v>
      </c>
      <c r="L48" s="8">
        <f t="shared" si="2"/>
        <v>29.213224500000003</v>
      </c>
      <c r="M48" s="8" t="s">
        <v>98</v>
      </c>
      <c r="N48" s="18">
        <f>STDEV(L47:L52)</f>
        <v>0.50462424126617866</v>
      </c>
      <c r="O48" s="8">
        <f t="shared" si="53"/>
        <v>23.653051900000001</v>
      </c>
      <c r="P48" s="8" t="s">
        <v>98</v>
      </c>
      <c r="Q48" s="18">
        <f t="shared" ref="Q48" si="61">STDEV(O47:O52)</f>
        <v>0.61599045196265056</v>
      </c>
      <c r="R48" s="19">
        <f t="shared" si="58"/>
        <v>0.2374578083333283</v>
      </c>
      <c r="S48" s="8" t="s">
        <v>98</v>
      </c>
      <c r="T48" s="18">
        <f t="shared" ref="T48" si="62">STDEV(R47:R52)</f>
        <v>0.61599045196265056</v>
      </c>
    </row>
    <row r="49" spans="1:20" x14ac:dyDescent="0.25">
      <c r="A49" s="8" t="s">
        <v>42</v>
      </c>
      <c r="B49" s="8" t="s">
        <v>4</v>
      </c>
      <c r="C49" s="8">
        <v>5.547466</v>
      </c>
      <c r="D49" s="8">
        <v>5.7406077</v>
      </c>
      <c r="E49" s="8">
        <f t="shared" si="1"/>
        <v>5.64403685</v>
      </c>
      <c r="F49" s="8" t="s">
        <v>99</v>
      </c>
      <c r="G49" s="18">
        <f t="shared" ref="G49" si="63">G48/SQRT(6)</f>
        <v>6.6445723859514916E-2</v>
      </c>
      <c r="H49" s="8" t="s">
        <v>42</v>
      </c>
      <c r="I49" s="8" t="s">
        <v>103</v>
      </c>
      <c r="J49" s="8">
        <v>29.074152000000002</v>
      </c>
      <c r="K49" s="8">
        <v>29.300021999999998</v>
      </c>
      <c r="L49" s="8">
        <f t="shared" si="2"/>
        <v>29.187086999999998</v>
      </c>
      <c r="M49" s="8" t="s">
        <v>99</v>
      </c>
      <c r="N49" s="18">
        <f t="shared" ref="N49" si="64">N48/SQRT(6)</f>
        <v>0.20601198382354141</v>
      </c>
      <c r="O49" s="8">
        <f t="shared" si="53"/>
        <v>23.543050149999999</v>
      </c>
      <c r="P49" s="8" t="s">
        <v>99</v>
      </c>
      <c r="Q49" s="18">
        <f t="shared" ref="Q49" si="65">Q48/SQRT(6)</f>
        <v>0.25147704895581446</v>
      </c>
      <c r="R49" s="19">
        <f t="shared" si="58"/>
        <v>0.34745955833333042</v>
      </c>
      <c r="S49" s="8" t="s">
        <v>99</v>
      </c>
      <c r="T49" s="18">
        <f t="shared" ref="T49" si="66">T48/SQRT(6)</f>
        <v>0.25147704895581446</v>
      </c>
    </row>
    <row r="50" spans="1:20" x14ac:dyDescent="0.25">
      <c r="A50" s="8" t="s">
        <v>43</v>
      </c>
      <c r="B50" s="8" t="s">
        <v>4</v>
      </c>
      <c r="C50" s="8">
        <v>5.2703249999999997</v>
      </c>
      <c r="D50" s="8">
        <v>5.4449915999999998</v>
      </c>
      <c r="E50" s="8">
        <f t="shared" si="1"/>
        <v>5.3576582999999998</v>
      </c>
      <c r="G50" s="18"/>
      <c r="H50" s="8" t="s">
        <v>43</v>
      </c>
      <c r="I50" s="8" t="s">
        <v>103</v>
      </c>
      <c r="J50" s="8">
        <v>28.597660000000001</v>
      </c>
      <c r="K50" s="8">
        <v>28.92154</v>
      </c>
      <c r="L50" s="8">
        <f t="shared" si="2"/>
        <v>28.759599999999999</v>
      </c>
      <c r="N50" s="18"/>
      <c r="O50" s="8">
        <f t="shared" si="53"/>
        <v>23.401941699999998</v>
      </c>
      <c r="Q50" s="18"/>
      <c r="R50" s="19">
        <f t="shared" si="58"/>
        <v>0.48856800833333125</v>
      </c>
      <c r="T50" s="18"/>
    </row>
    <row r="51" spans="1:20" x14ac:dyDescent="0.25">
      <c r="A51" s="8" t="s">
        <v>44</v>
      </c>
      <c r="B51" s="8" t="s">
        <v>4</v>
      </c>
      <c r="C51" s="8">
        <v>5.4830589999999999</v>
      </c>
      <c r="D51" s="8">
        <v>5.5711912999999997</v>
      </c>
      <c r="E51" s="8">
        <f t="shared" si="1"/>
        <v>5.5271251499999998</v>
      </c>
      <c r="G51" s="18"/>
      <c r="H51" s="8" t="s">
        <v>44</v>
      </c>
      <c r="I51" s="8" t="s">
        <v>103</v>
      </c>
      <c r="J51" s="8">
        <v>28.833172000000001</v>
      </c>
      <c r="K51" s="8">
        <v>29.370663</v>
      </c>
      <c r="L51" s="8">
        <f t="shared" si="2"/>
        <v>29.101917499999999</v>
      </c>
      <c r="N51" s="18"/>
      <c r="O51" s="8">
        <f t="shared" si="53"/>
        <v>23.574792349999999</v>
      </c>
      <c r="Q51" s="18"/>
      <c r="R51" s="19">
        <f t="shared" si="58"/>
        <v>0.31571735833333037</v>
      </c>
      <c r="T51" s="18"/>
    </row>
    <row r="52" spans="1:20" x14ac:dyDescent="0.25">
      <c r="A52" s="8" t="s">
        <v>45</v>
      </c>
      <c r="B52" s="8" t="s">
        <v>4</v>
      </c>
      <c r="C52" s="8">
        <v>5.0684724000000001</v>
      </c>
      <c r="D52" s="8">
        <v>5.3120729999999998</v>
      </c>
      <c r="E52" s="8">
        <f t="shared" si="1"/>
        <v>5.1902726999999995</v>
      </c>
      <c r="G52" s="18"/>
      <c r="H52" s="8" t="s">
        <v>45</v>
      </c>
      <c r="I52" s="8" t="s">
        <v>103</v>
      </c>
      <c r="J52" s="8">
        <v>30.181362</v>
      </c>
      <c r="K52" s="8">
        <v>30.282409999999999</v>
      </c>
      <c r="L52" s="8">
        <f t="shared" si="2"/>
        <v>30.231885999999999</v>
      </c>
      <c r="N52" s="18"/>
      <c r="O52" s="8">
        <f t="shared" si="53"/>
        <v>25.041613300000002</v>
      </c>
      <c r="Q52" s="18"/>
      <c r="R52" s="19">
        <f t="shared" si="58"/>
        <v>-1.1511035916666721</v>
      </c>
      <c r="T52" s="18"/>
    </row>
    <row r="53" spans="1:20" s="10" customFormat="1" x14ac:dyDescent="0.25">
      <c r="A53" s="10" t="s">
        <v>46</v>
      </c>
      <c r="B53" s="10" t="s">
        <v>4</v>
      </c>
      <c r="C53" s="10">
        <v>5.2144719999999998</v>
      </c>
      <c r="D53" s="10">
        <v>5.4037414000000004</v>
      </c>
      <c r="E53" s="10">
        <f t="shared" si="1"/>
        <v>5.3091067000000001</v>
      </c>
      <c r="F53" s="10" t="s">
        <v>97</v>
      </c>
      <c r="G53" s="16">
        <f t="shared" ref="G53" si="67">AVERAGE(E53:E58)</f>
        <v>5.2744343083333334</v>
      </c>
      <c r="H53" s="10" t="s">
        <v>46</v>
      </c>
      <c r="I53" s="10" t="s">
        <v>103</v>
      </c>
      <c r="J53" s="10">
        <v>29.231653000000001</v>
      </c>
      <c r="K53" s="10">
        <v>29.256588000000001</v>
      </c>
      <c r="L53" s="10">
        <f t="shared" si="2"/>
        <v>29.244120500000001</v>
      </c>
      <c r="M53" s="10" t="s">
        <v>97</v>
      </c>
      <c r="N53" s="16">
        <f>AVERAGE(L53:L58)</f>
        <v>28.829293249999996</v>
      </c>
      <c r="O53" s="10">
        <f t="shared" si="53"/>
        <v>23.9350138</v>
      </c>
      <c r="P53" s="10" t="s">
        <v>97</v>
      </c>
      <c r="Q53" s="16">
        <f t="shared" ref="Q53" si="68">AVERAGE(O53:O58)</f>
        <v>23.554858941666666</v>
      </c>
      <c r="R53" s="21">
        <f t="shared" si="58"/>
        <v>-4.4504091666670575E-2</v>
      </c>
      <c r="S53" s="10" t="s">
        <v>97</v>
      </c>
      <c r="T53" s="16">
        <f t="shared" ref="T53" si="69">AVERAGE(R53:R58)</f>
        <v>0.3356507666666631</v>
      </c>
    </row>
    <row r="54" spans="1:20" s="10" customFormat="1" x14ac:dyDescent="0.25">
      <c r="A54" s="10" t="s">
        <v>47</v>
      </c>
      <c r="B54" s="10" t="s">
        <v>4</v>
      </c>
      <c r="C54" s="10">
        <v>4.8798009999999996</v>
      </c>
      <c r="D54" s="10">
        <v>5.1709065000000001</v>
      </c>
      <c r="E54" s="10">
        <f t="shared" si="1"/>
        <v>5.0253537499999998</v>
      </c>
      <c r="F54" s="10" t="s">
        <v>98</v>
      </c>
      <c r="G54" s="16">
        <f t="shared" ref="G54" si="70">STDEV(E53:E58)</f>
        <v>0.21901994335046179</v>
      </c>
      <c r="H54" s="10" t="s">
        <v>47</v>
      </c>
      <c r="I54" s="10" t="s">
        <v>103</v>
      </c>
      <c r="J54" s="10">
        <v>29.35989</v>
      </c>
      <c r="K54" s="10">
        <v>28.923736999999999</v>
      </c>
      <c r="L54" s="10">
        <f t="shared" si="2"/>
        <v>29.141813499999998</v>
      </c>
      <c r="M54" s="10" t="s">
        <v>98</v>
      </c>
      <c r="N54" s="16">
        <f>STDEV(L53:L58)</f>
        <v>0.8701652773556714</v>
      </c>
      <c r="O54" s="10">
        <f t="shared" si="53"/>
        <v>24.116459749999997</v>
      </c>
      <c r="P54" s="10" t="s">
        <v>98</v>
      </c>
      <c r="Q54" s="16">
        <f t="shared" ref="Q54" si="71">STDEV(O53:O58)</f>
        <v>0.93644472774287479</v>
      </c>
      <c r="R54" s="21">
        <f t="shared" si="58"/>
        <v>-0.22595004166666754</v>
      </c>
      <c r="S54" s="10" t="s">
        <v>98</v>
      </c>
      <c r="T54" s="16">
        <f t="shared" ref="T54" si="72">STDEV(R53:R58)</f>
        <v>0.93644472774287479</v>
      </c>
    </row>
    <row r="55" spans="1:20" s="10" customFormat="1" x14ac:dyDescent="0.25">
      <c r="A55" s="10" t="s">
        <v>48</v>
      </c>
      <c r="B55" s="10" t="s">
        <v>4</v>
      </c>
      <c r="C55" s="10">
        <v>5.5231349999999999</v>
      </c>
      <c r="D55" s="10">
        <v>5.7655816</v>
      </c>
      <c r="E55" s="10">
        <f t="shared" si="1"/>
        <v>5.6443583000000004</v>
      </c>
      <c r="F55" s="10" t="s">
        <v>99</v>
      </c>
      <c r="G55" s="16">
        <f t="shared" ref="G55" si="73">G54/SQRT(6)</f>
        <v>8.9414517450318157E-2</v>
      </c>
      <c r="H55" s="10" t="s">
        <v>48</v>
      </c>
      <c r="I55" s="10" t="s">
        <v>103</v>
      </c>
      <c r="J55" s="10">
        <v>28.713643999999999</v>
      </c>
      <c r="K55" s="10">
        <v>28.755707000000001</v>
      </c>
      <c r="L55" s="10">
        <f t="shared" si="2"/>
        <v>28.734675500000002</v>
      </c>
      <c r="M55" s="10" t="s">
        <v>99</v>
      </c>
      <c r="N55" s="16">
        <f t="shared" ref="N55" si="74">N54/SQRT(6)</f>
        <v>0.35524348690146607</v>
      </c>
      <c r="O55" s="10">
        <f t="shared" si="53"/>
        <v>23.090317200000001</v>
      </c>
      <c r="P55" s="10" t="s">
        <v>99</v>
      </c>
      <c r="Q55" s="16">
        <f t="shared" ref="Q55" si="75">Q54/SQRT(6)</f>
        <v>0.38230195921492632</v>
      </c>
      <c r="R55" s="21">
        <f t="shared" si="58"/>
        <v>0.80019250833332833</v>
      </c>
      <c r="S55" s="10" t="s">
        <v>99</v>
      </c>
      <c r="T55" s="16">
        <f t="shared" ref="T55" si="76">T54/SQRT(6)</f>
        <v>0.38230195921492632</v>
      </c>
    </row>
    <row r="56" spans="1:20" s="10" customFormat="1" x14ac:dyDescent="0.25">
      <c r="A56" s="10" t="s">
        <v>49</v>
      </c>
      <c r="B56" s="10" t="s">
        <v>4</v>
      </c>
      <c r="C56" s="10">
        <v>5.2722635000000002</v>
      </c>
      <c r="D56" s="10">
        <v>5.3486238000000004</v>
      </c>
      <c r="E56" s="10">
        <f t="shared" si="1"/>
        <v>5.3104436499999998</v>
      </c>
      <c r="G56" s="16"/>
      <c r="H56" s="10" t="s">
        <v>49</v>
      </c>
      <c r="I56" s="10" t="s">
        <v>103</v>
      </c>
      <c r="J56" s="10">
        <v>29.522268</v>
      </c>
      <c r="K56" s="10">
        <v>29.324528000000001</v>
      </c>
      <c r="L56" s="10">
        <f t="shared" si="2"/>
        <v>29.423397999999999</v>
      </c>
      <c r="N56" s="16"/>
      <c r="O56" s="10">
        <f t="shared" si="53"/>
        <v>24.112954349999999</v>
      </c>
      <c r="Q56" s="16"/>
      <c r="R56" s="21">
        <f t="shared" si="58"/>
        <v>-0.22244464166666944</v>
      </c>
      <c r="T56" s="16"/>
    </row>
    <row r="57" spans="1:20" s="10" customFormat="1" x14ac:dyDescent="0.25">
      <c r="A57" s="10" t="s">
        <v>50</v>
      </c>
      <c r="B57" s="10" t="s">
        <v>4</v>
      </c>
      <c r="C57" s="10">
        <v>5.0047230000000003</v>
      </c>
      <c r="D57" s="10">
        <v>5.1520013999999996</v>
      </c>
      <c r="E57" s="10">
        <f t="shared" si="1"/>
        <v>5.0783621999999999</v>
      </c>
      <c r="G57" s="16"/>
      <c r="H57" s="10" t="s">
        <v>50</v>
      </c>
      <c r="I57" s="10" t="s">
        <v>103</v>
      </c>
      <c r="J57" s="10">
        <v>29.336331999999999</v>
      </c>
      <c r="K57" s="10">
        <v>29.287092000000001</v>
      </c>
      <c r="L57" s="10">
        <f t="shared" si="2"/>
        <v>29.311712</v>
      </c>
      <c r="N57" s="16"/>
      <c r="O57" s="10">
        <f t="shared" si="53"/>
        <v>24.233349799999999</v>
      </c>
      <c r="Q57" s="16"/>
      <c r="R57" s="21">
        <f t="shared" si="58"/>
        <v>-0.34284009166666962</v>
      </c>
      <c r="T57" s="16"/>
    </row>
    <row r="58" spans="1:20" s="10" customFormat="1" x14ac:dyDescent="0.25">
      <c r="A58" s="10" t="s">
        <v>51</v>
      </c>
      <c r="B58" s="10" t="s">
        <v>4</v>
      </c>
      <c r="C58" s="10">
        <v>5.1738825000000004</v>
      </c>
      <c r="D58" s="10">
        <v>5.38408</v>
      </c>
      <c r="E58" s="10">
        <f t="shared" si="1"/>
        <v>5.2789812500000002</v>
      </c>
      <c r="G58" s="16"/>
      <c r="H58" s="10" t="s">
        <v>51</v>
      </c>
      <c r="I58" s="10" t="s">
        <v>103</v>
      </c>
      <c r="J58" s="10">
        <v>27.083086000000002</v>
      </c>
      <c r="K58" s="10">
        <v>27.156994000000001</v>
      </c>
      <c r="L58" s="10">
        <f t="shared" si="2"/>
        <v>27.120040000000003</v>
      </c>
      <c r="N58" s="16"/>
      <c r="O58" s="10">
        <f t="shared" si="53"/>
        <v>21.841058750000002</v>
      </c>
      <c r="Q58" s="16"/>
      <c r="R58" s="21">
        <f t="shared" si="58"/>
        <v>2.0494509583333276</v>
      </c>
      <c r="T58" s="16"/>
    </row>
    <row r="59" spans="1:20" s="13" customFormat="1" x14ac:dyDescent="0.25">
      <c r="A59" s="13" t="s">
        <v>52</v>
      </c>
      <c r="B59" s="13" t="s">
        <v>4</v>
      </c>
      <c r="C59" s="13">
        <v>4.9085435999999998</v>
      </c>
      <c r="D59" s="13">
        <v>5.1078013999999996</v>
      </c>
      <c r="E59" s="13">
        <f t="shared" si="1"/>
        <v>5.0081724999999997</v>
      </c>
      <c r="F59" s="13" t="s">
        <v>97</v>
      </c>
      <c r="G59" s="17">
        <f t="shared" ref="G59" si="77">AVERAGE(E59:E64)</f>
        <v>5.0181095666666673</v>
      </c>
      <c r="H59" s="13" t="s">
        <v>52</v>
      </c>
      <c r="I59" s="13" t="s">
        <v>103</v>
      </c>
      <c r="J59" s="13">
        <v>29.393374999999999</v>
      </c>
      <c r="K59" s="13">
        <v>29.465589999999999</v>
      </c>
      <c r="L59" s="13">
        <f t="shared" si="2"/>
        <v>29.429482499999999</v>
      </c>
      <c r="M59" s="13" t="s">
        <v>97</v>
      </c>
      <c r="N59" s="17">
        <f>AVERAGE(L59:L64)</f>
        <v>29.201583249999999</v>
      </c>
      <c r="O59" s="13">
        <f t="shared" si="53"/>
        <v>24.421309999999998</v>
      </c>
      <c r="P59" s="13" t="s">
        <v>97</v>
      </c>
      <c r="Q59" s="17">
        <f t="shared" ref="Q59" si="78">AVERAGE(O59:O64)</f>
        <v>24.183473683333336</v>
      </c>
      <c r="R59" s="22">
        <f t="shared" si="58"/>
        <v>-0.53080029166666876</v>
      </c>
      <c r="S59" s="13" t="s">
        <v>97</v>
      </c>
      <c r="T59" s="17">
        <f t="shared" ref="T59" si="79">AVERAGE(R59:R64)</f>
        <v>-0.29296397500000398</v>
      </c>
    </row>
    <row r="60" spans="1:20" s="13" customFormat="1" x14ac:dyDescent="0.25">
      <c r="A60" s="13" t="s">
        <v>53</v>
      </c>
      <c r="B60" s="13" t="s">
        <v>4</v>
      </c>
      <c r="C60" s="13">
        <v>4.9433483999999996</v>
      </c>
      <c r="D60" s="13">
        <v>5.1352890000000002</v>
      </c>
      <c r="E60" s="13">
        <f t="shared" si="1"/>
        <v>5.0393186999999999</v>
      </c>
      <c r="F60" s="13" t="s">
        <v>98</v>
      </c>
      <c r="G60" s="17">
        <f t="shared" ref="G60" si="80">STDEV(E59:E64)</f>
        <v>5.185956010328921E-2</v>
      </c>
      <c r="H60" s="13" t="s">
        <v>53</v>
      </c>
      <c r="I60" s="13" t="s">
        <v>103</v>
      </c>
      <c r="J60" s="13">
        <v>29.474029999999999</v>
      </c>
      <c r="K60" s="13">
        <v>29.705684999999999</v>
      </c>
      <c r="L60" s="13">
        <f t="shared" si="2"/>
        <v>29.589857500000001</v>
      </c>
      <c r="M60" s="13" t="s">
        <v>98</v>
      </c>
      <c r="N60" s="17">
        <f>STDEV(L59:L64)</f>
        <v>0.56455741404313797</v>
      </c>
      <c r="O60" s="13">
        <f t="shared" si="53"/>
        <v>24.550538800000002</v>
      </c>
      <c r="P60" s="13" t="s">
        <v>98</v>
      </c>
      <c r="Q60" s="17">
        <f t="shared" ref="Q60" si="81">STDEV(O59:O64)</f>
        <v>0.58681811461256239</v>
      </c>
      <c r="R60" s="22">
        <f t="shared" si="58"/>
        <v>-0.66002909166667223</v>
      </c>
      <c r="S60" s="13" t="s">
        <v>98</v>
      </c>
      <c r="T60" s="17">
        <f t="shared" ref="T60" si="82">STDEV(R59:R64)</f>
        <v>0.58681811461256239</v>
      </c>
    </row>
    <row r="61" spans="1:20" s="13" customFormat="1" x14ac:dyDescent="0.25">
      <c r="A61" s="13" t="s">
        <v>54</v>
      </c>
      <c r="B61" s="13" t="s">
        <v>4</v>
      </c>
      <c r="C61" s="13">
        <v>5.021738</v>
      </c>
      <c r="D61" s="13">
        <v>5.2004104</v>
      </c>
      <c r="E61" s="13">
        <f t="shared" si="1"/>
        <v>5.1110742</v>
      </c>
      <c r="F61" s="13" t="s">
        <v>99</v>
      </c>
      <c r="G61" s="17">
        <f t="shared" ref="G61" si="83">G60/SQRT(6)</f>
        <v>2.1171576756375775E-2</v>
      </c>
      <c r="H61" s="13" t="s">
        <v>54</v>
      </c>
      <c r="I61" s="13" t="s">
        <v>103</v>
      </c>
      <c r="J61" s="13">
        <v>28.483460000000001</v>
      </c>
      <c r="K61" s="13">
        <v>28.838526000000002</v>
      </c>
      <c r="L61" s="13">
        <f t="shared" si="2"/>
        <v>28.660993000000001</v>
      </c>
      <c r="M61" s="13" t="s">
        <v>99</v>
      </c>
      <c r="N61" s="17">
        <f t="shared" ref="N61" si="84">N60/SQRT(6)</f>
        <v>0.23047959915181038</v>
      </c>
      <c r="O61" s="13">
        <f t="shared" si="53"/>
        <v>23.5499188</v>
      </c>
      <c r="P61" s="13" t="s">
        <v>99</v>
      </c>
      <c r="Q61" s="17">
        <f t="shared" ref="Q61" si="85">Q60/SQRT(6)</f>
        <v>0.23956749210380585</v>
      </c>
      <c r="R61" s="22">
        <f t="shared" si="58"/>
        <v>0.34059090833332917</v>
      </c>
      <c r="S61" s="13" t="s">
        <v>99</v>
      </c>
      <c r="T61" s="17">
        <f t="shared" ref="T61" si="86">T60/SQRT(6)</f>
        <v>0.23956749210380585</v>
      </c>
    </row>
    <row r="62" spans="1:20" s="13" customFormat="1" x14ac:dyDescent="0.25">
      <c r="A62" s="13" t="s">
        <v>55</v>
      </c>
      <c r="B62" s="13" t="s">
        <v>4</v>
      </c>
      <c r="C62" s="13">
        <v>4.9233956000000001</v>
      </c>
      <c r="D62" s="13">
        <v>5.0253544000000003</v>
      </c>
      <c r="E62" s="13">
        <f t="shared" si="1"/>
        <v>4.9743750000000002</v>
      </c>
      <c r="G62" s="17"/>
      <c r="H62" s="13" t="s">
        <v>55</v>
      </c>
      <c r="I62" s="13" t="s">
        <v>103</v>
      </c>
      <c r="J62" s="13">
        <v>30.622326000000001</v>
      </c>
      <c r="K62" s="13">
        <v>29.411515999999999</v>
      </c>
      <c r="L62" s="13">
        <f t="shared" si="2"/>
        <v>30.016921</v>
      </c>
      <c r="N62" s="17"/>
      <c r="O62" s="13">
        <f t="shared" si="53"/>
        <v>25.042546000000002</v>
      </c>
      <c r="Q62" s="17"/>
      <c r="R62" s="22">
        <f t="shared" si="58"/>
        <v>-1.152036291666672</v>
      </c>
      <c r="T62" s="17"/>
    </row>
    <row r="63" spans="1:20" s="13" customFormat="1" x14ac:dyDescent="0.25">
      <c r="A63" s="13" t="s">
        <v>56</v>
      </c>
      <c r="B63" s="13" t="s">
        <v>4</v>
      </c>
      <c r="C63" s="13">
        <v>4.9337505999999998</v>
      </c>
      <c r="D63" s="13">
        <v>5.074001</v>
      </c>
      <c r="E63" s="13">
        <f t="shared" si="1"/>
        <v>5.0038757999999994</v>
      </c>
      <c r="G63" s="17"/>
      <c r="H63" s="13" t="s">
        <v>56</v>
      </c>
      <c r="I63" s="13" t="s">
        <v>103</v>
      </c>
      <c r="J63" s="13">
        <v>28.682379000000001</v>
      </c>
      <c r="K63" s="13">
        <v>28.557665</v>
      </c>
      <c r="L63" s="13">
        <f t="shared" si="2"/>
        <v>28.620021999999999</v>
      </c>
      <c r="N63" s="17"/>
      <c r="O63" s="13">
        <f t="shared" si="53"/>
        <v>23.616146199999999</v>
      </c>
      <c r="Q63" s="17"/>
      <c r="R63" s="22">
        <f t="shared" si="58"/>
        <v>0.27436350833333023</v>
      </c>
      <c r="T63" s="17"/>
    </row>
    <row r="64" spans="1:20" s="13" customFormat="1" x14ac:dyDescent="0.25">
      <c r="A64" s="13" t="s">
        <v>57</v>
      </c>
      <c r="B64" s="13" t="s">
        <v>4</v>
      </c>
      <c r="C64" s="13">
        <v>4.8995094000000003</v>
      </c>
      <c r="D64" s="13">
        <v>5.0441729999999998</v>
      </c>
      <c r="E64" s="13">
        <f t="shared" si="1"/>
        <v>4.9718412000000001</v>
      </c>
      <c r="G64" s="17"/>
      <c r="H64" s="13" t="s">
        <v>57</v>
      </c>
      <c r="I64" s="13" t="s">
        <v>103</v>
      </c>
      <c r="J64" s="13">
        <v>29.190259999999999</v>
      </c>
      <c r="K64" s="13">
        <v>28.594187000000002</v>
      </c>
      <c r="L64" s="13">
        <f t="shared" si="2"/>
        <v>28.8922235</v>
      </c>
      <c r="N64" s="17"/>
      <c r="O64" s="13">
        <f t="shared" si="53"/>
        <v>23.9203823</v>
      </c>
      <c r="Q64" s="17"/>
      <c r="R64" s="22">
        <f t="shared" si="58"/>
        <v>-2.9872591666670445E-2</v>
      </c>
      <c r="T64" s="17"/>
    </row>
    <row r="65" spans="1:20" x14ac:dyDescent="0.25">
      <c r="A65" s="8" t="s">
        <v>58</v>
      </c>
      <c r="B65" s="8" t="s">
        <v>4</v>
      </c>
      <c r="C65" s="8">
        <v>4.9250297999999999</v>
      </c>
      <c r="D65" s="8">
        <v>4.7303876999999996</v>
      </c>
      <c r="E65" s="8">
        <f t="shared" si="1"/>
        <v>4.8277087499999993</v>
      </c>
      <c r="F65" s="8" t="s">
        <v>97</v>
      </c>
      <c r="G65" s="18">
        <f t="shared" ref="G65" si="87">AVERAGE(E65:E70)</f>
        <v>4.9385069333333327</v>
      </c>
      <c r="H65" s="8" t="s">
        <v>58</v>
      </c>
      <c r="I65" s="8" t="s">
        <v>103</v>
      </c>
      <c r="J65" s="8">
        <v>29.218933</v>
      </c>
      <c r="K65" s="8">
        <v>29.290330000000001</v>
      </c>
      <c r="L65" s="8">
        <f t="shared" si="2"/>
        <v>29.254631500000002</v>
      </c>
      <c r="M65" s="8" t="s">
        <v>97</v>
      </c>
      <c r="N65" s="18">
        <f>AVERAGE(L65:L70)</f>
        <v>29.801217833333336</v>
      </c>
      <c r="O65" s="8">
        <f t="shared" si="53"/>
        <v>24.426922750000003</v>
      </c>
      <c r="P65" s="8" t="s">
        <v>97</v>
      </c>
      <c r="Q65" s="18">
        <f t="shared" ref="Q65" si="88">AVERAGE(O65:O70)</f>
        <v>24.8627109</v>
      </c>
      <c r="R65" s="19">
        <f t="shared" ref="R65:R82" si="89">$Q$65-O65</f>
        <v>0.43578814999999693</v>
      </c>
      <c r="S65" s="8" t="s">
        <v>97</v>
      </c>
      <c r="T65" s="18">
        <f t="shared" ref="T65" si="90">AVERAGE(R65:R70)</f>
        <v>0</v>
      </c>
    </row>
    <row r="66" spans="1:20" x14ac:dyDescent="0.25">
      <c r="A66" s="8" t="s">
        <v>59</v>
      </c>
      <c r="B66" s="8" t="s">
        <v>4</v>
      </c>
      <c r="C66" s="8">
        <v>5.0142775000000004</v>
      </c>
      <c r="D66" s="8">
        <v>4.9294257000000004</v>
      </c>
      <c r="E66" s="8">
        <f t="shared" si="1"/>
        <v>4.9718516000000008</v>
      </c>
      <c r="F66" s="8" t="s">
        <v>98</v>
      </c>
      <c r="G66" s="18">
        <f t="shared" ref="G66" si="91">STDEV(E65:E70)</f>
        <v>0.16851775381120457</v>
      </c>
      <c r="H66" s="8" t="s">
        <v>59</v>
      </c>
      <c r="I66" s="8" t="s">
        <v>103</v>
      </c>
      <c r="J66" s="8">
        <v>31.457063999999999</v>
      </c>
      <c r="K66" s="8">
        <v>31.241143999999998</v>
      </c>
      <c r="L66" s="8">
        <f t="shared" si="2"/>
        <v>31.349103999999997</v>
      </c>
      <c r="M66" s="8" t="s">
        <v>98</v>
      </c>
      <c r="N66" s="18">
        <f>STDEV(L65:L70)</f>
        <v>1.0911334112300226</v>
      </c>
      <c r="O66" s="8">
        <f t="shared" si="53"/>
        <v>26.377252399999996</v>
      </c>
      <c r="P66" s="8" t="s">
        <v>98</v>
      </c>
      <c r="Q66" s="18">
        <f t="shared" ref="Q66" si="92">STDEV(O65:O70)</f>
        <v>1.049973630361279</v>
      </c>
      <c r="R66" s="19">
        <f t="shared" si="89"/>
        <v>-1.5145414999999964</v>
      </c>
      <c r="S66" s="8" t="s">
        <v>98</v>
      </c>
      <c r="T66" s="18">
        <f t="shared" ref="T66" si="93">STDEV(R65:R70)</f>
        <v>1.049973630361279</v>
      </c>
    </row>
    <row r="67" spans="1:20" x14ac:dyDescent="0.25">
      <c r="A67" s="8" t="s">
        <v>60</v>
      </c>
      <c r="B67" s="8" t="s">
        <v>4</v>
      </c>
      <c r="C67" s="8">
        <v>5.1432523999999997</v>
      </c>
      <c r="D67" s="8">
        <v>5.281142</v>
      </c>
      <c r="E67" s="8">
        <f t="shared" si="1"/>
        <v>5.2121972000000003</v>
      </c>
      <c r="F67" s="8" t="s">
        <v>99</v>
      </c>
      <c r="G67" s="18">
        <f t="shared" ref="G67" si="94">G66/SQRT(6)</f>
        <v>6.8797084906234401E-2</v>
      </c>
      <c r="H67" s="8" t="s">
        <v>60</v>
      </c>
      <c r="I67" s="8" t="s">
        <v>103</v>
      </c>
      <c r="J67" s="8">
        <v>29.679880000000001</v>
      </c>
      <c r="K67" s="8">
        <v>29.472180000000002</v>
      </c>
      <c r="L67" s="8">
        <f t="shared" si="2"/>
        <v>29.576030000000003</v>
      </c>
      <c r="M67" s="8" t="s">
        <v>99</v>
      </c>
      <c r="N67" s="18">
        <f t="shared" ref="N67" si="95">N66/SQRT(6)</f>
        <v>0.44545334980265999</v>
      </c>
      <c r="O67" s="8">
        <f t="shared" si="53"/>
        <v>24.363832800000004</v>
      </c>
      <c r="P67" s="8" t="s">
        <v>99</v>
      </c>
      <c r="Q67" s="18">
        <f t="shared" ref="Q67" si="96">Q66/SQRT(6)</f>
        <v>0.42864993962712822</v>
      </c>
      <c r="R67" s="19">
        <f t="shared" si="89"/>
        <v>0.49887809999999533</v>
      </c>
      <c r="S67" s="8" t="s">
        <v>99</v>
      </c>
      <c r="T67" s="18">
        <f t="shared" ref="T67" si="97">T66/SQRT(6)</f>
        <v>0.42864993962712822</v>
      </c>
    </row>
    <row r="68" spans="1:20" x14ac:dyDescent="0.25">
      <c r="A68" s="8" t="s">
        <v>61</v>
      </c>
      <c r="B68" s="8" t="s">
        <v>4</v>
      </c>
      <c r="C68" s="8">
        <v>4.9698434000000002</v>
      </c>
      <c r="D68" s="8">
        <v>5.1032409999999997</v>
      </c>
      <c r="E68" s="8">
        <f t="shared" si="1"/>
        <v>5.0365421999999995</v>
      </c>
      <c r="G68" s="18"/>
      <c r="H68" s="8" t="s">
        <v>61</v>
      </c>
      <c r="I68" s="8" t="s">
        <v>103</v>
      </c>
      <c r="J68" s="8">
        <v>30.056234</v>
      </c>
      <c r="K68" s="8">
        <v>30.218495999999998</v>
      </c>
      <c r="L68" s="8">
        <f t="shared" si="2"/>
        <v>30.137364999999999</v>
      </c>
      <c r="N68" s="18"/>
      <c r="O68" s="8">
        <f t="shared" si="53"/>
        <v>25.1008228</v>
      </c>
      <c r="Q68" s="18"/>
      <c r="R68" s="19">
        <f t="shared" si="89"/>
        <v>-0.23811189999999982</v>
      </c>
      <c r="T68" s="18"/>
    </row>
    <row r="69" spans="1:20" x14ac:dyDescent="0.25">
      <c r="A69" s="8" t="s">
        <v>62</v>
      </c>
      <c r="B69" s="8" t="s">
        <v>4</v>
      </c>
      <c r="C69" s="8">
        <v>4.6617036000000001</v>
      </c>
      <c r="D69" s="8">
        <v>4.8813449999999996</v>
      </c>
      <c r="E69" s="8">
        <f t="shared" si="1"/>
        <v>4.7715242999999994</v>
      </c>
      <c r="G69" s="18"/>
      <c r="H69" s="8" t="s">
        <v>62</v>
      </c>
      <c r="I69" s="8" t="s">
        <v>103</v>
      </c>
      <c r="J69" s="8">
        <v>27.980899999999998</v>
      </c>
      <c r="K69" s="8">
        <v>28.284018</v>
      </c>
      <c r="L69" s="8">
        <f t="shared" si="2"/>
        <v>28.132458999999997</v>
      </c>
      <c r="N69" s="18"/>
      <c r="O69" s="8">
        <f t="shared" si="53"/>
        <v>23.360934699999998</v>
      </c>
      <c r="Q69" s="18"/>
      <c r="R69" s="19">
        <f t="shared" si="89"/>
        <v>1.5017762000000019</v>
      </c>
      <c r="T69" s="18"/>
    </row>
    <row r="70" spans="1:20" x14ac:dyDescent="0.25">
      <c r="A70" s="8" t="s">
        <v>63</v>
      </c>
      <c r="B70" s="8" t="s">
        <v>4</v>
      </c>
      <c r="C70" s="8">
        <v>4.6995963999999999</v>
      </c>
      <c r="D70" s="8">
        <v>4.9228386999999998</v>
      </c>
      <c r="E70" s="8">
        <f t="shared" si="1"/>
        <v>4.8112175500000003</v>
      </c>
      <c r="G70" s="18"/>
      <c r="H70" s="8" t="s">
        <v>63</v>
      </c>
      <c r="I70" s="8" t="s">
        <v>103</v>
      </c>
      <c r="J70" s="8">
        <v>30.407225</v>
      </c>
      <c r="K70" s="8">
        <v>30.308209999999999</v>
      </c>
      <c r="L70" s="8">
        <f t="shared" si="2"/>
        <v>30.3577175</v>
      </c>
      <c r="N70" s="18"/>
      <c r="O70" s="8">
        <f t="shared" si="53"/>
        <v>25.546499949999998</v>
      </c>
      <c r="Q70" s="18"/>
      <c r="R70" s="19">
        <f t="shared" si="89"/>
        <v>-0.6837890499999979</v>
      </c>
      <c r="T70" s="18"/>
    </row>
    <row r="71" spans="1:20" s="10" customFormat="1" x14ac:dyDescent="0.25">
      <c r="A71" s="10" t="s">
        <v>64</v>
      </c>
      <c r="B71" s="10" t="s">
        <v>4</v>
      </c>
      <c r="C71" s="10">
        <v>4.834435</v>
      </c>
      <c r="D71" s="10">
        <v>4.6224319999999999</v>
      </c>
      <c r="E71" s="10">
        <f t="shared" si="1"/>
        <v>4.7284334999999995</v>
      </c>
      <c r="F71" s="10" t="s">
        <v>97</v>
      </c>
      <c r="G71" s="16">
        <f t="shared" ref="G71" si="98">AVERAGE(E71:E76)</f>
        <v>5.0731721333333333</v>
      </c>
      <c r="H71" s="10" t="s">
        <v>64</v>
      </c>
      <c r="I71" s="10" t="s">
        <v>103</v>
      </c>
      <c r="J71" s="10">
        <v>28.163430000000002</v>
      </c>
      <c r="K71" s="10">
        <v>28.434176999999998</v>
      </c>
      <c r="L71" s="10">
        <f t="shared" si="2"/>
        <v>28.298803499999998</v>
      </c>
      <c r="M71" s="10" t="s">
        <v>97</v>
      </c>
      <c r="N71" s="16">
        <f>AVERAGE(L71:L76)</f>
        <v>29.434025166666668</v>
      </c>
      <c r="O71" s="10">
        <f t="shared" si="53"/>
        <v>23.570369999999997</v>
      </c>
      <c r="P71" s="10" t="s">
        <v>97</v>
      </c>
      <c r="Q71" s="16">
        <f t="shared" ref="Q71" si="99">AVERAGE(O71:O76)</f>
        <v>24.360853033333331</v>
      </c>
      <c r="R71" s="21">
        <f t="shared" si="89"/>
        <v>1.2923409000000028</v>
      </c>
      <c r="S71" s="10" t="s">
        <v>97</v>
      </c>
      <c r="T71" s="16">
        <f t="shared" ref="T71" si="100">AVERAGE(R71:R76)</f>
        <v>0.5018578666666661</v>
      </c>
    </row>
    <row r="72" spans="1:20" s="10" customFormat="1" x14ac:dyDescent="0.25">
      <c r="A72" s="10" t="s">
        <v>65</v>
      </c>
      <c r="B72" s="10" t="s">
        <v>4</v>
      </c>
      <c r="C72" s="10">
        <v>5.187303</v>
      </c>
      <c r="D72" s="10">
        <v>4.9524612000000001</v>
      </c>
      <c r="E72" s="10">
        <f t="shared" si="1"/>
        <v>5.0698821000000001</v>
      </c>
      <c r="F72" s="10" t="s">
        <v>98</v>
      </c>
      <c r="G72" s="16">
        <f t="shared" ref="G72" si="101">STDEV(E71:E76)</f>
        <v>0.23373554194237917</v>
      </c>
      <c r="H72" s="10" t="s">
        <v>65</v>
      </c>
      <c r="I72" s="10" t="s">
        <v>103</v>
      </c>
      <c r="J72" s="10">
        <v>29.257618000000001</v>
      </c>
      <c r="K72" s="10">
        <v>29.242975000000001</v>
      </c>
      <c r="L72" s="10">
        <f t="shared" si="2"/>
        <v>29.250296500000001</v>
      </c>
      <c r="M72" s="10" t="s">
        <v>98</v>
      </c>
      <c r="N72" s="16">
        <f>STDEV(L71:L76)</f>
        <v>0.65096891504085541</v>
      </c>
      <c r="O72" s="10">
        <f t="shared" si="53"/>
        <v>24.1804144</v>
      </c>
      <c r="P72" s="10" t="s">
        <v>98</v>
      </c>
      <c r="Q72" s="16">
        <f t="shared" ref="Q72" si="102">STDEV(O71:O76)</f>
        <v>0.51428634614479007</v>
      </c>
      <c r="R72" s="21">
        <f t="shared" si="89"/>
        <v>0.68229649999999964</v>
      </c>
      <c r="S72" s="10" t="s">
        <v>98</v>
      </c>
      <c r="T72" s="16">
        <f t="shared" ref="T72" si="103">STDEV(R71:R76)</f>
        <v>0.51428634614479007</v>
      </c>
    </row>
    <row r="73" spans="1:20" s="10" customFormat="1" x14ac:dyDescent="0.25">
      <c r="A73" s="10" t="s">
        <v>66</v>
      </c>
      <c r="B73" s="10" t="s">
        <v>4</v>
      </c>
      <c r="C73" s="10">
        <v>5.2476573000000002</v>
      </c>
      <c r="D73" s="10">
        <v>5.0245600000000001</v>
      </c>
      <c r="E73" s="10">
        <f t="shared" si="1"/>
        <v>5.1361086500000006</v>
      </c>
      <c r="F73" s="10" t="s">
        <v>99</v>
      </c>
      <c r="G73" s="16">
        <f t="shared" ref="G73" si="104">G72/SQRT(6)</f>
        <v>9.5422135418620851E-2</v>
      </c>
      <c r="H73" s="10" t="s">
        <v>66</v>
      </c>
      <c r="I73" s="10" t="s">
        <v>103</v>
      </c>
      <c r="J73" s="10">
        <v>29.760577999999999</v>
      </c>
      <c r="K73" s="10">
        <v>29.530024000000001</v>
      </c>
      <c r="L73" s="10">
        <f t="shared" si="2"/>
        <v>29.645301</v>
      </c>
      <c r="M73" s="10" t="s">
        <v>99</v>
      </c>
      <c r="N73" s="16">
        <f t="shared" ref="N73" si="105">N72/SQRT(6)</f>
        <v>0.26575694671054495</v>
      </c>
      <c r="O73" s="10">
        <f t="shared" si="53"/>
        <v>24.509192349999999</v>
      </c>
      <c r="P73" s="10" t="s">
        <v>99</v>
      </c>
      <c r="Q73" s="16">
        <f t="shared" ref="Q73" si="106">Q72/SQRT(6)</f>
        <v>0.20995652162251707</v>
      </c>
      <c r="R73" s="21">
        <f t="shared" si="89"/>
        <v>0.35351855000000043</v>
      </c>
      <c r="S73" s="10" t="s">
        <v>99</v>
      </c>
      <c r="T73" s="16">
        <f t="shared" ref="T73" si="107">T72/SQRT(6)</f>
        <v>0.20995652162251707</v>
      </c>
    </row>
    <row r="74" spans="1:20" s="10" customFormat="1" x14ac:dyDescent="0.25">
      <c r="A74" s="10" t="s">
        <v>67</v>
      </c>
      <c r="B74" s="10" t="s">
        <v>4</v>
      </c>
      <c r="C74" s="10">
        <v>5.3159349999999996</v>
      </c>
      <c r="D74" s="10">
        <v>5.5306040000000003</v>
      </c>
      <c r="E74" s="10">
        <f t="shared" si="1"/>
        <v>5.4232695</v>
      </c>
      <c r="G74" s="16"/>
      <c r="H74" s="10" t="s">
        <v>67</v>
      </c>
      <c r="I74" s="10" t="s">
        <v>103</v>
      </c>
      <c r="J74" s="10">
        <v>29.274124</v>
      </c>
      <c r="K74" s="10">
        <v>29.999514000000001</v>
      </c>
      <c r="L74" s="10">
        <f t="shared" si="2"/>
        <v>29.636819000000003</v>
      </c>
      <c r="N74" s="16"/>
      <c r="O74" s="10">
        <f t="shared" si="53"/>
        <v>24.213549500000003</v>
      </c>
      <c r="Q74" s="16"/>
      <c r="R74" s="21">
        <f t="shared" si="89"/>
        <v>0.649161399999997</v>
      </c>
      <c r="T74" s="16"/>
    </row>
    <row r="75" spans="1:20" s="10" customFormat="1" x14ac:dyDescent="0.25">
      <c r="A75" s="10" t="s">
        <v>68</v>
      </c>
      <c r="B75" s="10" t="s">
        <v>4</v>
      </c>
      <c r="C75" s="10">
        <v>5.0865292999999996</v>
      </c>
      <c r="D75" s="10">
        <v>5.2213664</v>
      </c>
      <c r="E75" s="10">
        <f t="shared" si="1"/>
        <v>5.1539478499999998</v>
      </c>
      <c r="G75" s="16"/>
      <c r="H75" s="10" t="s">
        <v>68</v>
      </c>
      <c r="I75" s="10" t="s">
        <v>103</v>
      </c>
      <c r="J75" s="10">
        <v>30.003430000000002</v>
      </c>
      <c r="K75" s="10">
        <v>30.545582</v>
      </c>
      <c r="L75" s="10">
        <f t="shared" si="2"/>
        <v>30.274506000000002</v>
      </c>
      <c r="N75" s="16"/>
      <c r="O75" s="10">
        <f t="shared" ref="O75:O100" si="108">L75-E75</f>
        <v>25.120558150000001</v>
      </c>
      <c r="Q75" s="16"/>
      <c r="R75" s="21">
        <f t="shared" si="89"/>
        <v>-0.25784725000000108</v>
      </c>
      <c r="T75" s="16"/>
    </row>
    <row r="76" spans="1:20" s="10" customFormat="1" x14ac:dyDescent="0.25">
      <c r="A76" s="10" t="s">
        <v>69</v>
      </c>
      <c r="B76" s="10" t="s">
        <v>4</v>
      </c>
      <c r="C76" s="10">
        <v>4.8669434000000003</v>
      </c>
      <c r="D76" s="10">
        <v>4.9878390000000001</v>
      </c>
      <c r="E76" s="10">
        <f t="shared" ref="E76:E100" si="109">AVERAGE(C76:D76)</f>
        <v>4.9273912000000006</v>
      </c>
      <c r="G76" s="16"/>
      <c r="H76" s="10" t="s">
        <v>69</v>
      </c>
      <c r="I76" s="10" t="s">
        <v>103</v>
      </c>
      <c r="J76" s="10">
        <v>29.32253</v>
      </c>
      <c r="K76" s="10">
        <v>29.674320000000002</v>
      </c>
      <c r="L76" s="10">
        <f t="shared" ref="L76:L100" si="110">AVERAGE(J76:K76)</f>
        <v>29.498425000000001</v>
      </c>
      <c r="N76" s="16"/>
      <c r="O76" s="10">
        <f t="shared" si="108"/>
        <v>24.571033800000002</v>
      </c>
      <c r="Q76" s="16"/>
      <c r="R76" s="21">
        <f t="shared" si="89"/>
        <v>0.29167709999999758</v>
      </c>
      <c r="T76" s="16"/>
    </row>
    <row r="77" spans="1:20" s="13" customFormat="1" x14ac:dyDescent="0.25">
      <c r="A77" s="13" t="s">
        <v>70</v>
      </c>
      <c r="B77" s="13" t="s">
        <v>4</v>
      </c>
      <c r="C77" s="13">
        <v>4.7280335000000004</v>
      </c>
      <c r="D77" s="13">
        <v>4.5331679999999999</v>
      </c>
      <c r="E77" s="13">
        <f t="shared" si="109"/>
        <v>4.6306007500000002</v>
      </c>
      <c r="F77" s="13" t="s">
        <v>97</v>
      </c>
      <c r="G77" s="17">
        <f t="shared" ref="G77" si="111">AVERAGE(E77:E82)</f>
        <v>4.9826398749999994</v>
      </c>
      <c r="H77" s="13" t="s">
        <v>70</v>
      </c>
      <c r="I77" s="13" t="s">
        <v>103</v>
      </c>
      <c r="J77" s="13">
        <v>26.038405999999998</v>
      </c>
      <c r="K77" s="13">
        <v>26.339590000000001</v>
      </c>
      <c r="L77" s="13">
        <f t="shared" si="110"/>
        <v>26.188997999999998</v>
      </c>
      <c r="M77" s="13" t="s">
        <v>97</v>
      </c>
      <c r="N77" s="17">
        <f>AVERAGE(L77:L82)</f>
        <v>29.762424083333332</v>
      </c>
      <c r="O77" s="13">
        <f t="shared" si="108"/>
        <v>21.558397249999999</v>
      </c>
      <c r="P77" s="13" t="s">
        <v>97</v>
      </c>
      <c r="Q77" s="17">
        <f t="shared" ref="Q77" si="112">AVERAGE(O77:O82)</f>
        <v>24.779784208333336</v>
      </c>
      <c r="R77" s="22">
        <f t="shared" si="89"/>
        <v>3.304313650000001</v>
      </c>
      <c r="S77" s="13" t="s">
        <v>97</v>
      </c>
      <c r="T77" s="17">
        <f t="shared" ref="T77" si="113">AVERAGE(R77:R82)</f>
        <v>8.2926691666666955E-2</v>
      </c>
    </row>
    <row r="78" spans="1:20" s="13" customFormat="1" x14ac:dyDescent="0.25">
      <c r="A78" s="13" t="s">
        <v>71</v>
      </c>
      <c r="B78" s="13" t="s">
        <v>4</v>
      </c>
      <c r="C78" s="13">
        <v>5.0215009999999998</v>
      </c>
      <c r="D78" s="13">
        <v>4.7785053</v>
      </c>
      <c r="E78" s="13">
        <f t="shared" si="109"/>
        <v>4.9000031499999999</v>
      </c>
      <c r="F78" s="13" t="s">
        <v>98</v>
      </c>
      <c r="G78" s="17">
        <f t="shared" ref="G78" si="114">STDEV(E77:E82)</f>
        <v>0.2727647756335973</v>
      </c>
      <c r="H78" s="13" t="s">
        <v>71</v>
      </c>
      <c r="I78" s="13" t="s">
        <v>103</v>
      </c>
      <c r="J78" s="13">
        <v>29.650300999999999</v>
      </c>
      <c r="K78" s="13">
        <v>30.096546</v>
      </c>
      <c r="L78" s="13">
        <f t="shared" si="110"/>
        <v>29.873423500000001</v>
      </c>
      <c r="M78" s="13" t="s">
        <v>98</v>
      </c>
      <c r="N78" s="17">
        <f>STDEV(L77:L82)</f>
        <v>2.0894761438501144</v>
      </c>
      <c r="O78" s="13">
        <f t="shared" si="108"/>
        <v>24.973420350000001</v>
      </c>
      <c r="P78" s="13" t="s">
        <v>98</v>
      </c>
      <c r="Q78" s="17">
        <f t="shared" ref="Q78" si="115">STDEV(O77:O82)</f>
        <v>1.9062963225921075</v>
      </c>
      <c r="R78" s="22">
        <f t="shared" si="89"/>
        <v>-0.11070945000000165</v>
      </c>
      <c r="S78" s="13" t="s">
        <v>98</v>
      </c>
      <c r="T78" s="17">
        <f t="shared" ref="T78" si="116">STDEV(R77:R82)</f>
        <v>1.9062963225921075</v>
      </c>
    </row>
    <row r="79" spans="1:20" s="13" customFormat="1" x14ac:dyDescent="0.25">
      <c r="A79" s="13" t="s">
        <v>72</v>
      </c>
      <c r="B79" s="13" t="s">
        <v>4</v>
      </c>
      <c r="C79" s="13">
        <v>4.8344917000000001</v>
      </c>
      <c r="D79" s="13">
        <v>4.6588335000000001</v>
      </c>
      <c r="E79" s="13">
        <f t="shared" si="109"/>
        <v>4.7466626000000005</v>
      </c>
      <c r="F79" s="13" t="s">
        <v>99</v>
      </c>
      <c r="G79" s="17">
        <f t="shared" ref="G79" si="117">G78/SQRT(6)</f>
        <v>0.11135575335117527</v>
      </c>
      <c r="H79" s="13" t="s">
        <v>72</v>
      </c>
      <c r="I79" s="13" t="s">
        <v>103</v>
      </c>
      <c r="J79" s="13">
        <v>30.506930000000001</v>
      </c>
      <c r="K79" s="13">
        <v>30.943407000000001</v>
      </c>
      <c r="L79" s="13">
        <f t="shared" si="110"/>
        <v>30.725168500000002</v>
      </c>
      <c r="M79" s="13" t="s">
        <v>99</v>
      </c>
      <c r="N79" s="17">
        <f t="shared" ref="N79" si="118">N78/SQRT(6)</f>
        <v>0.85302506369183395</v>
      </c>
      <c r="O79" s="13">
        <f t="shared" si="108"/>
        <v>25.978505900000002</v>
      </c>
      <c r="P79" s="13" t="s">
        <v>99</v>
      </c>
      <c r="Q79" s="17">
        <f t="shared" ref="Q79" si="119">Q78/SQRT(6)</f>
        <v>0.77824221481577671</v>
      </c>
      <c r="R79" s="22">
        <f t="shared" si="89"/>
        <v>-1.1157950000000021</v>
      </c>
      <c r="S79" s="13" t="s">
        <v>99</v>
      </c>
      <c r="T79" s="17">
        <f t="shared" ref="T79" si="120">T78/SQRT(6)</f>
        <v>0.77824221481577671</v>
      </c>
    </row>
    <row r="80" spans="1:20" s="13" customFormat="1" x14ac:dyDescent="0.25">
      <c r="A80" s="13" t="s">
        <v>73</v>
      </c>
      <c r="B80" s="13" t="s">
        <v>4</v>
      </c>
      <c r="C80" s="13">
        <v>5.2439400000000003</v>
      </c>
      <c r="D80" s="13">
        <v>5.2579775</v>
      </c>
      <c r="E80" s="13">
        <f t="shared" si="109"/>
        <v>5.2509587500000006</v>
      </c>
      <c r="G80" s="17"/>
      <c r="H80" s="13" t="s">
        <v>73</v>
      </c>
      <c r="I80" s="13" t="s">
        <v>103</v>
      </c>
      <c r="J80" s="13">
        <v>32.453415</v>
      </c>
      <c r="K80" s="13">
        <v>31.155325000000001</v>
      </c>
      <c r="L80" s="13">
        <f t="shared" si="110"/>
        <v>31.804369999999999</v>
      </c>
      <c r="N80" s="17"/>
      <c r="O80" s="13">
        <f t="shared" si="108"/>
        <v>26.553411249999996</v>
      </c>
      <c r="Q80" s="17"/>
      <c r="R80" s="22">
        <f t="shared" si="89"/>
        <v>-1.6907003499999966</v>
      </c>
      <c r="T80" s="17"/>
    </row>
    <row r="81" spans="1:20" s="13" customFormat="1" x14ac:dyDescent="0.25">
      <c r="A81" s="13" t="s">
        <v>74</v>
      </c>
      <c r="B81" s="13" t="s">
        <v>4</v>
      </c>
      <c r="C81" s="13">
        <v>5.2181763999999999</v>
      </c>
      <c r="D81" s="13">
        <v>5.4048824</v>
      </c>
      <c r="E81" s="13">
        <f t="shared" si="109"/>
        <v>5.3115293999999995</v>
      </c>
      <c r="G81" s="17"/>
      <c r="H81" s="13" t="s">
        <v>74</v>
      </c>
      <c r="I81" s="13" t="s">
        <v>103</v>
      </c>
      <c r="J81" s="13">
        <v>31.212537999999999</v>
      </c>
      <c r="K81" s="13">
        <v>31.543735999999999</v>
      </c>
      <c r="L81" s="13">
        <f t="shared" si="110"/>
        <v>31.378136999999999</v>
      </c>
      <c r="N81" s="17"/>
      <c r="O81" s="13">
        <f t="shared" si="108"/>
        <v>26.066607599999998</v>
      </c>
      <c r="Q81" s="17"/>
      <c r="R81" s="22">
        <f t="shared" si="89"/>
        <v>-1.2038966999999978</v>
      </c>
      <c r="T81" s="17"/>
    </row>
    <row r="82" spans="1:20" s="13" customFormat="1" x14ac:dyDescent="0.25">
      <c r="A82" s="13" t="s">
        <v>75</v>
      </c>
      <c r="B82" s="13" t="s">
        <v>4</v>
      </c>
      <c r="C82" s="13">
        <v>4.9716706000000004</v>
      </c>
      <c r="D82" s="13">
        <v>5.1404985999999999</v>
      </c>
      <c r="E82" s="13">
        <f t="shared" si="109"/>
        <v>5.0560846000000002</v>
      </c>
      <c r="G82" s="17"/>
      <c r="H82" s="13" t="s">
        <v>75</v>
      </c>
      <c r="I82" s="13" t="s">
        <v>103</v>
      </c>
      <c r="J82" s="13">
        <v>28.736737999999999</v>
      </c>
      <c r="K82" s="13">
        <v>28.472156999999999</v>
      </c>
      <c r="L82" s="13">
        <f t="shared" si="110"/>
        <v>28.604447499999999</v>
      </c>
      <c r="N82" s="17"/>
      <c r="O82" s="13">
        <f t="shared" si="108"/>
        <v>23.548362900000001</v>
      </c>
      <c r="Q82" s="17"/>
      <c r="R82" s="22">
        <f t="shared" si="89"/>
        <v>1.314347999999999</v>
      </c>
      <c r="T82" s="17"/>
    </row>
    <row r="83" spans="1:20" x14ac:dyDescent="0.25">
      <c r="A83" s="8" t="s">
        <v>76</v>
      </c>
      <c r="B83" s="8" t="s">
        <v>4</v>
      </c>
      <c r="C83" s="8">
        <v>5.4405975</v>
      </c>
      <c r="D83" s="8">
        <v>5.5694346000000001</v>
      </c>
      <c r="E83" s="8">
        <f t="shared" si="109"/>
        <v>5.50501605</v>
      </c>
      <c r="F83" s="8" t="s">
        <v>97</v>
      </c>
      <c r="G83" s="18">
        <f t="shared" ref="G83" si="121">AVERAGE(E83:E88)</f>
        <v>5.4458844749999997</v>
      </c>
      <c r="H83" s="8" t="s">
        <v>76</v>
      </c>
      <c r="I83" s="8" t="s">
        <v>103</v>
      </c>
      <c r="J83" s="8">
        <v>29.938165999999999</v>
      </c>
      <c r="K83" s="8">
        <v>30.019736999999999</v>
      </c>
      <c r="L83" s="8">
        <f t="shared" si="110"/>
        <v>29.978951500000001</v>
      </c>
      <c r="M83" s="8" t="s">
        <v>97</v>
      </c>
      <c r="N83" s="18">
        <f>AVERAGE(L83:L88)</f>
        <v>29.194895416666668</v>
      </c>
      <c r="O83" s="8">
        <f t="shared" si="108"/>
        <v>24.473935449999999</v>
      </c>
      <c r="P83" s="8" t="s">
        <v>97</v>
      </c>
      <c r="Q83" s="18">
        <f t="shared" ref="Q83" si="122">AVERAGE(O83:O88)</f>
        <v>23.749010941666668</v>
      </c>
      <c r="R83" s="19">
        <f t="shared" ref="R83:R100" si="123">$Q$83-O83</f>
        <v>-0.72492450833333066</v>
      </c>
      <c r="S83" s="8" t="s">
        <v>97</v>
      </c>
      <c r="T83" s="18">
        <f t="shared" ref="T83" si="124">AVERAGE(R83:R88)</f>
        <v>5.9211894646675012E-16</v>
      </c>
    </row>
    <row r="84" spans="1:20" x14ac:dyDescent="0.25">
      <c r="A84" s="8" t="s">
        <v>77</v>
      </c>
      <c r="B84" s="8" t="s">
        <v>4</v>
      </c>
      <c r="C84" s="8">
        <v>5.2892403999999997</v>
      </c>
      <c r="D84" s="8">
        <v>5.5359325000000004</v>
      </c>
      <c r="E84" s="8">
        <f t="shared" si="109"/>
        <v>5.41258645</v>
      </c>
      <c r="F84" s="8" t="s">
        <v>98</v>
      </c>
      <c r="G84" s="18">
        <f t="shared" ref="G84" si="125">STDEV(E83:E88)</f>
        <v>0.31213159281634384</v>
      </c>
      <c r="H84" s="8" t="s">
        <v>77</v>
      </c>
      <c r="I84" s="8" t="s">
        <v>103</v>
      </c>
      <c r="J84" s="8">
        <v>28.959896000000001</v>
      </c>
      <c r="K84" s="8">
        <v>28.612148000000001</v>
      </c>
      <c r="L84" s="8">
        <f t="shared" si="110"/>
        <v>28.786022000000003</v>
      </c>
      <c r="M84" s="8" t="s">
        <v>98</v>
      </c>
      <c r="N84" s="18">
        <f>STDEV(L83:L88)</f>
        <v>0.59068825948476589</v>
      </c>
      <c r="O84" s="8">
        <f t="shared" si="108"/>
        <v>23.373435550000004</v>
      </c>
      <c r="P84" s="8" t="s">
        <v>98</v>
      </c>
      <c r="Q84" s="18">
        <f t="shared" ref="Q84" si="126">STDEV(O83:O88)</f>
        <v>0.51018883991736186</v>
      </c>
      <c r="R84" s="19">
        <f t="shared" si="123"/>
        <v>0.37557539166666487</v>
      </c>
      <c r="S84" s="8" t="s">
        <v>98</v>
      </c>
      <c r="T84" s="18">
        <f t="shared" ref="T84" si="127">STDEV(R83:R88)</f>
        <v>0.51018883991736186</v>
      </c>
    </row>
    <row r="85" spans="1:20" x14ac:dyDescent="0.25">
      <c r="A85" s="8" t="s">
        <v>78</v>
      </c>
      <c r="B85" s="8" t="s">
        <v>4</v>
      </c>
      <c r="C85" s="8">
        <v>5.4853449999999997</v>
      </c>
      <c r="D85" s="8">
        <v>5.3916445</v>
      </c>
      <c r="E85" s="8">
        <f t="shared" si="109"/>
        <v>5.4384947500000003</v>
      </c>
      <c r="F85" s="8" t="s">
        <v>99</v>
      </c>
      <c r="G85" s="18">
        <f t="shared" ref="G85" si="128">G84/SQRT(6)</f>
        <v>0.12742718916703497</v>
      </c>
      <c r="H85" s="8" t="s">
        <v>78</v>
      </c>
      <c r="I85" s="8" t="s">
        <v>103</v>
      </c>
      <c r="J85" s="8">
        <v>29.468181999999999</v>
      </c>
      <c r="K85" s="8">
        <v>29.368445999999999</v>
      </c>
      <c r="L85" s="8">
        <f t="shared" si="110"/>
        <v>29.418313999999999</v>
      </c>
      <c r="M85" s="8" t="s">
        <v>99</v>
      </c>
      <c r="N85" s="18">
        <f t="shared" ref="N85" si="129">N84/SQRT(6)</f>
        <v>0.24114747213173041</v>
      </c>
      <c r="O85" s="8">
        <f t="shared" si="108"/>
        <v>23.979819249999998</v>
      </c>
      <c r="P85" s="8" t="s">
        <v>99</v>
      </c>
      <c r="Q85" s="18">
        <f t="shared" ref="Q85" si="130">Q84/SQRT(6)</f>
        <v>0.20828372171000448</v>
      </c>
      <c r="R85" s="19">
        <f t="shared" si="123"/>
        <v>-0.2308083083333301</v>
      </c>
      <c r="S85" s="8" t="s">
        <v>99</v>
      </c>
      <c r="T85" s="18">
        <f t="shared" ref="T85" si="131">T84/SQRT(6)</f>
        <v>0.20828372171000448</v>
      </c>
    </row>
    <row r="86" spans="1:20" x14ac:dyDescent="0.25">
      <c r="A86" s="8" t="s">
        <v>79</v>
      </c>
      <c r="B86" s="8" t="s">
        <v>4</v>
      </c>
      <c r="C86" s="8">
        <v>5.221724</v>
      </c>
      <c r="D86" s="8">
        <v>5.2377840000000004</v>
      </c>
      <c r="E86" s="8">
        <f t="shared" si="109"/>
        <v>5.2297539999999998</v>
      </c>
      <c r="G86" s="18"/>
      <c r="H86" s="8" t="s">
        <v>79</v>
      </c>
      <c r="I86" s="8" t="s">
        <v>103</v>
      </c>
      <c r="J86" s="8">
        <v>28.437225000000002</v>
      </c>
      <c r="K86" s="8">
        <v>28.17774</v>
      </c>
      <c r="L86" s="8">
        <f t="shared" si="110"/>
        <v>28.307482499999999</v>
      </c>
      <c r="N86" s="18"/>
      <c r="O86" s="8">
        <f t="shared" si="108"/>
        <v>23.077728499999999</v>
      </c>
      <c r="Q86" s="18"/>
      <c r="R86" s="19">
        <f t="shared" si="123"/>
        <v>0.67128244166666917</v>
      </c>
      <c r="T86" s="18"/>
    </row>
    <row r="87" spans="1:20" x14ac:dyDescent="0.25">
      <c r="A87" s="8" t="s">
        <v>80</v>
      </c>
      <c r="B87" s="8" t="s">
        <v>4</v>
      </c>
      <c r="C87" s="8">
        <v>5.9782599999999997</v>
      </c>
      <c r="D87" s="8">
        <v>6.0235753000000001</v>
      </c>
      <c r="E87" s="8">
        <f t="shared" si="109"/>
        <v>6.0009176499999999</v>
      </c>
      <c r="G87" s="18"/>
      <c r="H87" s="8" t="s">
        <v>80</v>
      </c>
      <c r="I87" s="8" t="s">
        <v>103</v>
      </c>
      <c r="J87" s="8">
        <v>29.175350000000002</v>
      </c>
      <c r="K87" s="8">
        <v>29.911953</v>
      </c>
      <c r="L87" s="8">
        <f t="shared" si="110"/>
        <v>29.543651500000003</v>
      </c>
      <c r="N87" s="18"/>
      <c r="O87" s="8">
        <f t="shared" si="108"/>
        <v>23.542733850000005</v>
      </c>
      <c r="Q87" s="18"/>
      <c r="R87" s="19">
        <f t="shared" si="123"/>
        <v>0.20627709166666364</v>
      </c>
      <c r="T87" s="18"/>
    </row>
    <row r="88" spans="1:20" x14ac:dyDescent="0.25">
      <c r="A88" s="8" t="s">
        <v>81</v>
      </c>
      <c r="B88" s="8" t="s">
        <v>4</v>
      </c>
      <c r="C88" s="8">
        <v>5.0555424999999996</v>
      </c>
      <c r="D88" s="8">
        <v>5.1215333999999997</v>
      </c>
      <c r="E88" s="8">
        <f t="shared" si="109"/>
        <v>5.0885379499999992</v>
      </c>
      <c r="G88" s="18"/>
      <c r="H88" s="8" t="s">
        <v>81</v>
      </c>
      <c r="I88" s="8" t="s">
        <v>103</v>
      </c>
      <c r="J88" s="8">
        <v>29.585830000000001</v>
      </c>
      <c r="K88" s="8">
        <v>28.684072</v>
      </c>
      <c r="L88" s="8">
        <f t="shared" si="110"/>
        <v>29.134951000000001</v>
      </c>
      <c r="N88" s="18"/>
      <c r="O88" s="8">
        <f t="shared" si="108"/>
        <v>24.046413050000002</v>
      </c>
      <c r="Q88" s="18"/>
      <c r="R88" s="19">
        <f t="shared" si="123"/>
        <v>-0.29740210833333336</v>
      </c>
      <c r="T88" s="18"/>
    </row>
    <row r="89" spans="1:20" s="10" customFormat="1" x14ac:dyDescent="0.25">
      <c r="A89" s="10" t="s">
        <v>82</v>
      </c>
      <c r="B89" s="10" t="s">
        <v>4</v>
      </c>
      <c r="C89" s="10">
        <v>5.1373443999999999</v>
      </c>
      <c r="D89" s="10">
        <v>5.2669506000000004</v>
      </c>
      <c r="E89" s="10">
        <f t="shared" si="109"/>
        <v>5.2021475000000006</v>
      </c>
      <c r="F89" s="10" t="s">
        <v>97</v>
      </c>
      <c r="G89" s="16">
        <f t="shared" ref="G89" si="132">AVERAGE(E89:E94)</f>
        <v>5.4042673416666664</v>
      </c>
      <c r="H89" s="10" t="s">
        <v>82</v>
      </c>
      <c r="I89" s="10" t="s">
        <v>103</v>
      </c>
      <c r="J89" s="10">
        <v>29.203287</v>
      </c>
      <c r="K89" s="10">
        <v>29.133700000000001</v>
      </c>
      <c r="L89" s="10">
        <f t="shared" si="110"/>
        <v>29.1684935</v>
      </c>
      <c r="M89" s="10" t="s">
        <v>97</v>
      </c>
      <c r="N89" s="16">
        <f>AVERAGE(L89:L94)</f>
        <v>29.194419</v>
      </c>
      <c r="O89" s="10">
        <f t="shared" si="108"/>
        <v>23.966346000000001</v>
      </c>
      <c r="P89" s="10" t="s">
        <v>97</v>
      </c>
      <c r="Q89" s="16">
        <f t="shared" ref="Q89" si="133">AVERAGE(O89:O94)</f>
        <v>23.790151658333333</v>
      </c>
      <c r="R89" s="21">
        <f t="shared" si="123"/>
        <v>-0.21733505833333311</v>
      </c>
      <c r="S89" s="10" t="s">
        <v>97</v>
      </c>
      <c r="T89" s="16">
        <f t="shared" ref="T89" si="134">AVERAGE(R89:R94)</f>
        <v>-4.1140716666665966E-2</v>
      </c>
    </row>
    <row r="90" spans="1:20" s="10" customFormat="1" x14ac:dyDescent="0.25">
      <c r="A90" s="10" t="s">
        <v>83</v>
      </c>
      <c r="B90" s="10" t="s">
        <v>4</v>
      </c>
      <c r="C90" s="10">
        <v>5.4937972999999998</v>
      </c>
      <c r="D90" s="10">
        <v>5.7290700000000001</v>
      </c>
      <c r="E90" s="10">
        <f t="shared" si="109"/>
        <v>5.6114336500000004</v>
      </c>
      <c r="F90" s="10" t="s">
        <v>98</v>
      </c>
      <c r="G90" s="16">
        <f t="shared" ref="G90" si="135">STDEV(E89:E94)</f>
        <v>0.18655909593907338</v>
      </c>
      <c r="H90" s="10" t="s">
        <v>83</v>
      </c>
      <c r="I90" s="10" t="s">
        <v>103</v>
      </c>
      <c r="J90" s="10">
        <v>28.628647000000001</v>
      </c>
      <c r="K90" s="10">
        <v>28.595955</v>
      </c>
      <c r="L90" s="10">
        <f t="shared" si="110"/>
        <v>28.612301000000002</v>
      </c>
      <c r="M90" s="10" t="s">
        <v>98</v>
      </c>
      <c r="N90" s="16">
        <f>STDEV(L89:L94)</f>
        <v>0.90837141179260927</v>
      </c>
      <c r="O90" s="10">
        <f t="shared" si="108"/>
        <v>23.00086735</v>
      </c>
      <c r="P90" s="10" t="s">
        <v>98</v>
      </c>
      <c r="Q90" s="16">
        <f t="shared" ref="Q90" si="136">STDEV(O89:O94)</f>
        <v>0.93373221461984623</v>
      </c>
      <c r="R90" s="21">
        <f t="shared" si="123"/>
        <v>0.74814359166666833</v>
      </c>
      <c r="S90" s="10" t="s">
        <v>98</v>
      </c>
      <c r="T90" s="16">
        <f t="shared" ref="T90" si="137">STDEV(R89:R94)</f>
        <v>0.93373221461984635</v>
      </c>
    </row>
    <row r="91" spans="1:20" s="10" customFormat="1" x14ac:dyDescent="0.25">
      <c r="A91" s="10" t="s">
        <v>84</v>
      </c>
      <c r="B91" s="10" t="s">
        <v>4</v>
      </c>
      <c r="C91" s="10">
        <v>5.4426990000000002</v>
      </c>
      <c r="D91" s="10">
        <v>5.5422070000000003</v>
      </c>
      <c r="E91" s="10">
        <f t="shared" si="109"/>
        <v>5.4924530000000003</v>
      </c>
      <c r="F91" s="10" t="s">
        <v>99</v>
      </c>
      <c r="G91" s="16">
        <f t="shared" ref="G91" si="138">G90/SQRT(6)</f>
        <v>7.6162431987610524E-2</v>
      </c>
      <c r="H91" s="10" t="s">
        <v>84</v>
      </c>
      <c r="I91" s="10" t="s">
        <v>103</v>
      </c>
      <c r="J91" s="10">
        <v>30.005113999999999</v>
      </c>
      <c r="K91" s="10">
        <v>30.387509999999999</v>
      </c>
      <c r="L91" s="10">
        <f t="shared" si="110"/>
        <v>30.196311999999999</v>
      </c>
      <c r="M91" s="10" t="s">
        <v>99</v>
      </c>
      <c r="N91" s="16">
        <f t="shared" ref="N91" si="139">N90/SQRT(6)</f>
        <v>0.37084107597057853</v>
      </c>
      <c r="O91" s="10">
        <f t="shared" si="108"/>
        <v>24.703858999999998</v>
      </c>
      <c r="P91" s="10" t="s">
        <v>99</v>
      </c>
      <c r="Q91" s="16">
        <f t="shared" ref="Q91" si="140">Q90/SQRT(6)</f>
        <v>0.38119458036958909</v>
      </c>
      <c r="R91" s="21">
        <f t="shared" si="123"/>
        <v>-0.95484805833332942</v>
      </c>
      <c r="S91" s="10" t="s">
        <v>99</v>
      </c>
      <c r="T91" s="16">
        <f t="shared" ref="T91" si="141">T90/SQRT(6)</f>
        <v>0.38119458036958914</v>
      </c>
    </row>
    <row r="92" spans="1:20" s="10" customFormat="1" x14ac:dyDescent="0.25">
      <c r="A92" s="10" t="s">
        <v>85</v>
      </c>
      <c r="B92" s="10" t="s">
        <v>4</v>
      </c>
      <c r="C92" s="10">
        <v>5.1077037000000001</v>
      </c>
      <c r="D92" s="10">
        <v>5.3213615000000001</v>
      </c>
      <c r="E92" s="10">
        <f t="shared" si="109"/>
        <v>5.2145326000000001</v>
      </c>
      <c r="G92" s="16"/>
      <c r="H92" s="10" t="s">
        <v>85</v>
      </c>
      <c r="I92" s="10" t="s">
        <v>103</v>
      </c>
      <c r="J92" s="10">
        <v>30.048100999999999</v>
      </c>
      <c r="K92" s="10">
        <v>30.093233000000001</v>
      </c>
      <c r="L92" s="10">
        <f t="shared" si="110"/>
        <v>30.070667</v>
      </c>
      <c r="N92" s="16"/>
      <c r="O92" s="10">
        <f t="shared" si="108"/>
        <v>24.856134400000002</v>
      </c>
      <c r="Q92" s="16"/>
      <c r="R92" s="21">
        <f t="shared" si="123"/>
        <v>-1.1071234583333336</v>
      </c>
      <c r="T92" s="16"/>
    </row>
    <row r="93" spans="1:20" s="10" customFormat="1" x14ac:dyDescent="0.25">
      <c r="A93" s="10" t="s">
        <v>86</v>
      </c>
      <c r="B93" s="10" t="s">
        <v>4</v>
      </c>
      <c r="C93" s="10">
        <v>5.2240596000000004</v>
      </c>
      <c r="D93" s="10">
        <v>5.3917760000000001</v>
      </c>
      <c r="E93" s="10">
        <f t="shared" si="109"/>
        <v>5.3079178000000002</v>
      </c>
      <c r="G93" s="16"/>
      <c r="H93" s="10" t="s">
        <v>86</v>
      </c>
      <c r="I93" s="10" t="s">
        <v>103</v>
      </c>
      <c r="J93" s="10">
        <v>27.908428000000001</v>
      </c>
      <c r="K93" s="10">
        <v>27.655972999999999</v>
      </c>
      <c r="L93" s="10">
        <f t="shared" si="110"/>
        <v>27.782200500000002</v>
      </c>
      <c r="N93" s="16"/>
      <c r="O93" s="10">
        <f t="shared" si="108"/>
        <v>22.474282700000003</v>
      </c>
      <c r="Q93" s="16"/>
      <c r="R93" s="21">
        <f t="shared" si="123"/>
        <v>1.274728241666665</v>
      </c>
      <c r="T93" s="16"/>
    </row>
    <row r="94" spans="1:20" s="10" customFormat="1" x14ac:dyDescent="0.25">
      <c r="A94" s="10" t="s">
        <v>87</v>
      </c>
      <c r="B94" s="10" t="s">
        <v>4</v>
      </c>
      <c r="C94" s="10">
        <v>5.5611309999999996</v>
      </c>
      <c r="D94" s="10">
        <v>5.633108</v>
      </c>
      <c r="E94" s="10">
        <f t="shared" si="109"/>
        <v>5.5971194999999998</v>
      </c>
      <c r="G94" s="16"/>
      <c r="H94" s="10" t="s">
        <v>87</v>
      </c>
      <c r="I94" s="10" t="s">
        <v>103</v>
      </c>
      <c r="J94" s="10">
        <v>29.563997000000001</v>
      </c>
      <c r="K94" s="10">
        <v>29.109082999999998</v>
      </c>
      <c r="L94" s="10">
        <f t="shared" si="110"/>
        <v>29.336539999999999</v>
      </c>
      <c r="N94" s="16"/>
      <c r="O94" s="10">
        <f t="shared" si="108"/>
        <v>23.739420500000001</v>
      </c>
      <c r="Q94" s="16"/>
      <c r="R94" s="21">
        <f t="shared" si="123"/>
        <v>9.5904416666670045E-3</v>
      </c>
      <c r="T94" s="16"/>
    </row>
    <row r="95" spans="1:20" s="13" customFormat="1" x14ac:dyDescent="0.25">
      <c r="A95" s="13" t="s">
        <v>88</v>
      </c>
      <c r="B95" s="13" t="s">
        <v>4</v>
      </c>
      <c r="C95" s="13">
        <v>5.3218436000000002</v>
      </c>
      <c r="D95" s="13">
        <v>5.3650789999999997</v>
      </c>
      <c r="E95" s="13">
        <f t="shared" si="109"/>
        <v>5.3434612999999995</v>
      </c>
      <c r="F95" s="13" t="s">
        <v>97</v>
      </c>
      <c r="G95" s="17">
        <f t="shared" ref="G95" si="142">AVERAGE(E95:E100)</f>
        <v>5.4416785666666669</v>
      </c>
      <c r="H95" s="13" t="s">
        <v>88</v>
      </c>
      <c r="I95" s="13" t="s">
        <v>103</v>
      </c>
      <c r="J95" s="13">
        <v>31.923138000000002</v>
      </c>
      <c r="K95" s="13">
        <v>31.604171999999998</v>
      </c>
      <c r="L95" s="13">
        <f t="shared" si="110"/>
        <v>31.763655</v>
      </c>
      <c r="M95" s="13" t="s">
        <v>97</v>
      </c>
      <c r="N95" s="17">
        <f>AVERAGE(L95:L100)</f>
        <v>30.923856583333336</v>
      </c>
      <c r="O95" s="13">
        <f t="shared" si="108"/>
        <v>26.420193699999999</v>
      </c>
      <c r="P95" s="13" t="s">
        <v>97</v>
      </c>
      <c r="Q95" s="17">
        <f t="shared" ref="Q95" si="143">AVERAGE(O95:O100)</f>
        <v>25.482178016666666</v>
      </c>
      <c r="R95" s="22">
        <f t="shared" si="123"/>
        <v>-2.6711827583333303</v>
      </c>
      <c r="S95" s="13" t="s">
        <v>97</v>
      </c>
      <c r="T95" s="17">
        <f t="shared" ref="T95" si="144">AVERAGE(R95:R100)</f>
        <v>-1.7331670749999966</v>
      </c>
    </row>
    <row r="96" spans="1:20" s="13" customFormat="1" x14ac:dyDescent="0.25">
      <c r="A96" s="13" t="s">
        <v>89</v>
      </c>
      <c r="B96" s="13" t="s">
        <v>4</v>
      </c>
      <c r="C96" s="13">
        <v>4.9673870000000004</v>
      </c>
      <c r="D96" s="13">
        <v>5.1136080000000002</v>
      </c>
      <c r="E96" s="13">
        <f t="shared" si="109"/>
        <v>5.0404975000000007</v>
      </c>
      <c r="F96" s="13" t="s">
        <v>98</v>
      </c>
      <c r="G96" s="17">
        <f t="shared" ref="G96" si="145">STDEV(E95:E100)</f>
        <v>0.33219176415727331</v>
      </c>
      <c r="H96" s="13" t="s">
        <v>89</v>
      </c>
      <c r="I96" s="13" t="s">
        <v>103</v>
      </c>
      <c r="J96" s="13">
        <v>30.831337000000001</v>
      </c>
      <c r="K96" s="13">
        <v>30.917179999999998</v>
      </c>
      <c r="L96" s="13">
        <f t="shared" si="110"/>
        <v>30.8742585</v>
      </c>
      <c r="M96" s="13" t="s">
        <v>98</v>
      </c>
      <c r="N96" s="17">
        <f>STDEV(L95:L100)</f>
        <v>1.5890394760857713</v>
      </c>
      <c r="O96" s="13">
        <f t="shared" si="108"/>
        <v>25.833760999999999</v>
      </c>
      <c r="P96" s="13" t="s">
        <v>98</v>
      </c>
      <c r="Q96" s="17">
        <f t="shared" ref="Q96" si="146">STDEV(O95:O100)</f>
        <v>1.6351681595610057</v>
      </c>
      <c r="R96" s="22">
        <f t="shared" si="123"/>
        <v>-2.0847500583333307</v>
      </c>
      <c r="S96" s="13" t="s">
        <v>98</v>
      </c>
      <c r="T96" s="17">
        <f t="shared" ref="T96" si="147">STDEV(R95:R100)</f>
        <v>1.6351681595610057</v>
      </c>
    </row>
    <row r="97" spans="1:20" s="13" customFormat="1" x14ac:dyDescent="0.25">
      <c r="A97" s="13" t="s">
        <v>90</v>
      </c>
      <c r="B97" s="13" t="s">
        <v>4</v>
      </c>
      <c r="C97" s="13">
        <v>5.6197233000000004</v>
      </c>
      <c r="D97" s="13">
        <v>5.7879370000000003</v>
      </c>
      <c r="E97" s="13">
        <f t="shared" si="109"/>
        <v>5.7038301499999999</v>
      </c>
      <c r="F97" s="13" t="s">
        <v>99</v>
      </c>
      <c r="G97" s="17">
        <f t="shared" ref="G97" si="148">G96/SQRT(6)</f>
        <v>0.13561671982338161</v>
      </c>
      <c r="H97" s="13" t="s">
        <v>90</v>
      </c>
      <c r="I97" s="13" t="s">
        <v>103</v>
      </c>
      <c r="J97" s="13">
        <v>31.901720000000001</v>
      </c>
      <c r="K97" s="13">
        <v>32.243107000000002</v>
      </c>
      <c r="L97" s="13">
        <f t="shared" si="110"/>
        <v>32.072413500000003</v>
      </c>
      <c r="M97" s="13" t="s">
        <v>99</v>
      </c>
      <c r="N97" s="17">
        <f t="shared" ref="N97" si="149">N96/SQRT(6)</f>
        <v>0.64872264959160875</v>
      </c>
      <c r="O97" s="13">
        <f t="shared" si="108"/>
        <v>26.368583350000002</v>
      </c>
      <c r="P97" s="13" t="s">
        <v>99</v>
      </c>
      <c r="Q97" s="17">
        <f t="shared" ref="Q97" si="150">Q96/SQRT(6)</f>
        <v>0.66755460576172188</v>
      </c>
      <c r="R97" s="22">
        <f t="shared" si="123"/>
        <v>-2.6195724083333332</v>
      </c>
      <c r="S97" s="13" t="s">
        <v>99</v>
      </c>
      <c r="T97" s="17">
        <f t="shared" ref="T97" si="151">T96/SQRT(6)</f>
        <v>0.66755460576172188</v>
      </c>
    </row>
    <row r="98" spans="1:20" s="13" customFormat="1" x14ac:dyDescent="0.25">
      <c r="A98" s="13" t="s">
        <v>91</v>
      </c>
      <c r="B98" s="13" t="s">
        <v>4</v>
      </c>
      <c r="C98" s="13">
        <v>5.6314450000000003</v>
      </c>
      <c r="D98" s="13">
        <v>5.7639636999999997</v>
      </c>
      <c r="E98" s="13">
        <f t="shared" si="109"/>
        <v>5.6977043500000004</v>
      </c>
      <c r="G98" s="17"/>
      <c r="H98" s="13" t="s">
        <v>91</v>
      </c>
      <c r="I98" s="13" t="s">
        <v>103</v>
      </c>
      <c r="J98" s="13">
        <v>32.403545000000001</v>
      </c>
      <c r="K98" s="13">
        <v>32.481532999999999</v>
      </c>
      <c r="L98" s="13">
        <f t="shared" si="110"/>
        <v>32.442538999999996</v>
      </c>
      <c r="N98" s="17"/>
      <c r="O98" s="13">
        <f t="shared" si="108"/>
        <v>26.744834649999994</v>
      </c>
      <c r="Q98" s="17"/>
      <c r="R98" s="22">
        <f t="shared" si="123"/>
        <v>-2.9958237083333259</v>
      </c>
      <c r="T98" s="17"/>
    </row>
    <row r="99" spans="1:20" s="13" customFormat="1" x14ac:dyDescent="0.25">
      <c r="A99" s="13" t="s">
        <v>92</v>
      </c>
      <c r="B99" s="13" t="s">
        <v>4</v>
      </c>
      <c r="C99" s="13">
        <v>5.0147009999999996</v>
      </c>
      <c r="D99" s="13">
        <v>5.1474314000000003</v>
      </c>
      <c r="E99" s="13">
        <f t="shared" si="109"/>
        <v>5.0810662000000004</v>
      </c>
      <c r="G99" s="17"/>
      <c r="H99" s="13" t="s">
        <v>92</v>
      </c>
      <c r="I99" s="13" t="s">
        <v>103</v>
      </c>
      <c r="J99" s="13">
        <v>30.628903999999999</v>
      </c>
      <c r="K99" s="13">
        <v>29.913107</v>
      </c>
      <c r="L99" s="13">
        <f t="shared" si="110"/>
        <v>30.271005500000001</v>
      </c>
      <c r="N99" s="17"/>
      <c r="O99" s="13">
        <f t="shared" si="108"/>
        <v>25.189939299999999</v>
      </c>
      <c r="Q99" s="17"/>
      <c r="R99" s="22">
        <f t="shared" si="123"/>
        <v>-1.4409283583333306</v>
      </c>
      <c r="T99" s="17"/>
    </row>
    <row r="100" spans="1:20" s="13" customFormat="1" x14ac:dyDescent="0.25">
      <c r="A100" s="13" t="s">
        <v>93</v>
      </c>
      <c r="B100" s="13" t="s">
        <v>4</v>
      </c>
      <c r="C100" s="13">
        <v>5.6795153999999997</v>
      </c>
      <c r="D100" s="13">
        <v>5.8875083999999998</v>
      </c>
      <c r="E100" s="13">
        <f t="shared" si="109"/>
        <v>5.7835118999999997</v>
      </c>
      <c r="G100" s="17"/>
      <c r="H100" s="13" t="s">
        <v>93</v>
      </c>
      <c r="I100" s="13" t="s">
        <v>103</v>
      </c>
      <c r="J100" s="13">
        <v>28.152946</v>
      </c>
      <c r="K100" s="13">
        <v>28.08559</v>
      </c>
      <c r="L100" s="13">
        <f t="shared" si="110"/>
        <v>28.119267999999998</v>
      </c>
      <c r="N100" s="17"/>
      <c r="O100" s="13">
        <f t="shared" si="108"/>
        <v>22.335756099999998</v>
      </c>
      <c r="Q100" s="17"/>
      <c r="R100" s="22">
        <f t="shared" si="123"/>
        <v>1.4132548416666708</v>
      </c>
      <c r="T100" s="17"/>
    </row>
  </sheetData>
  <mergeCells count="2">
    <mergeCell ref="C8:D8"/>
    <mergeCell ref="J8:K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53"/>
  <sheetViews>
    <sheetView workbookViewId="0">
      <selection activeCell="L48" sqref="L48"/>
    </sheetView>
  </sheetViews>
  <sheetFormatPr defaultRowHeight="15" x14ac:dyDescent="0.25"/>
  <cols>
    <col min="5" max="5" width="12" bestFit="1" customWidth="1"/>
  </cols>
  <sheetData>
    <row r="6" spans="1:10" x14ac:dyDescent="0.25">
      <c r="A6" s="37" t="s">
        <v>227</v>
      </c>
      <c r="D6" t="s">
        <v>230</v>
      </c>
      <c r="E6" t="s">
        <v>230</v>
      </c>
      <c r="F6" s="37" t="s">
        <v>169</v>
      </c>
      <c r="G6" s="37" t="s">
        <v>228</v>
      </c>
      <c r="H6" s="37" t="s">
        <v>171</v>
      </c>
    </row>
    <row r="7" spans="1:10" x14ac:dyDescent="0.25">
      <c r="B7" t="s">
        <v>172</v>
      </c>
      <c r="C7" t="s">
        <v>173</v>
      </c>
      <c r="D7" s="37" t="s">
        <v>229</v>
      </c>
      <c r="E7" t="s">
        <v>175</v>
      </c>
      <c r="F7" s="37" t="s">
        <v>229</v>
      </c>
      <c r="G7" s="37" t="s">
        <v>176</v>
      </c>
      <c r="H7" s="37" t="s">
        <v>229</v>
      </c>
    </row>
    <row r="8" spans="1:10" x14ac:dyDescent="0.25">
      <c r="A8" t="s">
        <v>177</v>
      </c>
      <c r="B8" t="s">
        <v>178</v>
      </c>
      <c r="C8">
        <v>6</v>
      </c>
      <c r="D8">
        <v>28.695770999999997</v>
      </c>
      <c r="E8">
        <v>22.521705222222199</v>
      </c>
      <c r="F8">
        <f>D8-E8</f>
        <v>6.1740657777777983</v>
      </c>
      <c r="G8">
        <f>AVERAGE(F8:F15)</f>
        <v>7.528925930555558</v>
      </c>
      <c r="H8" s="37">
        <f>$G$8-F8</f>
        <v>1.3548601527777597</v>
      </c>
      <c r="I8" s="37" t="s">
        <v>97</v>
      </c>
      <c r="J8">
        <f>AVERAGE(H8:H15)</f>
        <v>4.4408920985006262E-16</v>
      </c>
    </row>
    <row r="9" spans="1:10" x14ac:dyDescent="0.25">
      <c r="A9" t="s">
        <v>179</v>
      </c>
      <c r="B9" t="s">
        <v>178</v>
      </c>
      <c r="C9">
        <v>6</v>
      </c>
      <c r="D9">
        <v>28.883134999999999</v>
      </c>
      <c r="E9">
        <v>22.895705000000003</v>
      </c>
      <c r="F9">
        <f>D9-E9</f>
        <v>5.9874299999999963</v>
      </c>
      <c r="H9" s="37">
        <f t="shared" ref="H9:H23" si="0">$G$8-F9</f>
        <v>1.5414959305555618</v>
      </c>
      <c r="I9" s="37" t="s">
        <v>98</v>
      </c>
      <c r="J9">
        <f>STDEV(H8:H15)</f>
        <v>1.6673929669727527</v>
      </c>
    </row>
    <row r="10" spans="1:10" x14ac:dyDescent="0.25">
      <c r="A10" t="s">
        <v>180</v>
      </c>
      <c r="B10" t="s">
        <v>178</v>
      </c>
      <c r="C10">
        <v>6</v>
      </c>
      <c r="D10">
        <v>28.899946</v>
      </c>
      <c r="E10">
        <v>22.322446666666664</v>
      </c>
      <c r="F10">
        <f t="shared" ref="F10:F53" si="1">D10-E10</f>
        <v>6.5774993333333356</v>
      </c>
      <c r="H10" s="37">
        <f t="shared" si="0"/>
        <v>0.95142659722222245</v>
      </c>
      <c r="I10" s="37" t="s">
        <v>181</v>
      </c>
      <c r="J10">
        <f>J9/SQRT(8)</f>
        <v>0.58951243692459521</v>
      </c>
    </row>
    <row r="11" spans="1:10" x14ac:dyDescent="0.25">
      <c r="A11" t="s">
        <v>182</v>
      </c>
      <c r="B11" t="s">
        <v>178</v>
      </c>
      <c r="C11">
        <v>6</v>
      </c>
      <c r="D11">
        <v>28.304231999999999</v>
      </c>
      <c r="E11">
        <v>22.346964</v>
      </c>
      <c r="F11">
        <f t="shared" si="1"/>
        <v>5.9572679999999991</v>
      </c>
      <c r="H11" s="37">
        <f t="shared" si="0"/>
        <v>1.5716579305555589</v>
      </c>
    </row>
    <row r="12" spans="1:10" x14ac:dyDescent="0.25">
      <c r="A12" t="s">
        <v>183</v>
      </c>
      <c r="B12" t="s">
        <v>178</v>
      </c>
      <c r="C12">
        <v>6</v>
      </c>
      <c r="D12">
        <v>27.310752999999998</v>
      </c>
      <c r="E12">
        <v>17.487771333333331</v>
      </c>
      <c r="F12">
        <f t="shared" si="1"/>
        <v>9.8229816666666672</v>
      </c>
      <c r="H12" s="37">
        <f t="shared" si="0"/>
        <v>-2.2940557361111091</v>
      </c>
    </row>
    <row r="13" spans="1:10" x14ac:dyDescent="0.25">
      <c r="A13" t="s">
        <v>184</v>
      </c>
      <c r="B13" t="s">
        <v>178</v>
      </c>
      <c r="C13">
        <v>6</v>
      </c>
      <c r="D13">
        <v>26.237143</v>
      </c>
      <c r="E13">
        <v>18.739199666666664</v>
      </c>
      <c r="F13">
        <f t="shared" si="1"/>
        <v>7.4979433333333354</v>
      </c>
      <c r="H13" s="37">
        <f t="shared" si="0"/>
        <v>3.098259722222263E-2</v>
      </c>
    </row>
    <row r="14" spans="1:10" x14ac:dyDescent="0.25">
      <c r="A14" t="s">
        <v>185</v>
      </c>
      <c r="B14" t="s">
        <v>178</v>
      </c>
      <c r="C14">
        <v>6</v>
      </c>
      <c r="D14">
        <v>27.800792999999999</v>
      </c>
      <c r="E14">
        <v>17.791120666666668</v>
      </c>
      <c r="F14">
        <f t="shared" si="1"/>
        <v>10.009672333333331</v>
      </c>
      <c r="H14" s="37">
        <f t="shared" si="0"/>
        <v>-2.4807464027777728</v>
      </c>
    </row>
    <row r="15" spans="1:10" x14ac:dyDescent="0.25">
      <c r="A15" t="s">
        <v>186</v>
      </c>
      <c r="B15" t="s">
        <v>178</v>
      </c>
      <c r="C15">
        <v>6</v>
      </c>
      <c r="D15">
        <v>27.304563999999999</v>
      </c>
      <c r="E15">
        <v>19.100017000000001</v>
      </c>
      <c r="F15">
        <f t="shared" si="1"/>
        <v>8.204546999999998</v>
      </c>
      <c r="H15" s="37">
        <f t="shared" si="0"/>
        <v>-0.67562106944444</v>
      </c>
    </row>
    <row r="16" spans="1:10" x14ac:dyDescent="0.25">
      <c r="A16" s="13" t="s">
        <v>187</v>
      </c>
      <c r="B16" s="13" t="s">
        <v>188</v>
      </c>
      <c r="C16" s="13">
        <v>6</v>
      </c>
      <c r="D16" s="13">
        <v>29.870736999999998</v>
      </c>
      <c r="E16" s="13">
        <v>21.718041444444442</v>
      </c>
      <c r="F16" s="13">
        <f t="shared" si="1"/>
        <v>8.1526955555555567</v>
      </c>
      <c r="G16" s="13"/>
      <c r="H16" s="38">
        <f t="shared" si="0"/>
        <v>-0.62376962499999866</v>
      </c>
      <c r="I16" s="38" t="s">
        <v>97</v>
      </c>
      <c r="J16" s="13">
        <f>AVERAGE(H16:H23)</f>
        <v>-0.64121034722221992</v>
      </c>
    </row>
    <row r="17" spans="1:10" x14ac:dyDescent="0.25">
      <c r="A17" s="13" t="s">
        <v>189</v>
      </c>
      <c r="B17" s="13" t="s">
        <v>188</v>
      </c>
      <c r="C17" s="13">
        <v>6</v>
      </c>
      <c r="D17" s="13">
        <v>28.649657999999999</v>
      </c>
      <c r="E17" s="13">
        <v>21.970990999999998</v>
      </c>
      <c r="F17" s="13">
        <f t="shared" si="1"/>
        <v>6.6786670000000008</v>
      </c>
      <c r="G17" s="13"/>
      <c r="H17" s="38">
        <f t="shared" si="0"/>
        <v>0.85025893055555724</v>
      </c>
      <c r="I17" s="38" t="s">
        <v>98</v>
      </c>
      <c r="J17" s="13">
        <f>STDEV(H16:H23)</f>
        <v>1.2730671832721976</v>
      </c>
    </row>
    <row r="18" spans="1:10" x14ac:dyDescent="0.25">
      <c r="A18" s="13" t="s">
        <v>190</v>
      </c>
      <c r="B18" s="13" t="s">
        <v>188</v>
      </c>
      <c r="C18" s="13">
        <v>6</v>
      </c>
      <c r="D18" s="13">
        <v>28.513496</v>
      </c>
      <c r="E18" s="13">
        <v>22.292417</v>
      </c>
      <c r="F18" s="13">
        <f t="shared" si="1"/>
        <v>6.2210789999999996</v>
      </c>
      <c r="G18" s="13"/>
      <c r="H18" s="38">
        <f t="shared" si="0"/>
        <v>1.3078469305555585</v>
      </c>
      <c r="I18" s="38" t="s">
        <v>181</v>
      </c>
      <c r="J18" s="13">
        <f>J17/SQRT(8)</f>
        <v>0.45009721909891409</v>
      </c>
    </row>
    <row r="19" spans="1:10" x14ac:dyDescent="0.25">
      <c r="A19" s="13" t="s">
        <v>191</v>
      </c>
      <c r="B19" s="13" t="s">
        <v>188</v>
      </c>
      <c r="C19" s="13">
        <v>6</v>
      </c>
      <c r="D19" s="13">
        <v>29.253574</v>
      </c>
      <c r="E19" s="13">
        <v>20.890716333333334</v>
      </c>
      <c r="F19" s="13">
        <f t="shared" si="1"/>
        <v>8.3628576666666667</v>
      </c>
      <c r="G19" s="13"/>
      <c r="H19" s="38">
        <f t="shared" si="0"/>
        <v>-0.83393173611110871</v>
      </c>
      <c r="I19" s="13"/>
      <c r="J19" s="13"/>
    </row>
    <row r="20" spans="1:10" x14ac:dyDescent="0.25">
      <c r="A20" s="13" t="s">
        <v>192</v>
      </c>
      <c r="B20" s="13" t="s">
        <v>188</v>
      </c>
      <c r="C20" s="13">
        <v>6</v>
      </c>
      <c r="D20" s="13">
        <v>27.265222999999999</v>
      </c>
      <c r="E20" s="13">
        <v>19.456885333333332</v>
      </c>
      <c r="F20" s="13">
        <f t="shared" si="1"/>
        <v>7.8083376666666666</v>
      </c>
      <c r="G20" s="13"/>
      <c r="H20" s="38">
        <f t="shared" si="0"/>
        <v>-0.27941173611110859</v>
      </c>
      <c r="I20" s="13"/>
      <c r="J20" s="13"/>
    </row>
    <row r="21" spans="1:10" x14ac:dyDescent="0.25">
      <c r="A21" s="13" t="s">
        <v>193</v>
      </c>
      <c r="B21" s="13" t="s">
        <v>188</v>
      </c>
      <c r="C21" s="13">
        <v>6</v>
      </c>
      <c r="D21" s="13">
        <v>27.737386999999998</v>
      </c>
      <c r="E21" s="13">
        <v>19.069929999999999</v>
      </c>
      <c r="F21" s="13">
        <f t="shared" si="1"/>
        <v>8.6674569999999989</v>
      </c>
      <c r="G21" s="13"/>
      <c r="H21" s="38">
        <f t="shared" si="0"/>
        <v>-1.1385310694444408</v>
      </c>
      <c r="I21" s="13"/>
      <c r="J21" s="13"/>
    </row>
    <row r="22" spans="1:10" x14ac:dyDescent="0.25">
      <c r="A22" s="13" t="s">
        <v>194</v>
      </c>
      <c r="B22" s="13" t="s">
        <v>188</v>
      </c>
      <c r="C22" s="13">
        <v>6</v>
      </c>
      <c r="D22" s="13">
        <v>27.608184999999999</v>
      </c>
      <c r="E22" s="13">
        <v>17.808618333333332</v>
      </c>
      <c r="F22" s="13">
        <f t="shared" si="1"/>
        <v>9.7995666666666672</v>
      </c>
      <c r="G22" s="13"/>
      <c r="H22" s="38">
        <f t="shared" si="0"/>
        <v>-2.2706407361111092</v>
      </c>
      <c r="I22" s="13"/>
      <c r="J22" s="13"/>
    </row>
    <row r="23" spans="1:10" x14ac:dyDescent="0.25">
      <c r="A23" s="13" t="s">
        <v>195</v>
      </c>
      <c r="B23" s="13" t="s">
        <v>188</v>
      </c>
      <c r="C23" s="13">
        <v>6</v>
      </c>
      <c r="D23" s="13">
        <v>27.815182</v>
      </c>
      <c r="E23" s="13">
        <v>18.144752333333333</v>
      </c>
      <c r="F23" s="13">
        <f t="shared" si="1"/>
        <v>9.6704296666666671</v>
      </c>
      <c r="G23" s="13"/>
      <c r="H23" s="38">
        <f t="shared" si="0"/>
        <v>-2.1415037361111091</v>
      </c>
      <c r="I23" s="13"/>
      <c r="J23" s="13"/>
    </row>
    <row r="24" spans="1:10" x14ac:dyDescent="0.25">
      <c r="A24" t="s">
        <v>196</v>
      </c>
      <c r="B24" t="s">
        <v>178</v>
      </c>
      <c r="C24">
        <v>12</v>
      </c>
      <c r="D24">
        <v>29.870736999999998</v>
      </c>
      <c r="E24">
        <v>21.259137333333332</v>
      </c>
      <c r="F24">
        <f t="shared" si="1"/>
        <v>8.6115996666666668</v>
      </c>
      <c r="G24">
        <f>AVERAGE(F24:F30)</f>
        <v>8.0951929047619036</v>
      </c>
      <c r="H24" s="37">
        <f>$G$24-F24</f>
        <v>-0.5164067619047632</v>
      </c>
      <c r="I24" s="37" t="s">
        <v>97</v>
      </c>
      <c r="J24">
        <f>AVERAGE(H24:H30)</f>
        <v>-7.6129578831439301E-16</v>
      </c>
    </row>
    <row r="25" spans="1:10" x14ac:dyDescent="0.25">
      <c r="A25" t="s">
        <v>197</v>
      </c>
      <c r="B25" t="s">
        <v>178</v>
      </c>
      <c r="C25">
        <v>12</v>
      </c>
      <c r="D25">
        <v>27.939003</v>
      </c>
      <c r="E25">
        <v>22.458629333333334</v>
      </c>
      <c r="F25">
        <f t="shared" si="1"/>
        <v>5.4803736666666651</v>
      </c>
      <c r="H25" s="37">
        <f t="shared" ref="H25:H38" si="2">$G$24-F25</f>
        <v>2.6148192380952384</v>
      </c>
      <c r="I25" s="37" t="s">
        <v>98</v>
      </c>
      <c r="J25">
        <f>STDEV(H24:H30)</f>
        <v>1.5561321407071453</v>
      </c>
    </row>
    <row r="26" spans="1:10" x14ac:dyDescent="0.25">
      <c r="A26" t="s">
        <v>198</v>
      </c>
      <c r="B26" t="s">
        <v>178</v>
      </c>
      <c r="C26">
        <v>12</v>
      </c>
      <c r="D26">
        <v>29.624366999999999</v>
      </c>
      <c r="E26">
        <v>22.634865666666666</v>
      </c>
      <c r="F26">
        <f t="shared" si="1"/>
        <v>6.9895013333333331</v>
      </c>
      <c r="H26" s="37">
        <f t="shared" si="2"/>
        <v>1.1056915714285704</v>
      </c>
      <c r="I26" s="37" t="s">
        <v>181</v>
      </c>
      <c r="J26">
        <f>J25/SQRT(7)</f>
        <v>0.5881626644950968</v>
      </c>
    </row>
    <row r="27" spans="1:10" x14ac:dyDescent="0.25">
      <c r="A27" t="s">
        <v>199</v>
      </c>
      <c r="B27" t="s">
        <v>178</v>
      </c>
      <c r="C27">
        <v>12</v>
      </c>
      <c r="D27">
        <v>29.849907000000002</v>
      </c>
      <c r="E27">
        <v>21.722564666666667</v>
      </c>
      <c r="F27">
        <f t="shared" si="1"/>
        <v>8.1273423333333348</v>
      </c>
      <c r="H27" s="37">
        <f t="shared" si="2"/>
        <v>-3.2149428571431216E-2</v>
      </c>
    </row>
    <row r="28" spans="1:10" x14ac:dyDescent="0.25">
      <c r="A28" t="s">
        <v>200</v>
      </c>
      <c r="B28" t="s">
        <v>178</v>
      </c>
      <c r="C28">
        <v>12</v>
      </c>
      <c r="D28">
        <v>27.384039999999999</v>
      </c>
      <c r="E28">
        <v>18.452648</v>
      </c>
      <c r="F28">
        <f t="shared" si="1"/>
        <v>8.9313919999999989</v>
      </c>
      <c r="H28" s="37">
        <f t="shared" si="2"/>
        <v>-0.83619909523809532</v>
      </c>
    </row>
    <row r="29" spans="1:10" x14ac:dyDescent="0.25">
      <c r="A29" t="s">
        <v>201</v>
      </c>
      <c r="B29" t="s">
        <v>178</v>
      </c>
      <c r="C29">
        <v>12</v>
      </c>
      <c r="D29">
        <v>27.791822</v>
      </c>
      <c r="E29">
        <v>17.350907000000003</v>
      </c>
      <c r="F29">
        <f t="shared" si="1"/>
        <v>10.440914999999997</v>
      </c>
      <c r="H29" s="37">
        <f t="shared" si="2"/>
        <v>-2.3457220952380933</v>
      </c>
    </row>
    <row r="30" spans="1:10" x14ac:dyDescent="0.25">
      <c r="A30" t="s">
        <v>202</v>
      </c>
      <c r="B30" t="s">
        <v>178</v>
      </c>
      <c r="C30">
        <v>12</v>
      </c>
      <c r="D30">
        <v>26.944786000000001</v>
      </c>
      <c r="E30">
        <v>18.859559666666666</v>
      </c>
      <c r="F30">
        <f t="shared" si="1"/>
        <v>8.0852263333333347</v>
      </c>
      <c r="H30" s="37">
        <f t="shared" si="2"/>
        <v>9.9665714285688267E-3</v>
      </c>
    </row>
    <row r="31" spans="1:10" x14ac:dyDescent="0.25">
      <c r="A31" s="13" t="s">
        <v>203</v>
      </c>
      <c r="B31" s="13" t="s">
        <v>188</v>
      </c>
      <c r="C31" s="13">
        <v>12</v>
      </c>
      <c r="D31" s="13">
        <v>29.204311000000001</v>
      </c>
      <c r="E31" s="13">
        <v>22.753657333333333</v>
      </c>
      <c r="F31" s="13">
        <f t="shared" si="1"/>
        <v>6.4506536666666676</v>
      </c>
      <c r="G31" s="13"/>
      <c r="H31" s="38">
        <f t="shared" si="2"/>
        <v>1.6445392380952359</v>
      </c>
      <c r="I31" s="38" t="s">
        <v>97</v>
      </c>
      <c r="J31" s="13">
        <f>AVERAGE(H31:H38)</f>
        <v>0.50263798809523763</v>
      </c>
    </row>
    <row r="32" spans="1:10" x14ac:dyDescent="0.25">
      <c r="A32" s="13" t="s">
        <v>204</v>
      </c>
      <c r="B32" s="13" t="s">
        <v>188</v>
      </c>
      <c r="C32" s="13">
        <v>12</v>
      </c>
      <c r="D32" s="13">
        <v>27.952252999999999</v>
      </c>
      <c r="E32" s="13">
        <v>22.232354666666669</v>
      </c>
      <c r="F32" s="13">
        <f t="shared" si="1"/>
        <v>5.7198983333333295</v>
      </c>
      <c r="G32" s="13"/>
      <c r="H32" s="38">
        <f t="shared" si="2"/>
        <v>2.375294571428574</v>
      </c>
      <c r="I32" s="38" t="s">
        <v>98</v>
      </c>
      <c r="J32" s="13">
        <f>STDEV(H31:H38)</f>
        <v>1.22725535072382</v>
      </c>
    </row>
    <row r="33" spans="1:10" x14ac:dyDescent="0.25">
      <c r="A33" s="13" t="s">
        <v>205</v>
      </c>
      <c r="B33" s="13" t="s">
        <v>188</v>
      </c>
      <c r="C33" s="13">
        <v>12</v>
      </c>
      <c r="D33" s="13">
        <v>29.579630000000002</v>
      </c>
      <c r="E33" s="13">
        <v>22.476893</v>
      </c>
      <c r="F33" s="13">
        <f t="shared" si="1"/>
        <v>7.1027370000000012</v>
      </c>
      <c r="G33" s="13"/>
      <c r="H33" s="38">
        <f t="shared" si="2"/>
        <v>0.99245590476190237</v>
      </c>
      <c r="I33" s="38" t="s">
        <v>181</v>
      </c>
      <c r="J33" s="13">
        <f>J32/SQRT(8)</f>
        <v>0.43390029037214389</v>
      </c>
    </row>
    <row r="34" spans="1:10" x14ac:dyDescent="0.25">
      <c r="A34" s="13" t="s">
        <v>206</v>
      </c>
      <c r="B34" s="13" t="s">
        <v>188</v>
      </c>
      <c r="C34" s="13">
        <v>12</v>
      </c>
      <c r="D34" s="13">
        <v>29.932569999999998</v>
      </c>
      <c r="E34" s="13">
        <v>21.717626666666664</v>
      </c>
      <c r="F34" s="13">
        <f t="shared" si="1"/>
        <v>8.2149433333333342</v>
      </c>
      <c r="G34" s="13"/>
      <c r="H34" s="38">
        <f t="shared" si="2"/>
        <v>-0.11975042857143059</v>
      </c>
      <c r="I34" s="13"/>
      <c r="J34" s="13"/>
    </row>
    <row r="35" spans="1:10" x14ac:dyDescent="0.25">
      <c r="A35" s="13" t="s">
        <v>207</v>
      </c>
      <c r="B35" s="13" t="s">
        <v>188</v>
      </c>
      <c r="C35" s="13">
        <v>12</v>
      </c>
      <c r="D35" s="13">
        <v>27.598299999999998</v>
      </c>
      <c r="E35" s="13">
        <v>18.524724666666668</v>
      </c>
      <c r="F35" s="13">
        <f t="shared" si="1"/>
        <v>9.0735753333333307</v>
      </c>
      <c r="G35" s="13"/>
      <c r="H35" s="38">
        <f t="shared" si="2"/>
        <v>-0.9783824285714271</v>
      </c>
      <c r="I35" s="13"/>
      <c r="J35" s="13"/>
    </row>
    <row r="36" spans="1:10" x14ac:dyDescent="0.25">
      <c r="A36" s="13" t="s">
        <v>208</v>
      </c>
      <c r="B36" s="13" t="s">
        <v>188</v>
      </c>
      <c r="C36" s="13">
        <v>12</v>
      </c>
      <c r="D36" s="13">
        <v>27.390993000000002</v>
      </c>
      <c r="E36" s="13">
        <v>18.670262333333334</v>
      </c>
      <c r="F36" s="13">
        <f t="shared" si="1"/>
        <v>8.7207306666666682</v>
      </c>
      <c r="G36" s="13"/>
      <c r="H36" s="38">
        <f t="shared" si="2"/>
        <v>-0.62553776190476462</v>
      </c>
      <c r="I36" s="13"/>
      <c r="J36" s="13"/>
    </row>
    <row r="37" spans="1:10" x14ac:dyDescent="0.25">
      <c r="A37" s="13" t="s">
        <v>209</v>
      </c>
      <c r="B37" s="13" t="s">
        <v>188</v>
      </c>
      <c r="C37" s="13">
        <v>12</v>
      </c>
      <c r="D37" s="13">
        <v>25.320409999999999</v>
      </c>
      <c r="E37" s="13">
        <v>16.696582333333335</v>
      </c>
      <c r="F37" s="13">
        <f t="shared" si="1"/>
        <v>8.6238276666666636</v>
      </c>
      <c r="G37" s="13"/>
      <c r="H37" s="38">
        <f t="shared" si="2"/>
        <v>-0.52863476190476</v>
      </c>
      <c r="I37" s="13"/>
      <c r="J37" s="13"/>
    </row>
    <row r="38" spans="1:10" x14ac:dyDescent="0.25">
      <c r="A38" s="13" t="s">
        <v>210</v>
      </c>
      <c r="B38" s="13" t="s">
        <v>188</v>
      </c>
      <c r="C38" s="13">
        <v>12</v>
      </c>
      <c r="D38" s="13">
        <v>25.314219999999999</v>
      </c>
      <c r="E38" s="13">
        <v>18.480146666666666</v>
      </c>
      <c r="F38" s="13">
        <f t="shared" si="1"/>
        <v>6.8340733333333326</v>
      </c>
      <c r="G38" s="13"/>
      <c r="H38" s="38">
        <f t="shared" si="2"/>
        <v>1.261119571428571</v>
      </c>
      <c r="I38" s="13"/>
      <c r="J38" s="13"/>
    </row>
    <row r="39" spans="1:10" x14ac:dyDescent="0.25">
      <c r="A39" t="s">
        <v>211</v>
      </c>
      <c r="B39" t="s">
        <v>178</v>
      </c>
      <c r="C39">
        <v>24</v>
      </c>
      <c r="D39">
        <v>28.380925999999999</v>
      </c>
      <c r="E39">
        <v>22.825432333333335</v>
      </c>
      <c r="F39">
        <f t="shared" si="1"/>
        <v>5.5554936666666634</v>
      </c>
      <c r="G39">
        <f>AVERAGE(F39:F45)</f>
        <v>7.428974952380953</v>
      </c>
      <c r="H39" s="37">
        <f>$G$39-F39</f>
        <v>1.8734812857142895</v>
      </c>
      <c r="I39" s="37" t="s">
        <v>97</v>
      </c>
      <c r="J39">
        <f>AVERAGE(H39:H45)</f>
        <v>7.6129578831439301E-16</v>
      </c>
    </row>
    <row r="40" spans="1:10" x14ac:dyDescent="0.25">
      <c r="A40" t="s">
        <v>212</v>
      </c>
      <c r="B40" t="s">
        <v>178</v>
      </c>
      <c r="C40">
        <v>24</v>
      </c>
      <c r="D40">
        <v>29.214058000000001</v>
      </c>
      <c r="E40">
        <v>21.823407666666668</v>
      </c>
      <c r="F40">
        <f t="shared" si="1"/>
        <v>7.3906503333333333</v>
      </c>
      <c r="H40" s="37">
        <f t="shared" ref="H40:H53" si="3">$G$39-F40</f>
        <v>3.8324619047619635E-2</v>
      </c>
      <c r="I40" s="37" t="s">
        <v>98</v>
      </c>
      <c r="J40">
        <f>STDEV(H39:H45)</f>
        <v>1.74626934114486</v>
      </c>
    </row>
    <row r="41" spans="1:10" x14ac:dyDescent="0.25">
      <c r="A41" t="s">
        <v>213</v>
      </c>
      <c r="B41" t="s">
        <v>178</v>
      </c>
      <c r="C41">
        <v>24</v>
      </c>
      <c r="D41">
        <v>27.444279999999999</v>
      </c>
      <c r="E41">
        <v>21.598967666666667</v>
      </c>
      <c r="F41">
        <f t="shared" si="1"/>
        <v>5.8453123333333323</v>
      </c>
      <c r="H41" s="37">
        <f t="shared" si="3"/>
        <v>1.5836626190476206</v>
      </c>
      <c r="I41" s="37" t="s">
        <v>181</v>
      </c>
      <c r="J41">
        <f>J40/SQRT(7)</f>
        <v>0.66002777125798739</v>
      </c>
    </row>
    <row r="42" spans="1:10" x14ac:dyDescent="0.25">
      <c r="A42" t="s">
        <v>214</v>
      </c>
      <c r="B42" t="s">
        <v>178</v>
      </c>
      <c r="C42">
        <v>24</v>
      </c>
      <c r="D42">
        <v>28.420427</v>
      </c>
      <c r="E42">
        <v>22.624059666666668</v>
      </c>
      <c r="F42">
        <f t="shared" si="1"/>
        <v>5.7963673333333325</v>
      </c>
      <c r="H42" s="37">
        <f t="shared" si="3"/>
        <v>1.6326076190476204</v>
      </c>
    </row>
    <row r="43" spans="1:10" x14ac:dyDescent="0.25">
      <c r="A43" t="s">
        <v>215</v>
      </c>
      <c r="B43" t="s">
        <v>178</v>
      </c>
      <c r="C43">
        <v>24</v>
      </c>
      <c r="D43">
        <v>27.676310000000001</v>
      </c>
      <c r="E43">
        <v>18.000484333333333</v>
      </c>
      <c r="F43">
        <f t="shared" si="1"/>
        <v>9.6758256666666682</v>
      </c>
      <c r="H43" s="37">
        <f t="shared" si="3"/>
        <v>-2.2468507142857153</v>
      </c>
    </row>
    <row r="44" spans="1:10" x14ac:dyDescent="0.25">
      <c r="A44" t="s">
        <v>216</v>
      </c>
      <c r="B44" t="s">
        <v>178</v>
      </c>
      <c r="C44">
        <v>24</v>
      </c>
      <c r="D44">
        <v>26.796783000000001</v>
      </c>
      <c r="E44">
        <v>17.472840999999999</v>
      </c>
      <c r="F44">
        <f t="shared" si="1"/>
        <v>9.3239420000000024</v>
      </c>
      <c r="H44" s="37">
        <f t="shared" si="3"/>
        <v>-1.8949670476190494</v>
      </c>
    </row>
    <row r="45" spans="1:10" x14ac:dyDescent="0.25">
      <c r="A45" t="s">
        <v>217</v>
      </c>
      <c r="B45" t="s">
        <v>178</v>
      </c>
      <c r="C45">
        <v>24</v>
      </c>
      <c r="D45">
        <v>27.277062999999998</v>
      </c>
      <c r="E45">
        <v>18.861829666666665</v>
      </c>
      <c r="F45">
        <f t="shared" si="1"/>
        <v>8.4152333333333331</v>
      </c>
      <c r="H45" s="37">
        <f t="shared" si="3"/>
        <v>-0.98625838095238016</v>
      </c>
    </row>
    <row r="46" spans="1:10" x14ac:dyDescent="0.25">
      <c r="A46" s="13" t="s">
        <v>218</v>
      </c>
      <c r="B46" s="13" t="s">
        <v>188</v>
      </c>
      <c r="C46" s="13">
        <v>24</v>
      </c>
      <c r="D46" s="13">
        <v>27.628717000000002</v>
      </c>
      <c r="E46" s="13">
        <v>23.006748000000002</v>
      </c>
      <c r="F46" s="13">
        <f t="shared" si="1"/>
        <v>4.621969</v>
      </c>
      <c r="G46" s="13"/>
      <c r="H46" s="38">
        <f t="shared" si="3"/>
        <v>2.807005952380953</v>
      </c>
      <c r="I46" s="38" t="s">
        <v>97</v>
      </c>
      <c r="J46" s="13">
        <f>AVERAGE(H46:H53)</f>
        <v>0.49006978571428572</v>
      </c>
    </row>
    <row r="47" spans="1:10" x14ac:dyDescent="0.25">
      <c r="A47" s="13" t="s">
        <v>219</v>
      </c>
      <c r="B47" s="13" t="s">
        <v>188</v>
      </c>
      <c r="C47" s="13">
        <v>24</v>
      </c>
      <c r="D47" s="13">
        <v>29.362000999999999</v>
      </c>
      <c r="E47" s="13">
        <v>21.48263833333333</v>
      </c>
      <c r="F47" s="13">
        <f t="shared" si="1"/>
        <v>7.879362666666669</v>
      </c>
      <c r="G47" s="13"/>
      <c r="H47" s="38">
        <f t="shared" si="3"/>
        <v>-0.450387714285716</v>
      </c>
      <c r="I47" s="38" t="s">
        <v>98</v>
      </c>
      <c r="J47" s="13">
        <f>STDEV(H46:H53)</f>
        <v>1.65651335643505</v>
      </c>
    </row>
    <row r="48" spans="1:10" x14ac:dyDescent="0.25">
      <c r="A48" s="13" t="s">
        <v>220</v>
      </c>
      <c r="B48" s="13" t="s">
        <v>188</v>
      </c>
      <c r="C48" s="13">
        <v>24</v>
      </c>
      <c r="D48" s="13">
        <v>28.337152</v>
      </c>
      <c r="E48" s="13">
        <v>21.645325666666668</v>
      </c>
      <c r="F48" s="13">
        <f t="shared" si="1"/>
        <v>6.6918263333333314</v>
      </c>
      <c r="G48" s="13"/>
      <c r="H48" s="38">
        <f t="shared" si="3"/>
        <v>0.73714861904762152</v>
      </c>
      <c r="I48" s="38" t="s">
        <v>181</v>
      </c>
      <c r="J48" s="13">
        <f>J47/SQRT(8)</f>
        <v>0.58566591373065613</v>
      </c>
    </row>
    <row r="49" spans="1:10" x14ac:dyDescent="0.25">
      <c r="A49" s="13" t="s">
        <v>221</v>
      </c>
      <c r="B49" s="13" t="s">
        <v>188</v>
      </c>
      <c r="C49" s="13">
        <v>24</v>
      </c>
      <c r="D49" s="13">
        <v>26.898031</v>
      </c>
      <c r="E49" s="13">
        <v>22.408784999999998</v>
      </c>
      <c r="F49" s="13">
        <f t="shared" si="1"/>
        <v>4.4892460000000014</v>
      </c>
      <c r="G49" s="13"/>
      <c r="H49" s="38">
        <f t="shared" si="3"/>
        <v>2.9397289523809516</v>
      </c>
      <c r="I49" s="13"/>
      <c r="J49" s="13"/>
    </row>
    <row r="50" spans="1:10" x14ac:dyDescent="0.25">
      <c r="A50" s="13" t="s">
        <v>222</v>
      </c>
      <c r="B50" s="13" t="s">
        <v>188</v>
      </c>
      <c r="C50" s="13">
        <v>24</v>
      </c>
      <c r="D50" s="13">
        <v>25.338035999999999</v>
      </c>
      <c r="E50" s="13">
        <v>18.699783999999998</v>
      </c>
      <c r="F50" s="13">
        <f t="shared" si="1"/>
        <v>6.6382520000000014</v>
      </c>
      <c r="G50" s="13"/>
      <c r="H50" s="38">
        <f t="shared" si="3"/>
        <v>0.79072295238095158</v>
      </c>
      <c r="I50" s="13"/>
      <c r="J50" s="13"/>
    </row>
    <row r="51" spans="1:10" x14ac:dyDescent="0.25">
      <c r="A51" s="13" t="s">
        <v>223</v>
      </c>
      <c r="B51" s="13" t="s">
        <v>188</v>
      </c>
      <c r="C51" s="13">
        <v>24</v>
      </c>
      <c r="D51" s="13">
        <v>26.852385999999999</v>
      </c>
      <c r="E51" s="13">
        <v>17.927440666666666</v>
      </c>
      <c r="F51" s="13">
        <f t="shared" si="1"/>
        <v>8.9249453333333335</v>
      </c>
      <c r="G51" s="13"/>
      <c r="H51" s="38">
        <f t="shared" si="3"/>
        <v>-1.4959703809523806</v>
      </c>
      <c r="I51" s="13"/>
      <c r="J51" s="13"/>
    </row>
    <row r="52" spans="1:10" x14ac:dyDescent="0.25">
      <c r="A52" s="13" t="s">
        <v>224</v>
      </c>
      <c r="B52" s="13" t="s">
        <v>188</v>
      </c>
      <c r="C52" s="13">
        <v>24</v>
      </c>
      <c r="D52" s="13">
        <v>27.315607</v>
      </c>
      <c r="E52" s="13">
        <v>19.246469333333334</v>
      </c>
      <c r="F52" s="13">
        <f t="shared" si="1"/>
        <v>8.0691376666666663</v>
      </c>
      <c r="G52" s="13"/>
      <c r="H52" s="38">
        <f t="shared" si="3"/>
        <v>-0.64016271428571336</v>
      </c>
      <c r="I52" s="13"/>
      <c r="J52" s="13"/>
    </row>
    <row r="53" spans="1:10" x14ac:dyDescent="0.25">
      <c r="A53" s="13" t="s">
        <v>225</v>
      </c>
      <c r="B53" s="13" t="s">
        <v>188</v>
      </c>
      <c r="C53" s="13">
        <v>24</v>
      </c>
      <c r="D53" s="13">
        <v>26.632252000000001</v>
      </c>
      <c r="E53" s="13">
        <v>18.435749666666666</v>
      </c>
      <c r="F53" s="13">
        <f t="shared" si="1"/>
        <v>8.1965023333333349</v>
      </c>
      <c r="G53" s="13"/>
      <c r="H53" s="38">
        <f t="shared" si="3"/>
        <v>-0.76752738095238193</v>
      </c>
      <c r="I53" s="13"/>
      <c r="J53" s="1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D100"/>
  <sheetViews>
    <sheetView zoomScale="85" zoomScaleNormal="85" workbookViewId="0">
      <selection activeCell="B7" sqref="B7"/>
    </sheetView>
  </sheetViews>
  <sheetFormatPr defaultRowHeight="15" x14ac:dyDescent="0.25"/>
  <cols>
    <col min="1" max="1" width="15.28515625" bestFit="1" customWidth="1"/>
    <col min="3" max="3" width="9.5703125" bestFit="1" customWidth="1"/>
    <col min="4" max="5" width="9.5703125" customWidth="1"/>
    <col min="8" max="8" width="15.28515625" bestFit="1" customWidth="1"/>
    <col min="9" max="9" width="12.85546875" bestFit="1" customWidth="1"/>
    <col min="20" max="20" width="9.140625" style="7"/>
  </cols>
  <sheetData>
    <row r="8" spans="1:30" s="8" customFormat="1" ht="15.75" thickBot="1" x14ac:dyDescent="0.3">
      <c r="C8" s="36" t="s">
        <v>104</v>
      </c>
      <c r="D8" s="36"/>
      <c r="J8" s="36" t="s">
        <v>104</v>
      </c>
      <c r="K8" s="36"/>
      <c r="R8"/>
    </row>
    <row r="9" spans="1:30" x14ac:dyDescent="0.25">
      <c r="A9" s="1" t="s">
        <v>0</v>
      </c>
      <c r="B9" s="3" t="s">
        <v>1</v>
      </c>
      <c r="C9" s="1" t="s">
        <v>2</v>
      </c>
      <c r="D9" s="1" t="s">
        <v>2</v>
      </c>
      <c r="E9" s="1" t="s">
        <v>102</v>
      </c>
      <c r="F9" s="1"/>
      <c r="G9" s="1" t="s">
        <v>94</v>
      </c>
      <c r="H9" s="1" t="s">
        <v>0</v>
      </c>
      <c r="I9" s="3" t="s">
        <v>1</v>
      </c>
      <c r="J9" s="1" t="s">
        <v>2</v>
      </c>
      <c r="K9" s="1" t="s">
        <v>2</v>
      </c>
      <c r="L9" s="1" t="s">
        <v>102</v>
      </c>
      <c r="M9" s="1"/>
      <c r="N9" s="1" t="s">
        <v>94</v>
      </c>
      <c r="O9" s="2" t="s">
        <v>95</v>
      </c>
      <c r="P9" s="1"/>
      <c r="R9" s="4" t="s">
        <v>100</v>
      </c>
      <c r="AD9" s="1"/>
    </row>
    <row r="10" spans="1:30" x14ac:dyDescent="0.25">
      <c r="R10" s="5"/>
    </row>
    <row r="11" spans="1:30" s="8" customFormat="1" x14ac:dyDescent="0.25">
      <c r="A11" s="8" t="s">
        <v>3</v>
      </c>
      <c r="B11" s="8" t="s">
        <v>4</v>
      </c>
      <c r="C11" s="18">
        <v>7.5163794999999993</v>
      </c>
      <c r="D11" s="18">
        <v>7.5078207500000005</v>
      </c>
      <c r="E11" s="18">
        <f>AVERAGE(C11:D11)</f>
        <v>7.5121001249999999</v>
      </c>
      <c r="F11" s="8" t="s">
        <v>97</v>
      </c>
      <c r="G11" s="18">
        <f>AVERAGE(E11:E16)</f>
        <v>7.5411208499999995</v>
      </c>
      <c r="H11" s="8" t="s">
        <v>3</v>
      </c>
      <c r="I11" s="8" t="s">
        <v>101</v>
      </c>
      <c r="J11" s="18">
        <v>30.691891999999999</v>
      </c>
      <c r="K11" s="18">
        <v>30.729869999999998</v>
      </c>
      <c r="L11" s="18">
        <f>AVERAGE(J11:K11)</f>
        <v>30.710881000000001</v>
      </c>
      <c r="M11" s="8" t="s">
        <v>97</v>
      </c>
      <c r="N11" s="18">
        <f>AVERAGE(L11:L16)</f>
        <v>31.195745083333335</v>
      </c>
      <c r="O11" s="18">
        <f t="shared" ref="O11:O42" si="0">L11-E11</f>
        <v>23.198780875000001</v>
      </c>
      <c r="P11" s="8" t="s">
        <v>97</v>
      </c>
      <c r="Q11" s="18">
        <f>AVERAGE(O11:O16)</f>
        <v>23.654624233333337</v>
      </c>
      <c r="R11" s="19">
        <f>$Q$11-O11</f>
        <v>0.45584335833333611</v>
      </c>
      <c r="S11" s="8" t="s">
        <v>97</v>
      </c>
      <c r="T11" s="18">
        <f>AVERAGE(R11:R16)</f>
        <v>2.3684757858670005E-15</v>
      </c>
      <c r="AC11" s="20"/>
    </row>
    <row r="12" spans="1:30" s="8" customFormat="1" x14ac:dyDescent="0.25">
      <c r="A12" s="8" t="s">
        <v>5</v>
      </c>
      <c r="B12" s="8" t="s">
        <v>4</v>
      </c>
      <c r="C12" s="18">
        <v>7.4923217500000003</v>
      </c>
      <c r="D12" s="18">
        <v>7.5727864999999994</v>
      </c>
      <c r="E12" s="18">
        <f t="shared" ref="E12:E75" si="1">AVERAGE(C12:D12)</f>
        <v>7.5325541249999999</v>
      </c>
      <c r="F12" s="8" t="s">
        <v>98</v>
      </c>
      <c r="G12" s="18">
        <f>STDEV(E11:E16)</f>
        <v>0.18460598955926047</v>
      </c>
      <c r="H12" s="8" t="s">
        <v>5</v>
      </c>
      <c r="I12" s="8" t="s">
        <v>101</v>
      </c>
      <c r="J12" s="18">
        <v>30.9129945</v>
      </c>
      <c r="K12" s="18">
        <v>30.788159499999999</v>
      </c>
      <c r="L12" s="18">
        <f t="shared" ref="L12:L75" si="2">AVERAGE(J12:K12)</f>
        <v>30.850577000000001</v>
      </c>
      <c r="M12" s="8" t="s">
        <v>98</v>
      </c>
      <c r="N12" s="18">
        <f>STDEV(L11:L16)</f>
        <v>0.67546329357546597</v>
      </c>
      <c r="O12" s="18">
        <f t="shared" si="0"/>
        <v>23.318022875</v>
      </c>
      <c r="P12" s="8" t="s">
        <v>98</v>
      </c>
      <c r="Q12" s="18">
        <f>STDEV(O11:O16)</f>
        <v>0.61199320355578257</v>
      </c>
      <c r="R12" s="19">
        <f t="shared" ref="R12:R28" si="3">$Q$11-O12</f>
        <v>0.33660135833333626</v>
      </c>
      <c r="S12" s="8" t="s">
        <v>98</v>
      </c>
      <c r="T12" s="18">
        <f>STDEV(R11:R16)</f>
        <v>0.61199320355578257</v>
      </c>
    </row>
    <row r="13" spans="1:30" s="8" customFormat="1" x14ac:dyDescent="0.25">
      <c r="A13" s="8" t="s">
        <v>6</v>
      </c>
      <c r="B13" s="8" t="s">
        <v>4</v>
      </c>
      <c r="C13" s="18">
        <v>7.5799440000000002</v>
      </c>
      <c r="D13" s="18">
        <v>7.4131238000000002</v>
      </c>
      <c r="E13" s="18">
        <f t="shared" si="1"/>
        <v>7.4965339000000002</v>
      </c>
      <c r="F13" s="8" t="s">
        <v>99</v>
      </c>
      <c r="G13" s="18">
        <f>G12/SQRT(6)</f>
        <v>7.5365079646957836E-2</v>
      </c>
      <c r="H13" s="8" t="s">
        <v>6</v>
      </c>
      <c r="I13" s="8" t="s">
        <v>101</v>
      </c>
      <c r="J13" s="18">
        <v>30.830743999999999</v>
      </c>
      <c r="K13" s="18">
        <v>30.4587015</v>
      </c>
      <c r="L13" s="18">
        <f t="shared" si="2"/>
        <v>30.64472275</v>
      </c>
      <c r="M13" s="8" t="s">
        <v>99</v>
      </c>
      <c r="N13" s="18">
        <f>N12/SQRT(6)</f>
        <v>0.27575673487327446</v>
      </c>
      <c r="O13" s="18">
        <f t="shared" si="0"/>
        <v>23.14818885</v>
      </c>
      <c r="P13" s="8" t="s">
        <v>99</v>
      </c>
      <c r="Q13" s="18">
        <f>Q12/SQRT(6)</f>
        <v>0.24984517912715118</v>
      </c>
      <c r="R13" s="19">
        <f t="shared" si="3"/>
        <v>0.50643538333333638</v>
      </c>
      <c r="S13" s="8" t="s">
        <v>99</v>
      </c>
      <c r="T13" s="18">
        <f>T12/SQRT(6)</f>
        <v>0.24984517912715118</v>
      </c>
    </row>
    <row r="14" spans="1:30" s="8" customFormat="1" x14ac:dyDescent="0.25">
      <c r="A14" s="8" t="s">
        <v>7</v>
      </c>
      <c r="B14" s="8" t="s">
        <v>4</v>
      </c>
      <c r="C14" s="18">
        <v>7.3342859499999999</v>
      </c>
      <c r="D14" s="18">
        <v>7.7581311499999996</v>
      </c>
      <c r="E14" s="18">
        <f t="shared" si="1"/>
        <v>7.5462085499999993</v>
      </c>
      <c r="G14" s="18"/>
      <c r="H14" s="8" t="s">
        <v>7</v>
      </c>
      <c r="I14" s="8" t="s">
        <v>101</v>
      </c>
      <c r="J14" s="18">
        <v>30.276058500000001</v>
      </c>
      <c r="K14" s="18">
        <v>31.596354500000004</v>
      </c>
      <c r="L14" s="18">
        <f t="shared" si="2"/>
        <v>30.936206500000004</v>
      </c>
      <c r="N14" s="18"/>
      <c r="O14" s="18">
        <f t="shared" si="0"/>
        <v>23.389997950000005</v>
      </c>
      <c r="Q14" s="18"/>
      <c r="R14" s="19">
        <f t="shared" si="3"/>
        <v>0.26462628333333171</v>
      </c>
      <c r="T14" s="18"/>
    </row>
    <row r="15" spans="1:30" s="8" customFormat="1" x14ac:dyDescent="0.25">
      <c r="A15" s="8" t="s">
        <v>8</v>
      </c>
      <c r="B15" s="8" t="s">
        <v>4</v>
      </c>
      <c r="C15" s="18">
        <v>8.1124749999999999</v>
      </c>
      <c r="D15" s="18">
        <v>7.6204320000000001</v>
      </c>
      <c r="E15" s="18">
        <f t="shared" si="1"/>
        <v>7.8664535000000004</v>
      </c>
      <c r="G15" s="18"/>
      <c r="H15" s="8" t="s">
        <v>8</v>
      </c>
      <c r="I15" s="8" t="s">
        <v>101</v>
      </c>
      <c r="J15" s="18">
        <v>32.6239755</v>
      </c>
      <c r="K15" s="18">
        <v>32.056583500000002</v>
      </c>
      <c r="L15" s="18">
        <f t="shared" si="2"/>
        <v>32.340279500000001</v>
      </c>
      <c r="N15" s="18"/>
      <c r="O15" s="18">
        <f t="shared" si="0"/>
        <v>24.473826000000003</v>
      </c>
      <c r="Q15" s="18"/>
      <c r="R15" s="19">
        <f t="shared" si="3"/>
        <v>-0.81920176666666578</v>
      </c>
      <c r="T15" s="18"/>
    </row>
    <row r="16" spans="1:30" s="8" customFormat="1" x14ac:dyDescent="0.25">
      <c r="A16" s="8" t="s">
        <v>9</v>
      </c>
      <c r="B16" s="8" t="s">
        <v>4</v>
      </c>
      <c r="C16" s="18">
        <v>7.109299</v>
      </c>
      <c r="D16" s="18">
        <v>7.4764508000000003</v>
      </c>
      <c r="E16" s="18">
        <f t="shared" si="1"/>
        <v>7.2928749000000002</v>
      </c>
      <c r="G16" s="18"/>
      <c r="H16" s="8" t="s">
        <v>9</v>
      </c>
      <c r="I16" s="8" t="s">
        <v>101</v>
      </c>
      <c r="J16" s="18">
        <v>31.7198095</v>
      </c>
      <c r="K16" s="18">
        <v>31.663798</v>
      </c>
      <c r="L16" s="18">
        <f t="shared" si="2"/>
        <v>31.691803749999998</v>
      </c>
      <c r="N16" s="18"/>
      <c r="O16" s="18">
        <f t="shared" si="0"/>
        <v>24.398928849999997</v>
      </c>
      <c r="Q16" s="18"/>
      <c r="R16" s="19">
        <f t="shared" si="3"/>
        <v>-0.74430461666666048</v>
      </c>
      <c r="T16" s="18"/>
    </row>
    <row r="17" spans="1:29" s="10" customFormat="1" x14ac:dyDescent="0.25">
      <c r="A17" s="10" t="s">
        <v>10</v>
      </c>
      <c r="B17" s="10" t="s">
        <v>4</v>
      </c>
      <c r="C17" s="16">
        <v>7.8919893000000005</v>
      </c>
      <c r="D17" s="16">
        <v>7.8818327000000004</v>
      </c>
      <c r="E17" s="16">
        <f t="shared" si="1"/>
        <v>7.8869110000000004</v>
      </c>
      <c r="F17" s="10" t="s">
        <v>97</v>
      </c>
      <c r="G17" s="16">
        <f>AVERAGE(E17:E22)</f>
        <v>7.4737409916666664</v>
      </c>
      <c r="H17" s="10" t="s">
        <v>10</v>
      </c>
      <c r="I17" s="10" t="s">
        <v>101</v>
      </c>
      <c r="J17" s="16">
        <v>31.3736715</v>
      </c>
      <c r="K17" s="16">
        <v>31.908299499999998</v>
      </c>
      <c r="L17" s="16">
        <f t="shared" si="2"/>
        <v>31.640985499999999</v>
      </c>
      <c r="M17" s="10" t="s">
        <v>97</v>
      </c>
      <c r="N17" s="16">
        <f>AVERAGE(L17:L22)</f>
        <v>31.493773583333333</v>
      </c>
      <c r="O17" s="16">
        <f t="shared" si="0"/>
        <v>23.754074499999998</v>
      </c>
      <c r="P17" s="10" t="s">
        <v>97</v>
      </c>
      <c r="Q17" s="16">
        <f t="shared" ref="Q17" si="4">AVERAGE(O17:O22)</f>
        <v>24.020032591666666</v>
      </c>
      <c r="R17" s="21">
        <f t="shared" si="3"/>
        <v>-9.9450266666661236E-2</v>
      </c>
      <c r="S17" s="10" t="s">
        <v>97</v>
      </c>
      <c r="T17" s="16">
        <f t="shared" ref="T17" si="5">AVERAGE(R17:R22)</f>
        <v>-0.36540835833333141</v>
      </c>
      <c r="AC17" s="12"/>
    </row>
    <row r="18" spans="1:29" s="10" customFormat="1" x14ac:dyDescent="0.25">
      <c r="A18" s="10" t="s">
        <v>11</v>
      </c>
      <c r="B18" s="10" t="s">
        <v>4</v>
      </c>
      <c r="C18" s="16">
        <v>7.8785566999999999</v>
      </c>
      <c r="D18" s="16">
        <v>7.8590862499999998</v>
      </c>
      <c r="E18" s="16">
        <f t="shared" si="1"/>
        <v>7.8688214749999998</v>
      </c>
      <c r="F18" s="10" t="s">
        <v>98</v>
      </c>
      <c r="G18" s="16">
        <f>STDEV(E17:E22)</f>
        <v>0.40226583772220093</v>
      </c>
      <c r="H18" s="10" t="s">
        <v>11</v>
      </c>
      <c r="I18" s="10" t="s">
        <v>101</v>
      </c>
      <c r="J18" s="16">
        <v>32.299508000000003</v>
      </c>
      <c r="K18" s="16">
        <v>32.550076500000003</v>
      </c>
      <c r="L18" s="16">
        <f t="shared" si="2"/>
        <v>32.424792250000003</v>
      </c>
      <c r="M18" s="10" t="s">
        <v>98</v>
      </c>
      <c r="N18" s="16">
        <f>STDEV(L17:L22)</f>
        <v>0.94082599528463151</v>
      </c>
      <c r="O18" s="16">
        <f t="shared" si="0"/>
        <v>24.555970775000002</v>
      </c>
      <c r="P18" s="10" t="s">
        <v>98</v>
      </c>
      <c r="Q18" s="16">
        <f t="shared" ref="Q18" si="6">STDEV(O17:O22)</f>
        <v>0.63785659283118101</v>
      </c>
      <c r="R18" s="21">
        <f t="shared" si="3"/>
        <v>-0.9013465416666655</v>
      </c>
      <c r="S18" s="10" t="s">
        <v>98</v>
      </c>
      <c r="T18" s="16">
        <f t="shared" ref="T18" si="7">STDEV(R17:R22)</f>
        <v>0.63785659283118101</v>
      </c>
    </row>
    <row r="19" spans="1:29" s="10" customFormat="1" x14ac:dyDescent="0.25">
      <c r="A19" s="10" t="s">
        <v>12</v>
      </c>
      <c r="B19" s="10" t="s">
        <v>4</v>
      </c>
      <c r="C19" s="16">
        <v>7.8326042499999993</v>
      </c>
      <c r="D19" s="16">
        <v>7.2607176999999998</v>
      </c>
      <c r="E19" s="16">
        <f t="shared" si="1"/>
        <v>7.546660975</v>
      </c>
      <c r="F19" s="10" t="s">
        <v>99</v>
      </c>
      <c r="G19" s="16">
        <f t="shared" ref="G19" si="8">G18/SQRT(6)</f>
        <v>0.16422434056210228</v>
      </c>
      <c r="H19" s="10" t="s">
        <v>12</v>
      </c>
      <c r="I19" s="10" t="s">
        <v>101</v>
      </c>
      <c r="J19" s="16">
        <v>32.799120000000002</v>
      </c>
      <c r="K19" s="16">
        <v>31.020729000000003</v>
      </c>
      <c r="L19" s="16">
        <f t="shared" si="2"/>
        <v>31.909924500000002</v>
      </c>
      <c r="M19" s="10" t="s">
        <v>99</v>
      </c>
      <c r="N19" s="16">
        <f t="shared" ref="N19" si="9">N18/SQRT(6)</f>
        <v>0.38409060419891328</v>
      </c>
      <c r="O19" s="16">
        <f t="shared" si="0"/>
        <v>24.363263525000001</v>
      </c>
      <c r="P19" s="10" t="s">
        <v>99</v>
      </c>
      <c r="Q19" s="16">
        <f t="shared" ref="Q19" si="10">Q18/SQRT(6)</f>
        <v>0.26040386358443401</v>
      </c>
      <c r="R19" s="21">
        <f t="shared" si="3"/>
        <v>-0.70863929166666395</v>
      </c>
      <c r="S19" s="10" t="s">
        <v>99</v>
      </c>
      <c r="T19" s="16">
        <f t="shared" ref="T19" si="11">T18/SQRT(6)</f>
        <v>0.26040386358443401</v>
      </c>
    </row>
    <row r="20" spans="1:29" s="10" customFormat="1" x14ac:dyDescent="0.25">
      <c r="A20" s="10" t="s">
        <v>13</v>
      </c>
      <c r="B20" s="10" t="s">
        <v>4</v>
      </c>
      <c r="C20" s="16">
        <v>6.6370056000000002</v>
      </c>
      <c r="D20" s="16">
        <v>6.9615357000000007</v>
      </c>
      <c r="E20" s="16">
        <f t="shared" si="1"/>
        <v>6.7992706500000004</v>
      </c>
      <c r="G20" s="16"/>
      <c r="H20" s="10" t="s">
        <v>13</v>
      </c>
      <c r="I20" s="10" t="s">
        <v>101</v>
      </c>
      <c r="J20" s="16">
        <v>29.514783999999999</v>
      </c>
      <c r="K20" s="16">
        <v>30.0803045</v>
      </c>
      <c r="L20" s="16">
        <f t="shared" si="2"/>
        <v>29.797544250000001</v>
      </c>
      <c r="N20" s="16"/>
      <c r="O20" s="16">
        <f t="shared" si="0"/>
        <v>22.998273600000001</v>
      </c>
      <c r="Q20" s="16"/>
      <c r="R20" s="21">
        <f t="shared" si="3"/>
        <v>0.65635063333333576</v>
      </c>
      <c r="T20" s="16"/>
    </row>
    <row r="21" spans="1:29" s="10" customFormat="1" x14ac:dyDescent="0.25">
      <c r="A21" s="10" t="s">
        <v>14</v>
      </c>
      <c r="B21" s="10" t="s">
        <v>4</v>
      </c>
      <c r="C21" s="16">
        <v>7.3840574999999999</v>
      </c>
      <c r="D21" s="16">
        <v>7.3192827000000005</v>
      </c>
      <c r="E21" s="16">
        <f t="shared" si="1"/>
        <v>7.3516700999999998</v>
      </c>
      <c r="G21" s="16"/>
      <c r="H21" s="10" t="s">
        <v>14</v>
      </c>
      <c r="I21" s="10" t="s">
        <v>101</v>
      </c>
      <c r="J21" s="16">
        <v>30.623808</v>
      </c>
      <c r="K21" s="16">
        <v>31.599612</v>
      </c>
      <c r="L21" s="16">
        <f t="shared" si="2"/>
        <v>31.111710000000002</v>
      </c>
      <c r="N21" s="16"/>
      <c r="O21" s="16">
        <f t="shared" si="0"/>
        <v>23.760039900000002</v>
      </c>
      <c r="Q21" s="16"/>
      <c r="R21" s="21">
        <f t="shared" si="3"/>
        <v>-0.10541566666666569</v>
      </c>
      <c r="T21" s="16"/>
    </row>
    <row r="22" spans="1:29" s="10" customFormat="1" x14ac:dyDescent="0.25">
      <c r="A22" s="10" t="s">
        <v>15</v>
      </c>
      <c r="B22" s="10" t="s">
        <v>4</v>
      </c>
      <c r="C22" s="16">
        <v>7.1877775000000002</v>
      </c>
      <c r="D22" s="16">
        <v>7.590446</v>
      </c>
      <c r="E22" s="16">
        <f t="shared" si="1"/>
        <v>7.3891117499999996</v>
      </c>
      <c r="G22" s="16"/>
      <c r="H22" s="10" t="s">
        <v>15</v>
      </c>
      <c r="I22" s="10" t="s">
        <v>101</v>
      </c>
      <c r="J22" s="16">
        <v>32.540424999999999</v>
      </c>
      <c r="K22" s="16">
        <v>31.614944999999999</v>
      </c>
      <c r="L22" s="16">
        <f t="shared" si="2"/>
        <v>32.077685000000002</v>
      </c>
      <c r="N22" s="16"/>
      <c r="O22" s="16">
        <f t="shared" si="0"/>
        <v>24.688573250000005</v>
      </c>
      <c r="Q22" s="16"/>
      <c r="R22" s="21">
        <f t="shared" si="3"/>
        <v>-1.0339490166666678</v>
      </c>
      <c r="T22" s="16"/>
    </row>
    <row r="23" spans="1:29" s="13" customFormat="1" x14ac:dyDescent="0.25">
      <c r="A23" s="13" t="s">
        <v>16</v>
      </c>
      <c r="B23" s="13" t="s">
        <v>4</v>
      </c>
      <c r="C23" s="17">
        <v>8.0066196499999993</v>
      </c>
      <c r="D23" s="17">
        <v>7.72298215</v>
      </c>
      <c r="E23" s="17">
        <f t="shared" si="1"/>
        <v>7.8648008999999997</v>
      </c>
      <c r="F23" s="13" t="s">
        <v>97</v>
      </c>
      <c r="G23" s="17">
        <f>AVERAGE(E23:E28)</f>
        <v>7.5291975624999994</v>
      </c>
      <c r="H23" s="13" t="s">
        <v>16</v>
      </c>
      <c r="I23" s="13" t="s">
        <v>101</v>
      </c>
      <c r="J23" s="17">
        <v>30.6710925</v>
      </c>
      <c r="K23" s="17">
        <v>31.239598000000001</v>
      </c>
      <c r="L23" s="17">
        <f t="shared" si="2"/>
        <v>30.955345250000001</v>
      </c>
      <c r="M23" s="13" t="s">
        <v>97</v>
      </c>
      <c r="N23" s="17">
        <f>AVERAGE(L23:L28)</f>
        <v>31.198992375000003</v>
      </c>
      <c r="O23" s="17">
        <f t="shared" si="0"/>
        <v>23.090544350000002</v>
      </c>
      <c r="P23" s="13" t="s">
        <v>97</v>
      </c>
      <c r="Q23" s="17">
        <f t="shared" ref="Q23" si="12">AVERAGE(O23:O28)</f>
        <v>23.669794812500001</v>
      </c>
      <c r="R23" s="22">
        <f t="shared" si="3"/>
        <v>0.56407988333333492</v>
      </c>
      <c r="S23" s="13" t="s">
        <v>97</v>
      </c>
      <c r="T23" s="17">
        <f t="shared" ref="T23" si="13">AVERAGE(R23:R28)</f>
        <v>-1.5170579166664311E-2</v>
      </c>
      <c r="AC23" s="15"/>
    </row>
    <row r="24" spans="1:29" s="13" customFormat="1" x14ac:dyDescent="0.25">
      <c r="A24" s="13" t="s">
        <v>17</v>
      </c>
      <c r="B24" s="13" t="s">
        <v>4</v>
      </c>
      <c r="C24" s="17">
        <v>7.3482579999999995</v>
      </c>
      <c r="D24" s="17">
        <v>7.2817635000000003</v>
      </c>
      <c r="E24" s="17">
        <f t="shared" si="1"/>
        <v>7.3150107499999999</v>
      </c>
      <c r="F24" s="13" t="s">
        <v>98</v>
      </c>
      <c r="G24" s="17">
        <f>STDEV(E23:E28)</f>
        <v>0.19981296622129818</v>
      </c>
      <c r="H24" s="13" t="s">
        <v>17</v>
      </c>
      <c r="I24" s="13" t="s">
        <v>101</v>
      </c>
      <c r="J24" s="17">
        <v>31.874762500000003</v>
      </c>
      <c r="K24" s="17">
        <v>31.063061000000001</v>
      </c>
      <c r="L24" s="17">
        <f t="shared" si="2"/>
        <v>31.468911750000004</v>
      </c>
      <c r="M24" s="13" t="s">
        <v>98</v>
      </c>
      <c r="N24" s="17">
        <f>STDEV(L23:L28)</f>
        <v>0.38772290429895884</v>
      </c>
      <c r="O24" s="17">
        <f t="shared" si="0"/>
        <v>24.153901000000005</v>
      </c>
      <c r="P24" s="13" t="s">
        <v>98</v>
      </c>
      <c r="Q24" s="17">
        <f t="shared" ref="Q24" si="14">STDEV(O23:O28)</f>
        <v>0.44663730367221049</v>
      </c>
      <c r="R24" s="22">
        <f t="shared" si="3"/>
        <v>-0.49927676666666798</v>
      </c>
      <c r="S24" s="13" t="s">
        <v>98</v>
      </c>
      <c r="T24" s="17">
        <f t="shared" ref="T24" si="15">STDEV(R23:R28)</f>
        <v>0.44663730367221049</v>
      </c>
    </row>
    <row r="25" spans="1:29" s="13" customFormat="1" x14ac:dyDescent="0.25">
      <c r="A25" s="13" t="s">
        <v>18</v>
      </c>
      <c r="B25" s="13" t="s">
        <v>4</v>
      </c>
      <c r="C25" s="17">
        <v>7.2671427</v>
      </c>
      <c r="D25" s="17">
        <v>7.3966371999999998</v>
      </c>
      <c r="E25" s="17">
        <f t="shared" si="1"/>
        <v>7.3318899499999999</v>
      </c>
      <c r="F25" s="13" t="s">
        <v>99</v>
      </c>
      <c r="G25" s="17">
        <f t="shared" ref="G25" si="16">G24/SQRT(6)</f>
        <v>8.1573301872358603E-2</v>
      </c>
      <c r="H25" s="13" t="s">
        <v>18</v>
      </c>
      <c r="I25" s="13" t="s">
        <v>101</v>
      </c>
      <c r="J25" s="17">
        <v>30.219112500000001</v>
      </c>
      <c r="K25" s="17">
        <v>31.204492500000001</v>
      </c>
      <c r="L25" s="17">
        <f t="shared" si="2"/>
        <v>30.711802500000001</v>
      </c>
      <c r="M25" s="13" t="s">
        <v>99</v>
      </c>
      <c r="N25" s="17">
        <f t="shared" ref="N25" si="17">N24/SQRT(6)</f>
        <v>0.15828721285373393</v>
      </c>
      <c r="O25" s="17">
        <f t="shared" si="0"/>
        <v>23.37991255</v>
      </c>
      <c r="P25" s="13" t="s">
        <v>99</v>
      </c>
      <c r="Q25" s="17">
        <f t="shared" ref="Q25" si="18">Q24/SQRT(6)</f>
        <v>0.18233891568156921</v>
      </c>
      <c r="R25" s="22">
        <f t="shared" si="3"/>
        <v>0.27471168333333651</v>
      </c>
      <c r="S25" s="13" t="s">
        <v>99</v>
      </c>
      <c r="T25" s="17">
        <f t="shared" ref="T25" si="19">T24/SQRT(6)</f>
        <v>0.18233891568156921</v>
      </c>
    </row>
    <row r="26" spans="1:29" s="13" customFormat="1" x14ac:dyDescent="0.25">
      <c r="A26" s="13" t="s">
        <v>19</v>
      </c>
      <c r="B26" s="13" t="s">
        <v>4</v>
      </c>
      <c r="C26" s="17">
        <v>7.5715007999999999</v>
      </c>
      <c r="D26" s="17">
        <v>7.5643410499999995</v>
      </c>
      <c r="E26" s="17">
        <f t="shared" si="1"/>
        <v>7.5679209249999992</v>
      </c>
      <c r="G26" s="17"/>
      <c r="H26" s="13" t="s">
        <v>19</v>
      </c>
      <c r="I26" s="13" t="s">
        <v>101</v>
      </c>
      <c r="J26" s="17">
        <v>32.070417500000005</v>
      </c>
      <c r="K26" s="17">
        <v>31.501803500000001</v>
      </c>
      <c r="L26" s="17">
        <f t="shared" si="2"/>
        <v>31.786110500000003</v>
      </c>
      <c r="N26" s="17"/>
      <c r="O26" s="17">
        <f t="shared" si="0"/>
        <v>24.218189575000004</v>
      </c>
      <c r="Q26" s="17"/>
      <c r="R26" s="22">
        <f t="shared" si="3"/>
        <v>-0.56356534166666705</v>
      </c>
      <c r="T26" s="17"/>
    </row>
    <row r="27" spans="1:29" s="13" customFormat="1" x14ac:dyDescent="0.25">
      <c r="A27" s="13" t="s">
        <v>20</v>
      </c>
      <c r="B27" s="13" t="s">
        <v>4</v>
      </c>
      <c r="C27" s="17">
        <v>7.5839755499999999</v>
      </c>
      <c r="D27" s="17">
        <v>7.5116757999999999</v>
      </c>
      <c r="E27" s="17">
        <f t="shared" si="1"/>
        <v>7.5478256750000003</v>
      </c>
      <c r="G27" s="17"/>
      <c r="H27" s="13" t="s">
        <v>20</v>
      </c>
      <c r="I27" s="13" t="s">
        <v>101</v>
      </c>
      <c r="J27" s="17">
        <v>30.987254999999998</v>
      </c>
      <c r="K27" s="17">
        <v>31.042042500000001</v>
      </c>
      <c r="L27" s="17">
        <f t="shared" si="2"/>
        <v>31.014648749999999</v>
      </c>
      <c r="N27" s="17"/>
      <c r="O27" s="17">
        <f t="shared" si="0"/>
        <v>23.466823075000001</v>
      </c>
      <c r="Q27" s="17"/>
      <c r="R27" s="22">
        <f t="shared" si="3"/>
        <v>0.1878011583333361</v>
      </c>
      <c r="T27" s="17"/>
    </row>
    <row r="28" spans="1:29" s="13" customFormat="1" x14ac:dyDescent="0.25">
      <c r="A28" s="13" t="s">
        <v>21</v>
      </c>
      <c r="B28" s="13" t="s">
        <v>4</v>
      </c>
      <c r="C28" s="17">
        <v>7.4451894999999997</v>
      </c>
      <c r="D28" s="17">
        <v>7.6502848500000002</v>
      </c>
      <c r="E28" s="17">
        <f t="shared" si="1"/>
        <v>7.547737175</v>
      </c>
      <c r="G28" s="17"/>
      <c r="H28" s="13" t="s">
        <v>21</v>
      </c>
      <c r="I28" s="13" t="s">
        <v>101</v>
      </c>
      <c r="J28" s="17">
        <v>31.074019499999999</v>
      </c>
      <c r="K28" s="17">
        <v>31.440251499999999</v>
      </c>
      <c r="L28" s="17">
        <f t="shared" si="2"/>
        <v>31.257135499999997</v>
      </c>
      <c r="N28" s="17"/>
      <c r="O28" s="17">
        <f t="shared" si="0"/>
        <v>23.709398324999995</v>
      </c>
      <c r="Q28" s="17"/>
      <c r="R28" s="22">
        <f t="shared" si="3"/>
        <v>-5.4774091666658364E-2</v>
      </c>
      <c r="T28" s="17"/>
    </row>
    <row r="29" spans="1:29" s="8" customFormat="1" x14ac:dyDescent="0.25">
      <c r="A29" s="8" t="s">
        <v>22</v>
      </c>
      <c r="B29" s="8" t="s">
        <v>4</v>
      </c>
      <c r="C29" s="18">
        <v>7.8141835000000004</v>
      </c>
      <c r="D29" s="18">
        <v>7.9735841500000006</v>
      </c>
      <c r="E29" s="18">
        <f t="shared" si="1"/>
        <v>7.8938838250000005</v>
      </c>
      <c r="F29" s="8" t="s">
        <v>97</v>
      </c>
      <c r="G29" s="18">
        <f>AVERAGE(E29:E34)</f>
        <v>7.4523501625000002</v>
      </c>
      <c r="H29" s="8" t="s">
        <v>22</v>
      </c>
      <c r="I29" s="8" t="s">
        <v>101</v>
      </c>
      <c r="J29" s="18">
        <v>31.899327499999998</v>
      </c>
      <c r="K29" s="18">
        <v>31.955769</v>
      </c>
      <c r="L29" s="18">
        <f t="shared" si="2"/>
        <v>31.927548250000001</v>
      </c>
      <c r="M29" s="8" t="s">
        <v>97</v>
      </c>
      <c r="N29" s="18">
        <f>AVERAGE(L29:L34)</f>
        <v>31.097376833333339</v>
      </c>
      <c r="O29" s="18">
        <f t="shared" si="0"/>
        <v>24.033664425000001</v>
      </c>
      <c r="P29" s="8" t="s">
        <v>97</v>
      </c>
      <c r="Q29" s="18">
        <f t="shared" ref="Q29" si="20">AVERAGE(O29:O34)</f>
        <v>23.645026670833335</v>
      </c>
      <c r="R29" s="19">
        <f t="shared" ref="R29:R46" si="21">$Q$29-O29</f>
        <v>-0.38863775416666613</v>
      </c>
      <c r="S29" s="8" t="s">
        <v>97</v>
      </c>
      <c r="T29" s="18">
        <f t="shared" ref="T29" si="22">AVERAGE(R29:R34)</f>
        <v>5.9211894646675012E-16</v>
      </c>
    </row>
    <row r="30" spans="1:29" s="8" customFormat="1" x14ac:dyDescent="0.25">
      <c r="A30" s="8" t="s">
        <v>23</v>
      </c>
      <c r="B30" s="8" t="s">
        <v>4</v>
      </c>
      <c r="C30" s="18">
        <v>8.1681829999999991</v>
      </c>
      <c r="D30" s="18">
        <v>7.5668220000000002</v>
      </c>
      <c r="E30" s="18">
        <f t="shared" si="1"/>
        <v>7.8675024999999996</v>
      </c>
      <c r="F30" s="8" t="s">
        <v>98</v>
      </c>
      <c r="G30" s="18">
        <f>STDEV(E29:E34)</f>
        <v>0.35573438980215993</v>
      </c>
      <c r="H30" s="8" t="s">
        <v>23</v>
      </c>
      <c r="I30" s="8" t="s">
        <v>101</v>
      </c>
      <c r="J30" s="18">
        <v>31.942589999999999</v>
      </c>
      <c r="K30" s="18">
        <v>31.364167999999999</v>
      </c>
      <c r="L30" s="18">
        <f t="shared" si="2"/>
        <v>31.653379000000001</v>
      </c>
      <c r="M30" s="8" t="s">
        <v>98</v>
      </c>
      <c r="N30" s="18">
        <f>STDEV(L29:L34)</f>
        <v>0.6138982822845257</v>
      </c>
      <c r="O30" s="18">
        <f t="shared" si="0"/>
        <v>23.785876500000001</v>
      </c>
      <c r="P30" s="8" t="s">
        <v>98</v>
      </c>
      <c r="Q30" s="18">
        <f t="shared" ref="Q30" si="23">STDEV(O29:O34)</f>
        <v>0.40863499134256775</v>
      </c>
      <c r="R30" s="19">
        <f t="shared" si="21"/>
        <v>-0.14084982916666533</v>
      </c>
      <c r="S30" s="8" t="s">
        <v>98</v>
      </c>
      <c r="T30" s="18">
        <f t="shared" ref="T30" si="24">STDEV(R29:R34)</f>
        <v>0.40863499134256775</v>
      </c>
    </row>
    <row r="31" spans="1:29" s="8" customFormat="1" x14ac:dyDescent="0.25">
      <c r="A31" s="8" t="s">
        <v>24</v>
      </c>
      <c r="B31" s="8" t="s">
        <v>4</v>
      </c>
      <c r="C31" s="18">
        <v>6.8888587999999995</v>
      </c>
      <c r="D31" s="18">
        <v>7.1671004499999995</v>
      </c>
      <c r="E31" s="18">
        <f t="shared" si="1"/>
        <v>7.0279796249999995</v>
      </c>
      <c r="F31" s="8" t="s">
        <v>99</v>
      </c>
      <c r="G31" s="18">
        <f t="shared" ref="G31" si="25">G30/SQRT(6)</f>
        <v>0.14522795649593728</v>
      </c>
      <c r="H31" s="8" t="s">
        <v>24</v>
      </c>
      <c r="I31" s="8" t="s">
        <v>101</v>
      </c>
      <c r="J31" s="18">
        <v>30.825198999999998</v>
      </c>
      <c r="K31" s="18">
        <v>30.960675000000002</v>
      </c>
      <c r="L31" s="18">
        <f t="shared" si="2"/>
        <v>30.892937</v>
      </c>
      <c r="M31" s="8" t="s">
        <v>99</v>
      </c>
      <c r="N31" s="18">
        <f t="shared" ref="N31" si="26">N30/SQRT(6)</f>
        <v>0.25062292426135963</v>
      </c>
      <c r="O31" s="18">
        <f t="shared" si="0"/>
        <v>23.864957374999999</v>
      </c>
      <c r="P31" s="8" t="s">
        <v>99</v>
      </c>
      <c r="Q31" s="18">
        <f t="shared" ref="Q31" si="27">Q30/SQRT(6)</f>
        <v>0.16682453663931876</v>
      </c>
      <c r="R31" s="19">
        <f t="shared" si="21"/>
        <v>-0.21993070416666427</v>
      </c>
      <c r="S31" s="8" t="s">
        <v>99</v>
      </c>
      <c r="T31" s="18">
        <f t="shared" ref="T31" si="28">T30/SQRT(6)</f>
        <v>0.16682453663931876</v>
      </c>
    </row>
    <row r="32" spans="1:29" s="8" customFormat="1" x14ac:dyDescent="0.25">
      <c r="A32" s="8" t="s">
        <v>25</v>
      </c>
      <c r="B32" s="8" t="s">
        <v>4</v>
      </c>
      <c r="C32" s="18">
        <v>7.3846021500000001</v>
      </c>
      <c r="D32" s="18">
        <v>7.2897129999999999</v>
      </c>
      <c r="E32" s="18">
        <f t="shared" si="1"/>
        <v>7.337157575</v>
      </c>
      <c r="G32" s="18"/>
      <c r="H32" s="8" t="s">
        <v>25</v>
      </c>
      <c r="I32" s="8" t="s">
        <v>101</v>
      </c>
      <c r="J32" s="18">
        <v>31.269095999999998</v>
      </c>
      <c r="K32" s="18">
        <v>31.071598000000002</v>
      </c>
      <c r="L32" s="18">
        <f t="shared" si="2"/>
        <v>31.170347</v>
      </c>
      <c r="N32" s="18"/>
      <c r="O32" s="18">
        <f t="shared" si="0"/>
        <v>23.833189425</v>
      </c>
      <c r="Q32" s="18"/>
      <c r="R32" s="19">
        <f t="shared" si="21"/>
        <v>-0.18816275416666528</v>
      </c>
      <c r="T32" s="18"/>
    </row>
    <row r="33" spans="1:20" s="8" customFormat="1" x14ac:dyDescent="0.25">
      <c r="A33" s="8" t="s">
        <v>26</v>
      </c>
      <c r="B33" s="8" t="s">
        <v>4</v>
      </c>
      <c r="C33" s="18">
        <v>7.1617563000000004</v>
      </c>
      <c r="D33" s="18">
        <v>7.21707155</v>
      </c>
      <c r="E33" s="18">
        <f t="shared" si="1"/>
        <v>7.1894139250000002</v>
      </c>
      <c r="G33" s="18"/>
      <c r="H33" s="8" t="s">
        <v>26</v>
      </c>
      <c r="I33" s="8" t="s">
        <v>101</v>
      </c>
      <c r="J33" s="18">
        <v>30.6469305</v>
      </c>
      <c r="K33" s="18">
        <v>30.6148995</v>
      </c>
      <c r="L33" s="18">
        <f t="shared" si="2"/>
        <v>30.630915000000002</v>
      </c>
      <c r="N33" s="18"/>
      <c r="O33" s="18">
        <f t="shared" si="0"/>
        <v>23.441501075000001</v>
      </c>
      <c r="Q33" s="18"/>
      <c r="R33" s="19">
        <f t="shared" si="21"/>
        <v>0.20352559583333374</v>
      </c>
      <c r="T33" s="18"/>
    </row>
    <row r="34" spans="1:20" s="8" customFormat="1" x14ac:dyDescent="0.25">
      <c r="A34" s="8" t="s">
        <v>27</v>
      </c>
      <c r="B34" s="8" t="s">
        <v>4</v>
      </c>
      <c r="C34" s="18">
        <v>7.3790939</v>
      </c>
      <c r="D34" s="18">
        <v>7.4172331499999995</v>
      </c>
      <c r="E34" s="18">
        <f t="shared" si="1"/>
        <v>7.3981635249999993</v>
      </c>
      <c r="G34" s="18"/>
      <c r="H34" s="8" t="s">
        <v>27</v>
      </c>
      <c r="I34" s="8" t="s">
        <v>101</v>
      </c>
      <c r="J34" s="18">
        <v>30.613128000000003</v>
      </c>
      <c r="K34" s="18">
        <v>30.005141500000001</v>
      </c>
      <c r="L34" s="18">
        <f t="shared" si="2"/>
        <v>30.309134750000002</v>
      </c>
      <c r="N34" s="18"/>
      <c r="O34" s="18">
        <f t="shared" si="0"/>
        <v>22.910971225000004</v>
      </c>
      <c r="Q34" s="18"/>
      <c r="R34" s="19">
        <f t="shared" si="21"/>
        <v>0.73405544583333082</v>
      </c>
      <c r="T34" s="18"/>
    </row>
    <row r="35" spans="1:20" s="10" customFormat="1" x14ac:dyDescent="0.25">
      <c r="A35" s="10" t="s">
        <v>28</v>
      </c>
      <c r="B35" s="10" t="s">
        <v>4</v>
      </c>
      <c r="C35" s="16">
        <v>7.5661167499999999</v>
      </c>
      <c r="D35" s="16">
        <v>7.5955390999999999</v>
      </c>
      <c r="E35" s="16">
        <f t="shared" si="1"/>
        <v>7.5808279249999995</v>
      </c>
      <c r="F35" s="10" t="s">
        <v>97</v>
      </c>
      <c r="G35" s="16">
        <f>AVERAGE(E35:E40)</f>
        <v>7.3703012833333332</v>
      </c>
      <c r="H35" s="10" t="s">
        <v>28</v>
      </c>
      <c r="I35" s="10" t="s">
        <v>101</v>
      </c>
      <c r="J35" s="16">
        <v>29.3756545</v>
      </c>
      <c r="K35" s="16">
        <v>29.698013500000002</v>
      </c>
      <c r="L35" s="16">
        <f t="shared" si="2"/>
        <v>29.536833999999999</v>
      </c>
      <c r="M35" s="10" t="s">
        <v>97</v>
      </c>
      <c r="N35" s="16">
        <f>AVERAGE(L35:L40)</f>
        <v>30.48837420833333</v>
      </c>
      <c r="O35" s="16">
        <f t="shared" si="0"/>
        <v>21.956006074999998</v>
      </c>
      <c r="P35" s="10" t="s">
        <v>97</v>
      </c>
      <c r="Q35" s="16">
        <f t="shared" ref="Q35" si="29">AVERAGE(O35:O40)</f>
        <v>23.118072924999996</v>
      </c>
      <c r="R35" s="21">
        <f t="shared" si="21"/>
        <v>1.6890205958333375</v>
      </c>
      <c r="S35" s="10" t="s">
        <v>97</v>
      </c>
      <c r="T35" s="16">
        <f t="shared" ref="T35" si="30">AVERAGE(R35:R40)</f>
        <v>0.52695374583333709</v>
      </c>
    </row>
    <row r="36" spans="1:20" s="10" customFormat="1" x14ac:dyDescent="0.25">
      <c r="A36" s="10" t="s">
        <v>29</v>
      </c>
      <c r="B36" s="10" t="s">
        <v>4</v>
      </c>
      <c r="C36" s="16">
        <v>7.4648330000000005</v>
      </c>
      <c r="D36" s="16">
        <v>7.3168286499999997</v>
      </c>
      <c r="E36" s="16">
        <f t="shared" si="1"/>
        <v>7.3908308250000001</v>
      </c>
      <c r="F36" s="10" t="s">
        <v>98</v>
      </c>
      <c r="G36" s="16">
        <f>STDEV(E35:E40)</f>
        <v>0.22689843003123125</v>
      </c>
      <c r="H36" s="10" t="s">
        <v>29</v>
      </c>
      <c r="I36" s="10" t="s">
        <v>101</v>
      </c>
      <c r="J36" s="16">
        <v>30.157260999999998</v>
      </c>
      <c r="K36" s="16">
        <v>29.833410499999999</v>
      </c>
      <c r="L36" s="16">
        <f t="shared" si="2"/>
        <v>29.995335749999999</v>
      </c>
      <c r="M36" s="10" t="s">
        <v>98</v>
      </c>
      <c r="N36" s="16">
        <f>STDEV(L35:L40)</f>
        <v>0.84458057205539117</v>
      </c>
      <c r="O36" s="16">
        <f t="shared" si="0"/>
        <v>22.604504925000001</v>
      </c>
      <c r="P36" s="10" t="s">
        <v>98</v>
      </c>
      <c r="Q36" s="16">
        <f t="shared" ref="Q36" si="31">STDEV(O35:O40)</f>
        <v>0.92806965184261558</v>
      </c>
      <c r="R36" s="21">
        <f t="shared" si="21"/>
        <v>1.0405217458333347</v>
      </c>
      <c r="S36" s="10" t="s">
        <v>98</v>
      </c>
      <c r="T36" s="16">
        <f t="shared" ref="T36" si="32">STDEV(R35:R40)</f>
        <v>0.92806965184261569</v>
      </c>
    </row>
    <row r="37" spans="1:20" s="10" customFormat="1" x14ac:dyDescent="0.25">
      <c r="A37" s="10" t="s">
        <v>30</v>
      </c>
      <c r="B37" s="10" t="s">
        <v>4</v>
      </c>
      <c r="C37" s="16">
        <v>7.2792995000000005</v>
      </c>
      <c r="D37" s="16">
        <v>7.52147085</v>
      </c>
      <c r="E37" s="16">
        <f t="shared" si="1"/>
        <v>7.4003851750000003</v>
      </c>
      <c r="F37" s="10" t="s">
        <v>99</v>
      </c>
      <c r="G37" s="16">
        <f t="shared" ref="G37" si="33">G36/SQRT(6)</f>
        <v>9.2630896169184601E-2</v>
      </c>
      <c r="H37" s="10" t="s">
        <v>30</v>
      </c>
      <c r="I37" s="10" t="s">
        <v>101</v>
      </c>
      <c r="J37" s="16">
        <v>29.608101999999999</v>
      </c>
      <c r="K37" s="16">
        <v>30.715269999999997</v>
      </c>
      <c r="L37" s="16">
        <f t="shared" si="2"/>
        <v>30.161685999999996</v>
      </c>
      <c r="M37" s="10" t="s">
        <v>99</v>
      </c>
      <c r="N37" s="16">
        <f t="shared" ref="N37" si="34">N36/SQRT(6)</f>
        <v>0.34479857470060493</v>
      </c>
      <c r="O37" s="16">
        <f t="shared" si="0"/>
        <v>22.761300824999996</v>
      </c>
      <c r="P37" s="10" t="s">
        <v>99</v>
      </c>
      <c r="Q37" s="16">
        <f t="shared" ref="Q37" si="35">Q36/SQRT(6)</f>
        <v>0.37888284879614037</v>
      </c>
      <c r="R37" s="21">
        <f t="shared" si="21"/>
        <v>0.88372584583333946</v>
      </c>
      <c r="S37" s="10" t="s">
        <v>99</v>
      </c>
      <c r="T37" s="16">
        <f t="shared" ref="T37" si="36">T36/SQRT(6)</f>
        <v>0.37888284879614043</v>
      </c>
    </row>
    <row r="38" spans="1:20" s="10" customFormat="1" x14ac:dyDescent="0.25">
      <c r="A38" s="10" t="s">
        <v>31</v>
      </c>
      <c r="B38" s="10" t="s">
        <v>4</v>
      </c>
      <c r="C38" s="16">
        <v>7.796468</v>
      </c>
      <c r="D38" s="16">
        <v>7.4348368499999999</v>
      </c>
      <c r="E38" s="16">
        <f t="shared" si="1"/>
        <v>7.6156524250000004</v>
      </c>
      <c r="G38" s="16"/>
      <c r="H38" s="10" t="s">
        <v>31</v>
      </c>
      <c r="I38" s="10" t="s">
        <v>101</v>
      </c>
      <c r="J38" s="16">
        <v>31.627953499999997</v>
      </c>
      <c r="K38" s="16">
        <v>31.618602500000001</v>
      </c>
      <c r="L38" s="16">
        <f t="shared" si="2"/>
        <v>31.623277999999999</v>
      </c>
      <c r="N38" s="16"/>
      <c r="O38" s="16">
        <f t="shared" si="0"/>
        <v>24.007625574999999</v>
      </c>
      <c r="Q38" s="16"/>
      <c r="R38" s="21">
        <f t="shared" si="21"/>
        <v>-0.36259890416666352</v>
      </c>
      <c r="T38" s="16"/>
    </row>
    <row r="39" spans="1:20" s="10" customFormat="1" x14ac:dyDescent="0.25">
      <c r="A39" s="10" t="s">
        <v>32</v>
      </c>
      <c r="B39" s="10" t="s">
        <v>4</v>
      </c>
      <c r="C39" s="16">
        <v>7.0154437000000005</v>
      </c>
      <c r="D39" s="16">
        <v>7.0027850000000003</v>
      </c>
      <c r="E39" s="16">
        <f t="shared" si="1"/>
        <v>7.0091143500000008</v>
      </c>
      <c r="G39" s="16"/>
      <c r="H39" s="10" t="s">
        <v>32</v>
      </c>
      <c r="I39" s="10" t="s">
        <v>101</v>
      </c>
      <c r="J39" s="16">
        <v>31.751420000000003</v>
      </c>
      <c r="K39" s="16">
        <v>31.142983999999998</v>
      </c>
      <c r="L39" s="16">
        <f t="shared" si="2"/>
        <v>31.447202000000001</v>
      </c>
      <c r="N39" s="16"/>
      <c r="O39" s="16">
        <f t="shared" si="0"/>
        <v>24.43808765</v>
      </c>
      <c r="Q39" s="16"/>
      <c r="R39" s="21">
        <f t="shared" si="21"/>
        <v>-0.79306097916666474</v>
      </c>
      <c r="T39" s="16"/>
    </row>
    <row r="40" spans="1:20" s="10" customFormat="1" x14ac:dyDescent="0.25">
      <c r="A40" s="10" t="s">
        <v>33</v>
      </c>
      <c r="B40" s="10" t="s">
        <v>4</v>
      </c>
      <c r="C40" s="16">
        <v>7.282483</v>
      </c>
      <c r="D40" s="16">
        <v>7.1675110000000002</v>
      </c>
      <c r="E40" s="16">
        <f t="shared" si="1"/>
        <v>7.2249970000000001</v>
      </c>
      <c r="G40" s="16"/>
      <c r="H40" s="10" t="s">
        <v>33</v>
      </c>
      <c r="I40" s="10" t="s">
        <v>101</v>
      </c>
      <c r="J40" s="16">
        <v>30.264333999999998</v>
      </c>
      <c r="K40" s="16">
        <v>30.067484999999998</v>
      </c>
      <c r="L40" s="16">
        <f t="shared" si="2"/>
        <v>30.165909499999998</v>
      </c>
      <c r="N40" s="16"/>
      <c r="O40" s="16">
        <f t="shared" si="0"/>
        <v>22.940912499999996</v>
      </c>
      <c r="Q40" s="16"/>
      <c r="R40" s="21">
        <f t="shared" si="21"/>
        <v>0.70411417083333916</v>
      </c>
      <c r="T40" s="16"/>
    </row>
    <row r="41" spans="1:20" s="13" customFormat="1" x14ac:dyDescent="0.25">
      <c r="A41" s="13" t="s">
        <v>34</v>
      </c>
      <c r="B41" s="13" t="s">
        <v>4</v>
      </c>
      <c r="C41" s="17">
        <v>7.0623940000000003</v>
      </c>
      <c r="D41" s="17">
        <v>7.1375536999999998</v>
      </c>
      <c r="E41" s="17">
        <f t="shared" si="1"/>
        <v>7.0999738499999996</v>
      </c>
      <c r="F41" s="13" t="s">
        <v>97</v>
      </c>
      <c r="G41" s="17">
        <f>AVERAGE(E41:E46)</f>
        <v>7.4155868625000005</v>
      </c>
      <c r="H41" s="13" t="s">
        <v>34</v>
      </c>
      <c r="I41" s="13" t="s">
        <v>101</v>
      </c>
      <c r="J41" s="17">
        <v>30.019449999999999</v>
      </c>
      <c r="K41" s="17">
        <v>30.045164999999997</v>
      </c>
      <c r="L41" s="17">
        <f t="shared" si="2"/>
        <v>30.032307499999998</v>
      </c>
      <c r="M41" s="13" t="s">
        <v>97</v>
      </c>
      <c r="N41" s="17">
        <f>AVERAGE(L41:L46)</f>
        <v>30.314556249999999</v>
      </c>
      <c r="O41" s="17">
        <f t="shared" si="0"/>
        <v>22.932333649999997</v>
      </c>
      <c r="P41" s="13" t="s">
        <v>97</v>
      </c>
      <c r="Q41" s="17">
        <f t="shared" ref="Q41" si="37">AVERAGE(O41:O46)</f>
        <v>22.898969387499999</v>
      </c>
      <c r="R41" s="22">
        <f t="shared" si="21"/>
        <v>0.71269302083333841</v>
      </c>
      <c r="S41" s="13" t="s">
        <v>97</v>
      </c>
      <c r="T41" s="17">
        <f t="shared" ref="T41" si="38">AVERAGE(R41:R46)</f>
        <v>0.74605728333333532</v>
      </c>
    </row>
    <row r="42" spans="1:20" s="13" customFormat="1" x14ac:dyDescent="0.25">
      <c r="A42" s="13" t="s">
        <v>35</v>
      </c>
      <c r="B42" s="13" t="s">
        <v>4</v>
      </c>
      <c r="C42" s="17">
        <v>7.1835777000000007</v>
      </c>
      <c r="D42" s="17">
        <v>7.3209883500000004</v>
      </c>
      <c r="E42" s="17">
        <f t="shared" si="1"/>
        <v>7.2522830250000005</v>
      </c>
      <c r="F42" s="13" t="s">
        <v>98</v>
      </c>
      <c r="G42" s="17">
        <f>STDEV(E41:E46)</f>
        <v>0.23068893427525133</v>
      </c>
      <c r="H42" s="13" t="s">
        <v>35</v>
      </c>
      <c r="I42" s="13" t="s">
        <v>101</v>
      </c>
      <c r="J42" s="17">
        <v>30.251513500000001</v>
      </c>
      <c r="K42" s="17">
        <v>30.039315000000002</v>
      </c>
      <c r="L42" s="17">
        <f t="shared" si="2"/>
        <v>30.145414250000002</v>
      </c>
      <c r="M42" s="13" t="s">
        <v>98</v>
      </c>
      <c r="N42" s="17">
        <f>STDEV(L41:L46)</f>
        <v>0.53183906749995857</v>
      </c>
      <c r="O42" s="17">
        <f t="shared" si="0"/>
        <v>22.893131225000001</v>
      </c>
      <c r="P42" s="13" t="s">
        <v>98</v>
      </c>
      <c r="Q42" s="17">
        <f t="shared" ref="Q42" si="39">STDEV(O41:O46)</f>
        <v>0.40327758161004429</v>
      </c>
      <c r="R42" s="22">
        <f t="shared" si="21"/>
        <v>0.75189544583333401</v>
      </c>
      <c r="S42" s="13" t="s">
        <v>98</v>
      </c>
      <c r="T42" s="17">
        <f t="shared" ref="T42" si="40">STDEV(R41:R46)</f>
        <v>0.40327758161004446</v>
      </c>
    </row>
    <row r="43" spans="1:20" s="13" customFormat="1" x14ac:dyDescent="0.25">
      <c r="A43" s="13" t="s">
        <v>36</v>
      </c>
      <c r="B43" s="13" t="s">
        <v>4</v>
      </c>
      <c r="C43" s="17">
        <v>7.44806715</v>
      </c>
      <c r="D43" s="17">
        <v>7.4658796499999998</v>
      </c>
      <c r="E43" s="17">
        <f t="shared" si="1"/>
        <v>7.4569733999999999</v>
      </c>
      <c r="F43" s="13" t="s">
        <v>99</v>
      </c>
      <c r="G43" s="17">
        <f t="shared" ref="G43" si="41">G42/SQRT(6)</f>
        <v>9.4178363046801813E-2</v>
      </c>
      <c r="H43" s="13" t="s">
        <v>36</v>
      </c>
      <c r="I43" s="13" t="s">
        <v>101</v>
      </c>
      <c r="J43" s="17">
        <v>29.576883500000001</v>
      </c>
      <c r="K43" s="17">
        <v>29.865748500000002</v>
      </c>
      <c r="L43" s="17">
        <f t="shared" si="2"/>
        <v>29.721316000000002</v>
      </c>
      <c r="M43" s="13" t="s">
        <v>99</v>
      </c>
      <c r="N43" s="17">
        <f t="shared" ref="N43" si="42">N42/SQRT(6)</f>
        <v>0.21712239010875314</v>
      </c>
      <c r="O43" s="17">
        <f t="shared" ref="O43:O74" si="43">L43-E43</f>
        <v>22.264342600000003</v>
      </c>
      <c r="P43" s="13" t="s">
        <v>99</v>
      </c>
      <c r="Q43" s="17">
        <f t="shared" ref="Q43" si="44">Q42/SQRT(6)</f>
        <v>0.16463738327470159</v>
      </c>
      <c r="R43" s="22">
        <f t="shared" si="21"/>
        <v>1.3806840708333326</v>
      </c>
      <c r="S43" s="13" t="s">
        <v>99</v>
      </c>
      <c r="T43" s="17">
        <f t="shared" ref="T43" si="45">T42/SQRT(6)</f>
        <v>0.16463738327470168</v>
      </c>
    </row>
    <row r="44" spans="1:20" s="13" customFormat="1" x14ac:dyDescent="0.25">
      <c r="A44" s="13" t="s">
        <v>37</v>
      </c>
      <c r="B44" s="13" t="s">
        <v>4</v>
      </c>
      <c r="C44" s="17">
        <v>7.5291704999999993</v>
      </c>
      <c r="D44" s="17">
        <v>7.7128026500000004</v>
      </c>
      <c r="E44" s="17">
        <f t="shared" si="1"/>
        <v>7.6209865749999999</v>
      </c>
      <c r="G44" s="17"/>
      <c r="H44" s="13" t="s">
        <v>37</v>
      </c>
      <c r="I44" s="13" t="s">
        <v>101</v>
      </c>
      <c r="J44" s="17">
        <v>30.281081499999999</v>
      </c>
      <c r="K44" s="17">
        <v>30.828251999999999</v>
      </c>
      <c r="L44" s="17">
        <f t="shared" si="2"/>
        <v>30.554666749999999</v>
      </c>
      <c r="N44" s="17"/>
      <c r="O44" s="17">
        <f t="shared" si="43"/>
        <v>22.933680174999999</v>
      </c>
      <c r="Q44" s="17"/>
      <c r="R44" s="22">
        <f t="shared" si="21"/>
        <v>0.71134649583333598</v>
      </c>
      <c r="T44" s="17"/>
    </row>
    <row r="45" spans="1:20" s="13" customFormat="1" x14ac:dyDescent="0.25">
      <c r="A45" s="13" t="s">
        <v>38</v>
      </c>
      <c r="B45" s="13" t="s">
        <v>4</v>
      </c>
      <c r="C45" s="17">
        <v>7.8833880000000001</v>
      </c>
      <c r="D45" s="17">
        <v>7.5513002499999997</v>
      </c>
      <c r="E45" s="17">
        <f t="shared" si="1"/>
        <v>7.7173441250000003</v>
      </c>
      <c r="G45" s="17"/>
      <c r="H45" s="13" t="s">
        <v>38</v>
      </c>
      <c r="I45" s="13" t="s">
        <v>101</v>
      </c>
      <c r="J45" s="17">
        <v>31.517419499999999</v>
      </c>
      <c r="K45" s="17">
        <v>30.986519000000001</v>
      </c>
      <c r="L45" s="17">
        <f t="shared" si="2"/>
        <v>31.251969250000002</v>
      </c>
      <c r="N45" s="17"/>
      <c r="O45" s="17">
        <f t="shared" si="43"/>
        <v>23.534625125000002</v>
      </c>
      <c r="Q45" s="17"/>
      <c r="R45" s="22">
        <f t="shared" si="21"/>
        <v>0.11040154583333361</v>
      </c>
      <c r="T45" s="17"/>
    </row>
    <row r="46" spans="1:20" s="13" customFormat="1" x14ac:dyDescent="0.25">
      <c r="A46" s="13" t="s">
        <v>39</v>
      </c>
      <c r="B46" s="13" t="s">
        <v>4</v>
      </c>
      <c r="C46" s="17">
        <v>7.2430842499999999</v>
      </c>
      <c r="D46" s="17">
        <v>7.44883615</v>
      </c>
      <c r="E46" s="17">
        <f t="shared" si="1"/>
        <v>7.3459602000000004</v>
      </c>
      <c r="G46" s="17"/>
      <c r="H46" s="13" t="s">
        <v>39</v>
      </c>
      <c r="I46" s="13" t="s">
        <v>101</v>
      </c>
      <c r="J46" s="17">
        <v>30.311434999999999</v>
      </c>
      <c r="K46" s="17">
        <v>30.051892500000001</v>
      </c>
      <c r="L46" s="17">
        <f t="shared" si="2"/>
        <v>30.181663749999998</v>
      </c>
      <c r="N46" s="17"/>
      <c r="O46" s="17">
        <f t="shared" si="43"/>
        <v>22.835703549999998</v>
      </c>
      <c r="Q46" s="17"/>
      <c r="R46" s="22">
        <f t="shared" si="21"/>
        <v>0.80932312083333713</v>
      </c>
      <c r="T46" s="17"/>
    </row>
    <row r="47" spans="1:20" s="8" customFormat="1" x14ac:dyDescent="0.25">
      <c r="A47" s="8" t="s">
        <v>40</v>
      </c>
      <c r="B47" s="8" t="s">
        <v>4</v>
      </c>
      <c r="C47" s="18">
        <v>7.7561211500000002</v>
      </c>
      <c r="D47" s="18">
        <v>7.8133482499999998</v>
      </c>
      <c r="E47" s="18">
        <f t="shared" si="1"/>
        <v>7.7847346999999996</v>
      </c>
      <c r="F47" s="8" t="s">
        <v>97</v>
      </c>
      <c r="G47" s="18">
        <f>AVERAGE(E47:E52)</f>
        <v>7.7357635791666661</v>
      </c>
      <c r="H47" s="8" t="s">
        <v>40</v>
      </c>
      <c r="I47" s="8" t="s">
        <v>101</v>
      </c>
      <c r="J47" s="18">
        <v>29.810888499999997</v>
      </c>
      <c r="K47" s="18">
        <v>30.016914499999999</v>
      </c>
      <c r="L47" s="18">
        <f t="shared" si="2"/>
        <v>29.913901499999998</v>
      </c>
      <c r="M47" s="8" t="s">
        <v>97</v>
      </c>
      <c r="N47" s="18">
        <f>AVERAGE(L47:L52)</f>
        <v>30.208651833333334</v>
      </c>
      <c r="O47" s="18">
        <f t="shared" si="43"/>
        <v>22.1291668</v>
      </c>
      <c r="P47" s="8" t="s">
        <v>97</v>
      </c>
      <c r="Q47" s="18">
        <f t="shared" ref="Q47" si="46">AVERAGE(O47:O52)</f>
        <v>22.472888254166666</v>
      </c>
      <c r="R47" s="19">
        <f t="shared" ref="R47:R64" si="47">$Q$47-O47</f>
        <v>0.34372145416666555</v>
      </c>
      <c r="S47" s="8" t="s">
        <v>97</v>
      </c>
      <c r="T47" s="18">
        <f t="shared" ref="T47" si="48">AVERAGE(R47:R52)</f>
        <v>-1.7763568394002505E-15</v>
      </c>
    </row>
    <row r="48" spans="1:20" s="8" customFormat="1" x14ac:dyDescent="0.25">
      <c r="A48" s="8" t="s">
        <v>41</v>
      </c>
      <c r="B48" s="8" t="s">
        <v>4</v>
      </c>
      <c r="C48" s="18">
        <v>7.8358252500000001</v>
      </c>
      <c r="D48" s="18">
        <v>7.9825464999999998</v>
      </c>
      <c r="E48" s="18">
        <f t="shared" si="1"/>
        <v>7.9091858750000004</v>
      </c>
      <c r="F48" s="8" t="s">
        <v>98</v>
      </c>
      <c r="G48" s="18">
        <f>STDEV(E47:E52)</f>
        <v>0.15304941136761577</v>
      </c>
      <c r="H48" s="8" t="s">
        <v>41</v>
      </c>
      <c r="I48" s="8" t="s">
        <v>101</v>
      </c>
      <c r="J48" s="18">
        <v>29.886732000000002</v>
      </c>
      <c r="K48" s="18">
        <v>29.917881999999999</v>
      </c>
      <c r="L48" s="18">
        <f t="shared" si="2"/>
        <v>29.902307</v>
      </c>
      <c r="M48" s="8" t="s">
        <v>98</v>
      </c>
      <c r="N48" s="18">
        <f>STDEV(L47:L52)</f>
        <v>0.40777065835380083</v>
      </c>
      <c r="O48" s="18">
        <f t="shared" si="43"/>
        <v>21.993121125000002</v>
      </c>
      <c r="P48" s="8" t="s">
        <v>98</v>
      </c>
      <c r="Q48" s="18">
        <f t="shared" ref="Q48" si="49">STDEV(O47:O52)</f>
        <v>0.53645926504357055</v>
      </c>
      <c r="R48" s="19">
        <f t="shared" si="47"/>
        <v>0.47976712916666386</v>
      </c>
      <c r="S48" s="8" t="s">
        <v>98</v>
      </c>
      <c r="T48" s="18">
        <f t="shared" ref="T48" si="50">STDEV(R47:R52)</f>
        <v>0.53645926504357055</v>
      </c>
    </row>
    <row r="49" spans="1:20" s="8" customFormat="1" x14ac:dyDescent="0.25">
      <c r="A49" s="8" t="s">
        <v>42</v>
      </c>
      <c r="B49" s="8" t="s">
        <v>4</v>
      </c>
      <c r="C49" s="18">
        <v>7.9706344999999992</v>
      </c>
      <c r="D49" s="18">
        <v>7.7419980000000006</v>
      </c>
      <c r="E49" s="18">
        <f t="shared" si="1"/>
        <v>7.8563162499999999</v>
      </c>
      <c r="F49" s="8" t="s">
        <v>99</v>
      </c>
      <c r="G49" s="18">
        <f t="shared" ref="G49" si="51">G48/SQRT(6)</f>
        <v>6.2482160547329663E-2</v>
      </c>
      <c r="H49" s="8" t="s">
        <v>42</v>
      </c>
      <c r="I49" s="8" t="s">
        <v>101</v>
      </c>
      <c r="J49" s="18">
        <v>30.093530000000001</v>
      </c>
      <c r="K49" s="18">
        <v>30.1059515</v>
      </c>
      <c r="L49" s="18">
        <f t="shared" si="2"/>
        <v>30.099740750000002</v>
      </c>
      <c r="M49" s="8" t="s">
        <v>99</v>
      </c>
      <c r="N49" s="18">
        <f t="shared" ref="N49" si="52">N48/SQRT(6)</f>
        <v>0.16647167417426315</v>
      </c>
      <c r="O49" s="18">
        <f t="shared" si="43"/>
        <v>22.243424500000003</v>
      </c>
      <c r="P49" s="8" t="s">
        <v>99</v>
      </c>
      <c r="Q49" s="18">
        <f t="shared" ref="Q49" si="53">Q48/SQRT(6)</f>
        <v>0.21900857785753808</v>
      </c>
      <c r="R49" s="19">
        <f t="shared" si="47"/>
        <v>0.22946375416666243</v>
      </c>
      <c r="S49" s="8" t="s">
        <v>99</v>
      </c>
      <c r="T49" s="18">
        <f t="shared" ref="T49" si="54">T48/SQRT(6)</f>
        <v>0.21900857785753808</v>
      </c>
    </row>
    <row r="50" spans="1:20" s="8" customFormat="1" x14ac:dyDescent="0.25">
      <c r="A50" s="8" t="s">
        <v>43</v>
      </c>
      <c r="B50" s="8" t="s">
        <v>4</v>
      </c>
      <c r="C50" s="18">
        <v>7.5717226000000002</v>
      </c>
      <c r="D50" s="18">
        <v>7.6746395999999999</v>
      </c>
      <c r="E50" s="18">
        <f t="shared" si="1"/>
        <v>7.6231811</v>
      </c>
      <c r="G50" s="18"/>
      <c r="H50" s="8" t="s">
        <v>43</v>
      </c>
      <c r="I50" s="8" t="s">
        <v>101</v>
      </c>
      <c r="J50" s="18">
        <v>30.158536999999999</v>
      </c>
      <c r="K50" s="18">
        <v>29.912985499999998</v>
      </c>
      <c r="L50" s="18">
        <f t="shared" si="2"/>
        <v>30.03576125</v>
      </c>
      <c r="N50" s="18"/>
      <c r="O50" s="18">
        <f t="shared" si="43"/>
        <v>22.41258015</v>
      </c>
      <c r="Q50" s="18"/>
      <c r="R50" s="19">
        <f t="shared" si="47"/>
        <v>6.0308104166665544E-2</v>
      </c>
      <c r="T50" s="18"/>
    </row>
    <row r="51" spans="1:20" s="8" customFormat="1" x14ac:dyDescent="0.25">
      <c r="A51" s="8" t="s">
        <v>44</v>
      </c>
      <c r="B51" s="8" t="s">
        <v>4</v>
      </c>
      <c r="C51" s="18">
        <v>7.8163964999999997</v>
      </c>
      <c r="D51" s="18">
        <v>7.6733859999999998</v>
      </c>
      <c r="E51" s="18">
        <f t="shared" si="1"/>
        <v>7.7448912500000002</v>
      </c>
      <c r="G51" s="18"/>
      <c r="H51" s="8" t="s">
        <v>44</v>
      </c>
      <c r="I51" s="8" t="s">
        <v>101</v>
      </c>
      <c r="J51" s="18">
        <v>29.833142000000002</v>
      </c>
      <c r="K51" s="18">
        <v>30.805011</v>
      </c>
      <c r="L51" s="18">
        <f t="shared" si="2"/>
        <v>30.319076500000001</v>
      </c>
      <c r="N51" s="18"/>
      <c r="O51" s="18">
        <f t="shared" si="43"/>
        <v>22.574185249999999</v>
      </c>
      <c r="Q51" s="18"/>
      <c r="R51" s="19">
        <f t="shared" si="47"/>
        <v>-0.10129699583333363</v>
      </c>
      <c r="T51" s="18"/>
    </row>
    <row r="52" spans="1:20" s="8" customFormat="1" x14ac:dyDescent="0.25">
      <c r="A52" s="8" t="s">
        <v>45</v>
      </c>
      <c r="B52" s="8" t="s">
        <v>4</v>
      </c>
      <c r="C52" s="18">
        <v>7.5145337999999997</v>
      </c>
      <c r="D52" s="18">
        <v>7.4780107999999998</v>
      </c>
      <c r="E52" s="18">
        <f t="shared" si="1"/>
        <v>7.4962722999999993</v>
      </c>
      <c r="G52" s="18"/>
      <c r="H52" s="8" t="s">
        <v>45</v>
      </c>
      <c r="I52" s="8" t="s">
        <v>101</v>
      </c>
      <c r="J52" s="18">
        <v>31.5408805</v>
      </c>
      <c r="K52" s="18">
        <v>30.421367500000002</v>
      </c>
      <c r="L52" s="18">
        <f t="shared" si="2"/>
        <v>30.981124000000001</v>
      </c>
      <c r="N52" s="18"/>
      <c r="O52" s="18">
        <f t="shared" si="43"/>
        <v>23.4848517</v>
      </c>
      <c r="Q52" s="18"/>
      <c r="R52" s="19">
        <f t="shared" si="47"/>
        <v>-1.0119634458333344</v>
      </c>
      <c r="T52" s="18"/>
    </row>
    <row r="53" spans="1:20" s="10" customFormat="1" x14ac:dyDescent="0.25">
      <c r="A53" s="10" t="s">
        <v>46</v>
      </c>
      <c r="B53" s="10" t="s">
        <v>4</v>
      </c>
      <c r="C53" s="16">
        <v>7.4966854999999999</v>
      </c>
      <c r="D53" s="16">
        <v>7.3556014999999997</v>
      </c>
      <c r="E53" s="16">
        <f t="shared" si="1"/>
        <v>7.4261435000000002</v>
      </c>
      <c r="F53" s="10" t="s">
        <v>97</v>
      </c>
      <c r="G53" s="16">
        <f>AVERAGE(E53:E58)</f>
        <v>7.5265943791666663</v>
      </c>
      <c r="H53" s="10" t="s">
        <v>46</v>
      </c>
      <c r="I53" s="10" t="s">
        <v>101</v>
      </c>
      <c r="J53" s="16">
        <v>29.607692499999999</v>
      </c>
      <c r="K53" s="16">
        <v>29.382544500000002</v>
      </c>
      <c r="L53" s="16">
        <f t="shared" si="2"/>
        <v>29.4951185</v>
      </c>
      <c r="M53" s="10" t="s">
        <v>97</v>
      </c>
      <c r="N53" s="16">
        <f>AVERAGE(L53:L58)</f>
        <v>29.985553666666672</v>
      </c>
      <c r="O53" s="16">
        <f t="shared" si="43"/>
        <v>22.068975000000002</v>
      </c>
      <c r="P53" s="10" t="s">
        <v>97</v>
      </c>
      <c r="Q53" s="16">
        <f t="shared" ref="Q53" si="55">AVERAGE(O53:O58)</f>
        <v>22.458959287500004</v>
      </c>
      <c r="R53" s="21">
        <f t="shared" si="47"/>
        <v>0.4039132541666639</v>
      </c>
      <c r="S53" s="10" t="s">
        <v>97</v>
      </c>
      <c r="T53" s="16">
        <f t="shared" ref="T53" si="56">AVERAGE(R53:R58)</f>
        <v>1.3928966666663692E-2</v>
      </c>
    </row>
    <row r="54" spans="1:20" s="10" customFormat="1" x14ac:dyDescent="0.25">
      <c r="A54" s="10" t="s">
        <v>47</v>
      </c>
      <c r="B54" s="10" t="s">
        <v>4</v>
      </c>
      <c r="C54" s="16">
        <v>7.1292624999999994</v>
      </c>
      <c r="D54" s="16">
        <v>7.5419952499999994</v>
      </c>
      <c r="E54" s="16">
        <f t="shared" si="1"/>
        <v>7.3356288749999994</v>
      </c>
      <c r="F54" s="10" t="s">
        <v>98</v>
      </c>
      <c r="G54" s="16">
        <f>STDEV(E53:E58)</f>
        <v>0.1941834897241306</v>
      </c>
      <c r="H54" s="10" t="s">
        <v>47</v>
      </c>
      <c r="I54" s="10" t="s">
        <v>101</v>
      </c>
      <c r="J54" s="16">
        <v>29.769299499999999</v>
      </c>
      <c r="K54" s="16">
        <v>30.4475935</v>
      </c>
      <c r="L54" s="16">
        <f t="shared" si="2"/>
        <v>30.108446499999999</v>
      </c>
      <c r="M54" s="10" t="s">
        <v>98</v>
      </c>
      <c r="N54" s="16">
        <f>STDEV(L53:L58)</f>
        <v>0.29359959397390456</v>
      </c>
      <c r="O54" s="16">
        <f t="shared" si="43"/>
        <v>22.772817625000002</v>
      </c>
      <c r="P54" s="10" t="s">
        <v>98</v>
      </c>
      <c r="Q54" s="16">
        <f t="shared" ref="Q54" si="57">STDEV(O53:O58)</f>
        <v>0.23272553410446209</v>
      </c>
      <c r="R54" s="21">
        <f t="shared" si="47"/>
        <v>-0.29992937083333615</v>
      </c>
      <c r="S54" s="10" t="s">
        <v>98</v>
      </c>
      <c r="T54" s="16">
        <f t="shared" ref="T54" si="58">STDEV(R53:R58)</f>
        <v>0.23272553410446209</v>
      </c>
    </row>
    <row r="55" spans="1:20" s="10" customFormat="1" x14ac:dyDescent="0.25">
      <c r="A55" s="10" t="s">
        <v>48</v>
      </c>
      <c r="B55" s="10" t="s">
        <v>4</v>
      </c>
      <c r="C55" s="16">
        <v>8.0293457500000009</v>
      </c>
      <c r="D55" s="16">
        <v>7.7647679000000007</v>
      </c>
      <c r="E55" s="16">
        <f t="shared" si="1"/>
        <v>7.8970568250000008</v>
      </c>
      <c r="F55" s="10" t="s">
        <v>99</v>
      </c>
      <c r="G55" s="16">
        <f t="shared" ref="G55" si="59">G54/SQRT(6)</f>
        <v>7.9275077716183431E-2</v>
      </c>
      <c r="H55" s="10" t="s">
        <v>48</v>
      </c>
      <c r="I55" s="10" t="s">
        <v>101</v>
      </c>
      <c r="J55" s="16">
        <v>30.422117</v>
      </c>
      <c r="K55" s="16">
        <v>30.356934500000001</v>
      </c>
      <c r="L55" s="16">
        <f t="shared" si="2"/>
        <v>30.389525750000001</v>
      </c>
      <c r="M55" s="10" t="s">
        <v>99</v>
      </c>
      <c r="N55" s="16">
        <f t="shared" ref="N55" si="60">N54/SQRT(6)</f>
        <v>0.11986153232073085</v>
      </c>
      <c r="O55" s="16">
        <f t="shared" si="43"/>
        <v>22.492468925000001</v>
      </c>
      <c r="P55" s="10" t="s">
        <v>99</v>
      </c>
      <c r="Q55" s="16">
        <f t="shared" ref="Q55" si="61">Q54/SQRT(6)</f>
        <v>9.500980144543611E-2</v>
      </c>
      <c r="R55" s="21">
        <f t="shared" si="47"/>
        <v>-1.9580670833335034E-2</v>
      </c>
      <c r="S55" s="10" t="s">
        <v>99</v>
      </c>
      <c r="T55" s="16">
        <f t="shared" ref="T55" si="62">T54/SQRT(6)</f>
        <v>9.500980144543611E-2</v>
      </c>
    </row>
    <row r="56" spans="1:20" s="10" customFormat="1" x14ac:dyDescent="0.25">
      <c r="A56" s="10" t="s">
        <v>49</v>
      </c>
      <c r="B56" s="10" t="s">
        <v>4</v>
      </c>
      <c r="C56" s="16">
        <v>7.5561940999999999</v>
      </c>
      <c r="D56" s="16">
        <v>7.5216455499999997</v>
      </c>
      <c r="E56" s="16">
        <f t="shared" si="1"/>
        <v>7.5389198249999998</v>
      </c>
      <c r="G56" s="16"/>
      <c r="H56" s="10" t="s">
        <v>49</v>
      </c>
      <c r="I56" s="10" t="s">
        <v>101</v>
      </c>
      <c r="J56" s="16">
        <v>30.157629</v>
      </c>
      <c r="K56" s="16">
        <v>29.794193</v>
      </c>
      <c r="L56" s="16">
        <f t="shared" si="2"/>
        <v>29.975911</v>
      </c>
      <c r="N56" s="16"/>
      <c r="O56" s="16">
        <f t="shared" si="43"/>
        <v>22.436991174999999</v>
      </c>
      <c r="Q56" s="16"/>
      <c r="R56" s="21">
        <f t="shared" si="47"/>
        <v>3.5897079166666401E-2</v>
      </c>
      <c r="T56" s="16"/>
    </row>
    <row r="57" spans="1:20" s="10" customFormat="1" x14ac:dyDescent="0.25">
      <c r="A57" s="10" t="s">
        <v>50</v>
      </c>
      <c r="B57" s="10" t="s">
        <v>4</v>
      </c>
      <c r="C57" s="16">
        <v>7.4698753499999997</v>
      </c>
      <c r="D57" s="16">
        <v>7.5205502499999994</v>
      </c>
      <c r="E57" s="16">
        <f t="shared" si="1"/>
        <v>7.4952127999999991</v>
      </c>
      <c r="G57" s="16"/>
      <c r="H57" s="10" t="s">
        <v>50</v>
      </c>
      <c r="I57" s="10" t="s">
        <v>101</v>
      </c>
      <c r="J57" s="16">
        <v>29.848246500000002</v>
      </c>
      <c r="K57" s="16">
        <v>29.942913000000001</v>
      </c>
      <c r="L57" s="16">
        <f t="shared" si="2"/>
        <v>29.895579750000003</v>
      </c>
      <c r="N57" s="16"/>
      <c r="O57" s="16">
        <f t="shared" si="43"/>
        <v>22.400366950000006</v>
      </c>
      <c r="Q57" s="16"/>
      <c r="R57" s="21">
        <f t="shared" si="47"/>
        <v>7.2521304166659917E-2</v>
      </c>
      <c r="T57" s="16"/>
    </row>
    <row r="58" spans="1:20" s="10" customFormat="1" x14ac:dyDescent="0.25">
      <c r="A58" s="10" t="s">
        <v>51</v>
      </c>
      <c r="B58" s="10" t="s">
        <v>4</v>
      </c>
      <c r="C58" s="16">
        <v>7.5491253999999994</v>
      </c>
      <c r="D58" s="16">
        <v>7.3840835</v>
      </c>
      <c r="E58" s="16">
        <f t="shared" si="1"/>
        <v>7.4666044500000002</v>
      </c>
      <c r="G58" s="16"/>
      <c r="H58" s="10" t="s">
        <v>51</v>
      </c>
      <c r="I58" s="10" t="s">
        <v>101</v>
      </c>
      <c r="J58" s="16">
        <v>29.992170000000002</v>
      </c>
      <c r="K58" s="16">
        <v>30.105311</v>
      </c>
      <c r="L58" s="16">
        <f t="shared" si="2"/>
        <v>30.048740500000001</v>
      </c>
      <c r="N58" s="16"/>
      <c r="O58" s="16">
        <f t="shared" si="43"/>
        <v>22.582136050000003</v>
      </c>
      <c r="Q58" s="16"/>
      <c r="R58" s="21">
        <f t="shared" si="47"/>
        <v>-0.10924779583333688</v>
      </c>
      <c r="T58" s="16"/>
    </row>
    <row r="59" spans="1:20" s="13" customFormat="1" x14ac:dyDescent="0.25">
      <c r="A59" s="13" t="s">
        <v>52</v>
      </c>
      <c r="B59" s="13" t="s">
        <v>4</v>
      </c>
      <c r="C59" s="17">
        <v>7.155761</v>
      </c>
      <c r="D59" s="17">
        <v>7.1808386500000001</v>
      </c>
      <c r="E59" s="17">
        <f t="shared" si="1"/>
        <v>7.1682998250000001</v>
      </c>
      <c r="F59" s="13" t="s">
        <v>97</v>
      </c>
      <c r="G59" s="17">
        <f>AVERAGE(E59:E64)</f>
        <v>7.1796703125000008</v>
      </c>
      <c r="H59" s="13" t="s">
        <v>52</v>
      </c>
      <c r="I59" s="13" t="s">
        <v>101</v>
      </c>
      <c r="J59" s="17">
        <v>30.159749999999999</v>
      </c>
      <c r="K59" s="17">
        <v>29.821684999999999</v>
      </c>
      <c r="L59" s="17">
        <f t="shared" si="2"/>
        <v>29.990717499999999</v>
      </c>
      <c r="M59" s="13" t="s">
        <v>97</v>
      </c>
      <c r="N59" s="17">
        <f>AVERAGE(L59:L64)</f>
        <v>29.763418875000003</v>
      </c>
      <c r="O59" s="17">
        <f t="shared" si="43"/>
        <v>22.822417674999997</v>
      </c>
      <c r="P59" s="13" t="s">
        <v>97</v>
      </c>
      <c r="Q59" s="17">
        <f t="shared" ref="Q59" si="63">AVERAGE(O59:O64)</f>
        <v>22.583748562499995</v>
      </c>
      <c r="R59" s="22">
        <f t="shared" si="47"/>
        <v>-0.34952942083333127</v>
      </c>
      <c r="S59" s="13" t="s">
        <v>97</v>
      </c>
      <c r="T59" s="17">
        <f t="shared" ref="T59" si="64">AVERAGE(R59:R64)</f>
        <v>-0.11086030833333342</v>
      </c>
    </row>
    <row r="60" spans="1:20" s="13" customFormat="1" x14ac:dyDescent="0.25">
      <c r="A60" s="13" t="s">
        <v>53</v>
      </c>
      <c r="B60" s="13" t="s">
        <v>4</v>
      </c>
      <c r="C60" s="17">
        <v>7.2952466500000002</v>
      </c>
      <c r="D60" s="17">
        <v>7.3110065500000001</v>
      </c>
      <c r="E60" s="17">
        <f t="shared" si="1"/>
        <v>7.3031266000000006</v>
      </c>
      <c r="F60" s="13" t="s">
        <v>98</v>
      </c>
      <c r="G60" s="17">
        <f>STDEV(E59:E64)</f>
        <v>8.3910202193393568E-2</v>
      </c>
      <c r="H60" s="13" t="s">
        <v>53</v>
      </c>
      <c r="I60" s="13" t="s">
        <v>101</v>
      </c>
      <c r="J60" s="17">
        <v>29.732861499999999</v>
      </c>
      <c r="K60" s="17">
        <v>29.259118999999998</v>
      </c>
      <c r="L60" s="17">
        <f t="shared" si="2"/>
        <v>29.495990249999998</v>
      </c>
      <c r="M60" s="13" t="s">
        <v>98</v>
      </c>
      <c r="N60" s="17">
        <f>STDEV(L59:L64)</f>
        <v>0.44195382010264223</v>
      </c>
      <c r="O60" s="17">
        <f t="shared" si="43"/>
        <v>22.19286365</v>
      </c>
      <c r="P60" s="13" t="s">
        <v>98</v>
      </c>
      <c r="Q60" s="17">
        <f t="shared" ref="Q60" si="65">STDEV(O59:O64)</f>
        <v>0.51444558353542413</v>
      </c>
      <c r="R60" s="22">
        <f t="shared" si="47"/>
        <v>0.28002460416666608</v>
      </c>
      <c r="S60" s="13" t="s">
        <v>98</v>
      </c>
      <c r="T60" s="17">
        <f t="shared" ref="T60" si="66">STDEV(R59:R64)</f>
        <v>0.51444558353542413</v>
      </c>
    </row>
    <row r="61" spans="1:20" s="13" customFormat="1" x14ac:dyDescent="0.25">
      <c r="A61" s="13" t="s">
        <v>54</v>
      </c>
      <c r="B61" s="13" t="s">
        <v>4</v>
      </c>
      <c r="C61" s="17">
        <v>7.2696029000000006</v>
      </c>
      <c r="D61" s="17">
        <v>7.2393564999999995</v>
      </c>
      <c r="E61" s="17">
        <f t="shared" si="1"/>
        <v>7.2544797000000001</v>
      </c>
      <c r="F61" s="13" t="s">
        <v>99</v>
      </c>
      <c r="G61" s="17">
        <f t="shared" ref="G61" si="67">G60/SQRT(6)</f>
        <v>3.4256196597930014E-2</v>
      </c>
      <c r="H61" s="13" t="s">
        <v>54</v>
      </c>
      <c r="I61" s="13" t="s">
        <v>101</v>
      </c>
      <c r="J61" s="17">
        <v>28.696311000000001</v>
      </c>
      <c r="K61" s="17">
        <v>29.368160500000002</v>
      </c>
      <c r="L61" s="17">
        <f t="shared" si="2"/>
        <v>29.032235750000002</v>
      </c>
      <c r="M61" s="13" t="s">
        <v>99</v>
      </c>
      <c r="N61" s="17">
        <f t="shared" ref="N61" si="68">N60/SQRT(6)</f>
        <v>0.18042689152087735</v>
      </c>
      <c r="O61" s="17">
        <f t="shared" si="43"/>
        <v>21.777756050000001</v>
      </c>
      <c r="P61" s="13" t="s">
        <v>99</v>
      </c>
      <c r="Q61" s="17">
        <f t="shared" ref="Q61" si="69">Q60/SQRT(6)</f>
        <v>0.21002153001502136</v>
      </c>
      <c r="R61" s="22">
        <f t="shared" si="47"/>
        <v>0.69513220416666499</v>
      </c>
      <c r="S61" s="13" t="s">
        <v>99</v>
      </c>
      <c r="T61" s="17">
        <f t="shared" ref="T61" si="70">T60/SQRT(6)</f>
        <v>0.21002153001502136</v>
      </c>
    </row>
    <row r="62" spans="1:20" s="13" customFormat="1" x14ac:dyDescent="0.25">
      <c r="A62" s="13" t="s">
        <v>55</v>
      </c>
      <c r="B62" s="13" t="s">
        <v>4</v>
      </c>
      <c r="C62" s="17">
        <v>7.1472470000000001</v>
      </c>
      <c r="D62" s="17">
        <v>7.0808401500000002</v>
      </c>
      <c r="E62" s="17">
        <f t="shared" si="1"/>
        <v>7.1140435750000002</v>
      </c>
      <c r="G62" s="17"/>
      <c r="H62" s="13" t="s">
        <v>55</v>
      </c>
      <c r="I62" s="13" t="s">
        <v>101</v>
      </c>
      <c r="J62" s="17">
        <v>29.881571000000001</v>
      </c>
      <c r="K62" s="17">
        <v>30.099408</v>
      </c>
      <c r="L62" s="17">
        <f t="shared" si="2"/>
        <v>29.990489500000002</v>
      </c>
      <c r="N62" s="17"/>
      <c r="O62" s="17">
        <f t="shared" si="43"/>
        <v>22.876445925000002</v>
      </c>
      <c r="Q62" s="17"/>
      <c r="R62" s="22">
        <f t="shared" si="47"/>
        <v>-0.4035576708333366</v>
      </c>
      <c r="T62" s="17"/>
    </row>
    <row r="63" spans="1:20" s="13" customFormat="1" x14ac:dyDescent="0.25">
      <c r="A63" s="13" t="s">
        <v>56</v>
      </c>
      <c r="B63" s="13" t="s">
        <v>4</v>
      </c>
      <c r="C63" s="17">
        <v>7.0766422499999999</v>
      </c>
      <c r="D63" s="17">
        <v>7.0896311000000001</v>
      </c>
      <c r="E63" s="17">
        <f t="shared" si="1"/>
        <v>7.0831366750000004</v>
      </c>
      <c r="G63" s="17"/>
      <c r="H63" s="13" t="s">
        <v>56</v>
      </c>
      <c r="I63" s="13" t="s">
        <v>101</v>
      </c>
      <c r="J63" s="17">
        <v>30.598407999999999</v>
      </c>
      <c r="K63" s="17">
        <v>29.960818500000002</v>
      </c>
      <c r="L63" s="17">
        <f t="shared" si="2"/>
        <v>30.279613250000001</v>
      </c>
      <c r="N63" s="17"/>
      <c r="O63" s="17">
        <f t="shared" si="43"/>
        <v>23.196476574999998</v>
      </c>
      <c r="Q63" s="17"/>
      <c r="R63" s="22">
        <f t="shared" si="47"/>
        <v>-0.72358832083333269</v>
      </c>
      <c r="T63" s="17"/>
    </row>
    <row r="64" spans="1:20" s="13" customFormat="1" x14ac:dyDescent="0.25">
      <c r="A64" s="13" t="s">
        <v>57</v>
      </c>
      <c r="B64" s="13" t="s">
        <v>4</v>
      </c>
      <c r="C64" s="17">
        <v>7.1172640000000005</v>
      </c>
      <c r="D64" s="17">
        <v>7.1926069999999998</v>
      </c>
      <c r="E64" s="17">
        <f t="shared" si="1"/>
        <v>7.1549355000000006</v>
      </c>
      <c r="G64" s="17"/>
      <c r="H64" s="13" t="s">
        <v>57</v>
      </c>
      <c r="I64" s="13" t="s">
        <v>101</v>
      </c>
      <c r="J64" s="17">
        <v>29.136657499999998</v>
      </c>
      <c r="K64" s="17">
        <v>30.4462765</v>
      </c>
      <c r="L64" s="17">
        <f t="shared" si="2"/>
        <v>29.791466999999997</v>
      </c>
      <c r="N64" s="17"/>
      <c r="O64" s="17">
        <f t="shared" si="43"/>
        <v>22.636531499999997</v>
      </c>
      <c r="Q64" s="17"/>
      <c r="R64" s="22">
        <f t="shared" si="47"/>
        <v>-0.16364324583333101</v>
      </c>
      <c r="T64" s="17"/>
    </row>
    <row r="65" spans="1:20" s="8" customFormat="1" x14ac:dyDescent="0.25">
      <c r="A65" s="8" t="s">
        <v>58</v>
      </c>
      <c r="B65" s="8" t="s">
        <v>4</v>
      </c>
      <c r="C65" s="18">
        <v>7.2304204999999993</v>
      </c>
      <c r="D65" s="18">
        <v>7.2917874999999999</v>
      </c>
      <c r="E65" s="18">
        <f t="shared" si="1"/>
        <v>7.2611039999999996</v>
      </c>
      <c r="F65" s="8" t="s">
        <v>97</v>
      </c>
      <c r="G65" s="18">
        <f>AVERAGE(E65:E70)</f>
        <v>7.2457569916666671</v>
      </c>
      <c r="H65" s="8" t="s">
        <v>58</v>
      </c>
      <c r="I65" s="8" t="s">
        <v>101</v>
      </c>
      <c r="J65" s="18">
        <v>31.6893855</v>
      </c>
      <c r="K65" s="18">
        <v>31.074823000000002</v>
      </c>
      <c r="L65" s="18">
        <f t="shared" si="2"/>
        <v>31.382104250000001</v>
      </c>
      <c r="M65" s="8" t="s">
        <v>97</v>
      </c>
      <c r="N65" s="18">
        <f>AVERAGE(L65:L70)</f>
        <v>30.135940499999993</v>
      </c>
      <c r="O65" s="18">
        <f t="shared" si="43"/>
        <v>24.121000250000002</v>
      </c>
      <c r="P65" s="8" t="s">
        <v>97</v>
      </c>
      <c r="Q65" s="18">
        <f t="shared" ref="Q65" si="71">AVERAGE(O65:O70)</f>
        <v>22.890183508333337</v>
      </c>
      <c r="R65" s="19">
        <f t="shared" ref="R65:R82" si="72">$Q$65-O65</f>
        <v>-1.2308167416666649</v>
      </c>
      <c r="S65" s="8" t="s">
        <v>97</v>
      </c>
      <c r="T65" s="18">
        <f t="shared" ref="T65" si="73">AVERAGE(R65:R70)</f>
        <v>4.736951571734001E-15</v>
      </c>
    </row>
    <row r="66" spans="1:20" s="8" customFormat="1" x14ac:dyDescent="0.25">
      <c r="A66" s="8" t="s">
        <v>59</v>
      </c>
      <c r="B66" s="8" t="s">
        <v>4</v>
      </c>
      <c r="C66" s="18">
        <v>7.326892</v>
      </c>
      <c r="D66" s="18">
        <v>7.4704990000000002</v>
      </c>
      <c r="E66" s="18">
        <f t="shared" si="1"/>
        <v>7.3986955000000005</v>
      </c>
      <c r="F66" s="8" t="s">
        <v>98</v>
      </c>
      <c r="G66" s="18">
        <f>STDEV(E65:E70)</f>
        <v>0.21488798903784093</v>
      </c>
      <c r="H66" s="8" t="s">
        <v>59</v>
      </c>
      <c r="I66" s="8" t="s">
        <v>101</v>
      </c>
      <c r="J66" s="18">
        <v>30.373322000000002</v>
      </c>
      <c r="K66" s="18">
        <v>29.551447</v>
      </c>
      <c r="L66" s="18">
        <f t="shared" si="2"/>
        <v>29.962384499999999</v>
      </c>
      <c r="M66" s="8" t="s">
        <v>98</v>
      </c>
      <c r="N66" s="18">
        <f>STDEV(L65:L70)</f>
        <v>0.71914638372135442</v>
      </c>
      <c r="O66" s="18">
        <f t="shared" si="43"/>
        <v>22.563688999999997</v>
      </c>
      <c r="P66" s="8" t="s">
        <v>98</v>
      </c>
      <c r="Q66" s="18">
        <f t="shared" ref="Q66" si="74">STDEV(O65:O70)</f>
        <v>0.80101013656114095</v>
      </c>
      <c r="R66" s="19">
        <f t="shared" si="72"/>
        <v>0.32649450833334015</v>
      </c>
      <c r="S66" s="8" t="s">
        <v>98</v>
      </c>
      <c r="T66" s="18">
        <f t="shared" ref="T66" si="75">STDEV(R65:R70)</f>
        <v>0.80101013656114095</v>
      </c>
    </row>
    <row r="67" spans="1:20" s="8" customFormat="1" x14ac:dyDescent="0.25">
      <c r="A67" s="8" t="s">
        <v>60</v>
      </c>
      <c r="B67" s="8" t="s">
        <v>4</v>
      </c>
      <c r="C67" s="18">
        <v>7.5891911499999996</v>
      </c>
      <c r="D67" s="18">
        <v>7.4589541500000003</v>
      </c>
      <c r="E67" s="18">
        <f t="shared" si="1"/>
        <v>7.5240726499999999</v>
      </c>
      <c r="F67" s="8" t="s">
        <v>99</v>
      </c>
      <c r="G67" s="18">
        <f t="shared" ref="G67" si="76">G66/SQRT(6)</f>
        <v>8.7727654165915908E-2</v>
      </c>
      <c r="H67" s="8" t="s">
        <v>60</v>
      </c>
      <c r="I67" s="8" t="s">
        <v>101</v>
      </c>
      <c r="J67" s="18">
        <v>28.8360375</v>
      </c>
      <c r="K67" s="18">
        <v>29.515453999999998</v>
      </c>
      <c r="L67" s="18">
        <f t="shared" si="2"/>
        <v>29.175745749999997</v>
      </c>
      <c r="M67" s="8" t="s">
        <v>99</v>
      </c>
      <c r="N67" s="18">
        <f t="shared" ref="N67" si="77">N66/SQRT(6)</f>
        <v>0.29359028174751223</v>
      </c>
      <c r="O67" s="18">
        <f t="shared" si="43"/>
        <v>21.651673099999996</v>
      </c>
      <c r="P67" s="8" t="s">
        <v>99</v>
      </c>
      <c r="Q67" s="18">
        <f t="shared" ref="Q67" si="78">Q66/SQRT(6)</f>
        <v>0.32701101889531126</v>
      </c>
      <c r="R67" s="19">
        <f t="shared" si="72"/>
        <v>1.2385104083333403</v>
      </c>
      <c r="S67" s="8" t="s">
        <v>99</v>
      </c>
      <c r="T67" s="18">
        <f t="shared" ref="T67" si="79">T66/SQRT(6)</f>
        <v>0.32701101889531126</v>
      </c>
    </row>
    <row r="68" spans="1:20" s="8" customFormat="1" x14ac:dyDescent="0.25">
      <c r="A68" s="8" t="s">
        <v>61</v>
      </c>
      <c r="B68" s="8" t="s">
        <v>4</v>
      </c>
      <c r="C68" s="18">
        <v>7.3704722500000006</v>
      </c>
      <c r="D68" s="18">
        <v>7.2342081</v>
      </c>
      <c r="E68" s="18">
        <f t="shared" si="1"/>
        <v>7.3023401750000003</v>
      </c>
      <c r="G68" s="18"/>
      <c r="H68" s="8" t="s">
        <v>61</v>
      </c>
      <c r="I68" s="8" t="s">
        <v>101</v>
      </c>
      <c r="J68" s="18">
        <v>30.411237499999999</v>
      </c>
      <c r="K68" s="18">
        <v>30.1896065</v>
      </c>
      <c r="L68" s="18">
        <f t="shared" si="2"/>
        <v>30.300421999999998</v>
      </c>
      <c r="N68" s="18"/>
      <c r="O68" s="18">
        <f t="shared" si="43"/>
        <v>22.998081824999996</v>
      </c>
      <c r="Q68" s="18"/>
      <c r="R68" s="19">
        <f t="shared" si="72"/>
        <v>-0.10789831666665961</v>
      </c>
      <c r="T68" s="18"/>
    </row>
    <row r="69" spans="1:20" s="8" customFormat="1" x14ac:dyDescent="0.25">
      <c r="A69" s="8" t="s">
        <v>62</v>
      </c>
      <c r="B69" s="8" t="s">
        <v>4</v>
      </c>
      <c r="C69" s="18">
        <v>7.0088431999999994</v>
      </c>
      <c r="D69" s="18">
        <v>6.9793476999999999</v>
      </c>
      <c r="E69" s="18">
        <f t="shared" si="1"/>
        <v>6.9940954499999997</v>
      </c>
      <c r="G69" s="18"/>
      <c r="H69" s="8" t="s">
        <v>62</v>
      </c>
      <c r="I69" s="8" t="s">
        <v>101</v>
      </c>
      <c r="J69" s="18">
        <v>29.862571500000001</v>
      </c>
      <c r="K69" s="18">
        <v>29.95664</v>
      </c>
      <c r="L69" s="18">
        <f t="shared" si="2"/>
        <v>29.909605750000001</v>
      </c>
      <c r="N69" s="18"/>
      <c r="O69" s="18">
        <f t="shared" si="43"/>
        <v>22.915510300000001</v>
      </c>
      <c r="Q69" s="18"/>
      <c r="R69" s="19">
        <f t="shared" si="72"/>
        <v>-2.5326791666664406E-2</v>
      </c>
      <c r="T69" s="18"/>
    </row>
    <row r="70" spans="1:20" s="8" customFormat="1" x14ac:dyDescent="0.25">
      <c r="A70" s="8" t="s">
        <v>63</v>
      </c>
      <c r="B70" s="8" t="s">
        <v>4</v>
      </c>
      <c r="C70" s="18">
        <v>6.97722335</v>
      </c>
      <c r="D70" s="18">
        <v>7.0112449999999997</v>
      </c>
      <c r="E70" s="18">
        <f t="shared" si="1"/>
        <v>6.9942341749999999</v>
      </c>
      <c r="G70" s="18"/>
      <c r="H70" s="8" t="s">
        <v>63</v>
      </c>
      <c r="I70" s="8" t="s">
        <v>101</v>
      </c>
      <c r="J70" s="18">
        <v>29.939829</v>
      </c>
      <c r="K70" s="18">
        <v>30.230932500000002</v>
      </c>
      <c r="L70" s="18">
        <f t="shared" si="2"/>
        <v>30.085380749999999</v>
      </c>
      <c r="N70" s="18"/>
      <c r="O70" s="18">
        <f t="shared" si="43"/>
        <v>23.091146575</v>
      </c>
      <c r="Q70" s="18"/>
      <c r="R70" s="19">
        <f t="shared" si="72"/>
        <v>-0.20096306666666308</v>
      </c>
      <c r="T70" s="18"/>
    </row>
    <row r="71" spans="1:20" s="10" customFormat="1" x14ac:dyDescent="0.25">
      <c r="A71" s="10" t="s">
        <v>64</v>
      </c>
      <c r="B71" s="10" t="s">
        <v>4</v>
      </c>
      <c r="C71" s="16">
        <v>7.1369553000000003</v>
      </c>
      <c r="D71" s="16">
        <v>7.3920481499999999</v>
      </c>
      <c r="E71" s="16">
        <f t="shared" si="1"/>
        <v>7.2645017250000006</v>
      </c>
      <c r="F71" s="10" t="s">
        <v>97</v>
      </c>
      <c r="G71" s="16">
        <f>AVERAGE(E71:E76)</f>
        <v>7.4791684583333335</v>
      </c>
      <c r="H71" s="10" t="s">
        <v>64</v>
      </c>
      <c r="I71" s="10" t="s">
        <v>101</v>
      </c>
      <c r="J71" s="16">
        <v>30.692898499999998</v>
      </c>
      <c r="K71" s="16">
        <v>30.935200999999999</v>
      </c>
      <c r="L71" s="16">
        <f t="shared" si="2"/>
        <v>30.814049749999999</v>
      </c>
      <c r="M71" s="10" t="s">
        <v>97</v>
      </c>
      <c r="N71" s="16">
        <f>AVERAGE(L71:L76)</f>
        <v>30.753251166666669</v>
      </c>
      <c r="O71" s="16">
        <f t="shared" si="43"/>
        <v>23.549548025</v>
      </c>
      <c r="P71" s="10" t="s">
        <v>97</v>
      </c>
      <c r="Q71" s="16">
        <f t="shared" ref="Q71" si="80">AVERAGE(O71:O76)</f>
        <v>23.274082708333335</v>
      </c>
      <c r="R71" s="21">
        <f t="shared" si="72"/>
        <v>-0.65936451666666329</v>
      </c>
      <c r="S71" s="10" t="s">
        <v>97</v>
      </c>
      <c r="T71" s="16">
        <f t="shared" ref="T71" si="81">AVERAGE(R71:R76)</f>
        <v>-0.38389919999999594</v>
      </c>
    </row>
    <row r="72" spans="1:20" s="10" customFormat="1" x14ac:dyDescent="0.25">
      <c r="A72" s="10" t="s">
        <v>65</v>
      </c>
      <c r="B72" s="10" t="s">
        <v>4</v>
      </c>
      <c r="C72" s="16">
        <v>7.5002883499999999</v>
      </c>
      <c r="D72" s="16">
        <v>7.5257315</v>
      </c>
      <c r="E72" s="16">
        <f t="shared" si="1"/>
        <v>7.5130099250000004</v>
      </c>
      <c r="F72" s="10" t="s">
        <v>98</v>
      </c>
      <c r="G72" s="16">
        <f>STDEV(E71:E76)</f>
        <v>0.23799170418238624</v>
      </c>
      <c r="H72" s="10" t="s">
        <v>65</v>
      </c>
      <c r="I72" s="10" t="s">
        <v>101</v>
      </c>
      <c r="J72" s="16">
        <v>31.084318499999998</v>
      </c>
      <c r="K72" s="16">
        <v>31.102087999999998</v>
      </c>
      <c r="L72" s="16">
        <f t="shared" si="2"/>
        <v>31.093203249999998</v>
      </c>
      <c r="M72" s="10" t="s">
        <v>98</v>
      </c>
      <c r="N72" s="16">
        <f>STDEV(L71:L76)</f>
        <v>0.26209673065156985</v>
      </c>
      <c r="O72" s="16">
        <f t="shared" si="43"/>
        <v>23.580193324999996</v>
      </c>
      <c r="P72" s="10" t="s">
        <v>98</v>
      </c>
      <c r="Q72" s="16">
        <f t="shared" ref="Q72" si="82">STDEV(O71:O76)</f>
        <v>0.24459960487155533</v>
      </c>
      <c r="R72" s="21">
        <f t="shared" si="72"/>
        <v>-0.6900098166666595</v>
      </c>
      <c r="S72" s="10" t="s">
        <v>98</v>
      </c>
      <c r="T72" s="16">
        <f t="shared" ref="T72" si="83">STDEV(R71:R76)</f>
        <v>0.24459960487155541</v>
      </c>
    </row>
    <row r="73" spans="1:20" s="10" customFormat="1" x14ac:dyDescent="0.25">
      <c r="A73" s="10" t="s">
        <v>66</v>
      </c>
      <c r="B73" s="10" t="s">
        <v>4</v>
      </c>
      <c r="C73" s="16">
        <v>7.6531690000000001</v>
      </c>
      <c r="D73" s="16">
        <v>7.7888407500000003</v>
      </c>
      <c r="E73" s="16">
        <f t="shared" si="1"/>
        <v>7.7210048750000002</v>
      </c>
      <c r="F73" s="10" t="s">
        <v>99</v>
      </c>
      <c r="G73" s="16">
        <f t="shared" ref="G73" si="84">G72/SQRT(6)</f>
        <v>9.7159706377040592E-2</v>
      </c>
      <c r="H73" s="10" t="s">
        <v>66</v>
      </c>
      <c r="I73" s="10" t="s">
        <v>101</v>
      </c>
      <c r="J73" s="16">
        <v>30.978558</v>
      </c>
      <c r="K73" s="16">
        <v>30.9265215</v>
      </c>
      <c r="L73" s="16">
        <f t="shared" si="2"/>
        <v>30.95253975</v>
      </c>
      <c r="M73" s="10" t="s">
        <v>99</v>
      </c>
      <c r="N73" s="16">
        <f t="shared" ref="N73" si="85">N72/SQRT(6)</f>
        <v>0.10700054222467097</v>
      </c>
      <c r="O73" s="16">
        <f t="shared" si="43"/>
        <v>23.231534875000001</v>
      </c>
      <c r="P73" s="10" t="s">
        <v>99</v>
      </c>
      <c r="Q73" s="16">
        <f t="shared" ref="Q73" si="86">Q72/SQRT(6)</f>
        <v>9.9857370536948847E-2</v>
      </c>
      <c r="R73" s="21">
        <f t="shared" si="72"/>
        <v>-0.34135136666666455</v>
      </c>
      <c r="S73" s="10" t="s">
        <v>99</v>
      </c>
      <c r="T73" s="16">
        <f t="shared" ref="T73" si="87">T72/SQRT(6)</f>
        <v>9.9857370536948889E-2</v>
      </c>
    </row>
    <row r="74" spans="1:20" s="10" customFormat="1" x14ac:dyDescent="0.25">
      <c r="A74" s="10" t="s">
        <v>67</v>
      </c>
      <c r="B74" s="10" t="s">
        <v>4</v>
      </c>
      <c r="C74" s="16">
        <v>7.8819911500000002</v>
      </c>
      <c r="D74" s="16">
        <v>7.6946788999999995</v>
      </c>
      <c r="E74" s="16">
        <f t="shared" si="1"/>
        <v>7.7883350250000003</v>
      </c>
      <c r="G74" s="16"/>
      <c r="H74" s="10" t="s">
        <v>67</v>
      </c>
      <c r="I74" s="10" t="s">
        <v>101</v>
      </c>
      <c r="J74" s="16">
        <v>30.808572999999999</v>
      </c>
      <c r="K74" s="16">
        <v>30.669918500000001</v>
      </c>
      <c r="L74" s="16">
        <f t="shared" si="2"/>
        <v>30.739245750000002</v>
      </c>
      <c r="N74" s="16"/>
      <c r="O74" s="16">
        <f t="shared" si="43"/>
        <v>22.950910725</v>
      </c>
      <c r="Q74" s="16"/>
      <c r="R74" s="21">
        <f t="shared" si="72"/>
        <v>-6.0727216666663253E-2</v>
      </c>
      <c r="T74" s="16"/>
    </row>
    <row r="75" spans="1:20" s="10" customFormat="1" x14ac:dyDescent="0.25">
      <c r="A75" s="10" t="s">
        <v>68</v>
      </c>
      <c r="B75" s="10" t="s">
        <v>4</v>
      </c>
      <c r="C75" s="16">
        <v>7.4544218500000001</v>
      </c>
      <c r="D75" s="16">
        <v>7.2973748500000006</v>
      </c>
      <c r="E75" s="16">
        <f t="shared" si="1"/>
        <v>7.3758983499999999</v>
      </c>
      <c r="G75" s="16"/>
      <c r="H75" s="10" t="s">
        <v>68</v>
      </c>
      <c r="I75" s="10" t="s">
        <v>101</v>
      </c>
      <c r="J75" s="16">
        <v>30.515019500000001</v>
      </c>
      <c r="K75" s="16">
        <v>30.564065999999997</v>
      </c>
      <c r="L75" s="16">
        <f t="shared" si="2"/>
        <v>30.539542749999999</v>
      </c>
      <c r="N75" s="16"/>
      <c r="O75" s="16">
        <f t="shared" ref="O75:O100" si="88">L75-E75</f>
        <v>23.163644399999999</v>
      </c>
      <c r="Q75" s="16"/>
      <c r="R75" s="21">
        <f t="shared" si="72"/>
        <v>-0.27346089166666232</v>
      </c>
      <c r="T75" s="16"/>
    </row>
    <row r="76" spans="1:20" s="10" customFormat="1" x14ac:dyDescent="0.25">
      <c r="A76" s="10" t="s">
        <v>69</v>
      </c>
      <c r="B76" s="10" t="s">
        <v>4</v>
      </c>
      <c r="C76" s="16">
        <v>7.2622648500000002</v>
      </c>
      <c r="D76" s="16">
        <v>7.1622568500000003</v>
      </c>
      <c r="E76" s="16">
        <f t="shared" ref="E76:E100" si="89">AVERAGE(C76:D76)</f>
        <v>7.2122608499999998</v>
      </c>
      <c r="G76" s="16"/>
      <c r="H76" s="10" t="s">
        <v>69</v>
      </c>
      <c r="I76" s="10" t="s">
        <v>101</v>
      </c>
      <c r="J76" s="16">
        <v>30.696560999999999</v>
      </c>
      <c r="K76" s="16">
        <v>30.0652905</v>
      </c>
      <c r="L76" s="16">
        <f t="shared" ref="L76:L100" si="90">AVERAGE(J76:K76)</f>
        <v>30.380925749999999</v>
      </c>
      <c r="N76" s="16"/>
      <c r="O76" s="16">
        <f t="shared" si="88"/>
        <v>23.1686649</v>
      </c>
      <c r="Q76" s="16"/>
      <c r="R76" s="21">
        <f t="shared" si="72"/>
        <v>-0.27848139166666286</v>
      </c>
      <c r="T76" s="16"/>
    </row>
    <row r="77" spans="1:20" s="13" customFormat="1" x14ac:dyDescent="0.25">
      <c r="A77" s="13" t="s">
        <v>70</v>
      </c>
      <c r="B77" s="13" t="s">
        <v>4</v>
      </c>
      <c r="C77" s="17">
        <v>6.9591744999999996</v>
      </c>
      <c r="D77" s="17">
        <v>7.1485097</v>
      </c>
      <c r="E77" s="17">
        <f t="shared" si="89"/>
        <v>7.0538420999999998</v>
      </c>
      <c r="F77" s="13" t="s">
        <v>97</v>
      </c>
      <c r="G77" s="17">
        <f>AVERAGE(E77:E82)</f>
        <v>7.4052473749999992</v>
      </c>
      <c r="H77" s="13" t="s">
        <v>70</v>
      </c>
      <c r="I77" s="13" t="s">
        <v>101</v>
      </c>
      <c r="J77" s="17">
        <v>29.447760500000001</v>
      </c>
      <c r="K77" s="17">
        <v>29.905920999999999</v>
      </c>
      <c r="L77" s="17">
        <f t="shared" si="90"/>
        <v>29.67684075</v>
      </c>
      <c r="M77" s="13" t="s">
        <v>97</v>
      </c>
      <c r="N77" s="17">
        <f>AVERAGE(L77:L82)</f>
        <v>30.710906875000003</v>
      </c>
      <c r="O77" s="17">
        <f t="shared" si="88"/>
        <v>22.62299865</v>
      </c>
      <c r="P77" s="13" t="s">
        <v>97</v>
      </c>
      <c r="Q77" s="17">
        <f t="shared" ref="Q77" si="91">AVERAGE(O77:O82)</f>
        <v>23.305659500000001</v>
      </c>
      <c r="R77" s="22">
        <f t="shared" si="72"/>
        <v>0.26718485833333716</v>
      </c>
      <c r="S77" s="13" t="s">
        <v>97</v>
      </c>
      <c r="T77" s="17">
        <f t="shared" ref="T77" si="92">AVERAGE(R77:R82)</f>
        <v>-0.41547599166666416</v>
      </c>
    </row>
    <row r="78" spans="1:20" s="13" customFormat="1" x14ac:dyDescent="0.25">
      <c r="A78" s="13" t="s">
        <v>71</v>
      </c>
      <c r="B78" s="13" t="s">
        <v>4</v>
      </c>
      <c r="C78" s="17">
        <v>7.3773961999999997</v>
      </c>
      <c r="D78" s="17">
        <v>7.2576502500000002</v>
      </c>
      <c r="E78" s="17">
        <f t="shared" si="89"/>
        <v>7.3175232250000004</v>
      </c>
      <c r="F78" s="13" t="s">
        <v>98</v>
      </c>
      <c r="G78" s="17">
        <f>STDEV(E77:E82)</f>
        <v>0.26262816954802387</v>
      </c>
      <c r="H78" s="13" t="s">
        <v>71</v>
      </c>
      <c r="I78" s="13" t="s">
        <v>101</v>
      </c>
      <c r="J78" s="17">
        <v>30.404040000000002</v>
      </c>
      <c r="K78" s="17">
        <v>30.272421999999999</v>
      </c>
      <c r="L78" s="17">
        <f t="shared" si="90"/>
        <v>30.338231</v>
      </c>
      <c r="M78" s="13" t="s">
        <v>98</v>
      </c>
      <c r="N78" s="17">
        <f>STDEV(L77:L82)</f>
        <v>0.94228615485961742</v>
      </c>
      <c r="O78" s="17">
        <f t="shared" si="88"/>
        <v>23.020707774999998</v>
      </c>
      <c r="P78" s="13" t="s">
        <v>98</v>
      </c>
      <c r="Q78" s="17">
        <f t="shared" ref="Q78" si="93">STDEV(O77:O82)</f>
        <v>0.76368232624248567</v>
      </c>
      <c r="R78" s="22">
        <f t="shared" si="72"/>
        <v>-0.1305242666666615</v>
      </c>
      <c r="S78" s="13" t="s">
        <v>98</v>
      </c>
      <c r="T78" s="17">
        <f t="shared" ref="T78" si="94">STDEV(R77:R82)</f>
        <v>0.76368232624248578</v>
      </c>
    </row>
    <row r="79" spans="1:20" s="13" customFormat="1" x14ac:dyDescent="0.25">
      <c r="A79" s="13" t="s">
        <v>72</v>
      </c>
      <c r="B79" s="13" t="s">
        <v>4</v>
      </c>
      <c r="C79" s="17">
        <v>7.0885247499999995</v>
      </c>
      <c r="D79" s="17">
        <v>7.4226604999999992</v>
      </c>
      <c r="E79" s="17">
        <f t="shared" si="89"/>
        <v>7.2555926249999994</v>
      </c>
      <c r="F79" s="13" t="s">
        <v>99</v>
      </c>
      <c r="G79" s="17">
        <f t="shared" ref="G79" si="95">G78/SQRT(6)</f>
        <v>0.10721750124563433</v>
      </c>
      <c r="H79" s="13" t="s">
        <v>72</v>
      </c>
      <c r="I79" s="13" t="s">
        <v>101</v>
      </c>
      <c r="J79" s="17">
        <v>30.244211</v>
      </c>
      <c r="K79" s="17">
        <v>31.541377000000001</v>
      </c>
      <c r="L79" s="17">
        <f t="shared" si="90"/>
        <v>30.892794000000002</v>
      </c>
      <c r="M79" s="13" t="s">
        <v>99</v>
      </c>
      <c r="N79" s="17">
        <f t="shared" ref="N79" si="96">N78/SQRT(6)</f>
        <v>0.38468671184920572</v>
      </c>
      <c r="O79" s="17">
        <f t="shared" si="88"/>
        <v>23.637201375000004</v>
      </c>
      <c r="P79" s="13" t="s">
        <v>99</v>
      </c>
      <c r="Q79" s="17">
        <f t="shared" ref="Q79" si="97">Q78/SQRT(6)</f>
        <v>0.3117720041459609</v>
      </c>
      <c r="R79" s="22">
        <f t="shared" si="72"/>
        <v>-0.74701786666666692</v>
      </c>
      <c r="S79" s="13" t="s">
        <v>99</v>
      </c>
      <c r="T79" s="17">
        <f t="shared" ref="T79" si="98">T78/SQRT(6)</f>
        <v>0.31177200414596096</v>
      </c>
    </row>
    <row r="80" spans="1:20" s="13" customFormat="1" x14ac:dyDescent="0.25">
      <c r="A80" s="13" t="s">
        <v>73</v>
      </c>
      <c r="B80" s="13" t="s">
        <v>4</v>
      </c>
      <c r="C80" s="17">
        <v>7.7982315</v>
      </c>
      <c r="D80" s="17">
        <v>7.7714375000000002</v>
      </c>
      <c r="E80" s="17">
        <f t="shared" si="89"/>
        <v>7.7848345000000005</v>
      </c>
      <c r="G80" s="17"/>
      <c r="H80" s="13" t="s">
        <v>73</v>
      </c>
      <c r="I80" s="13" t="s">
        <v>101</v>
      </c>
      <c r="J80" s="17">
        <v>32.948761000000005</v>
      </c>
      <c r="K80" s="17">
        <v>31.9409925</v>
      </c>
      <c r="L80" s="17">
        <f t="shared" si="90"/>
        <v>32.444876750000006</v>
      </c>
      <c r="N80" s="17"/>
      <c r="O80" s="17">
        <f t="shared" si="88"/>
        <v>24.660042250000004</v>
      </c>
      <c r="Q80" s="17"/>
      <c r="R80" s="22">
        <f t="shared" si="72"/>
        <v>-1.7698587416666669</v>
      </c>
      <c r="T80" s="17"/>
    </row>
    <row r="81" spans="1:20" s="13" customFormat="1" x14ac:dyDescent="0.25">
      <c r="A81" s="13" t="s">
        <v>74</v>
      </c>
      <c r="B81" s="13" t="s">
        <v>4</v>
      </c>
      <c r="C81" s="17">
        <v>7.7363404999999998</v>
      </c>
      <c r="D81" s="17">
        <v>7.5083932999999998</v>
      </c>
      <c r="E81" s="17">
        <f t="shared" si="89"/>
        <v>7.6223668999999994</v>
      </c>
      <c r="G81" s="17"/>
      <c r="H81" s="13" t="s">
        <v>74</v>
      </c>
      <c r="I81" s="13" t="s">
        <v>101</v>
      </c>
      <c r="J81" s="17">
        <v>30.468882499999999</v>
      </c>
      <c r="K81" s="17">
        <v>30.091673</v>
      </c>
      <c r="L81" s="17">
        <f t="shared" si="90"/>
        <v>30.28027775</v>
      </c>
      <c r="N81" s="17"/>
      <c r="O81" s="17">
        <f t="shared" si="88"/>
        <v>22.65791085</v>
      </c>
      <c r="Q81" s="17"/>
      <c r="R81" s="22">
        <f t="shared" si="72"/>
        <v>0.23227265833333632</v>
      </c>
      <c r="T81" s="17"/>
    </row>
    <row r="82" spans="1:20" s="13" customFormat="1" x14ac:dyDescent="0.25">
      <c r="A82" s="13" t="s">
        <v>75</v>
      </c>
      <c r="B82" s="13" t="s">
        <v>4</v>
      </c>
      <c r="C82" s="17">
        <v>7.3116881500000002</v>
      </c>
      <c r="D82" s="17">
        <v>7.48296165</v>
      </c>
      <c r="E82" s="17">
        <f t="shared" si="89"/>
        <v>7.3973249000000001</v>
      </c>
      <c r="G82" s="17"/>
      <c r="H82" s="13" t="s">
        <v>75</v>
      </c>
      <c r="I82" s="13" t="s">
        <v>101</v>
      </c>
      <c r="J82" s="17">
        <v>29.982392500000003</v>
      </c>
      <c r="K82" s="17">
        <v>31.282449499999998</v>
      </c>
      <c r="L82" s="17">
        <f t="shared" si="90"/>
        <v>30.632421000000001</v>
      </c>
      <c r="N82" s="17"/>
      <c r="O82" s="17">
        <f t="shared" si="88"/>
        <v>23.2350961</v>
      </c>
      <c r="Q82" s="17"/>
      <c r="R82" s="22">
        <f t="shared" si="72"/>
        <v>-0.3449125916666631</v>
      </c>
      <c r="T82" s="17"/>
    </row>
    <row r="83" spans="1:20" s="8" customFormat="1" x14ac:dyDescent="0.25">
      <c r="A83" s="8" t="s">
        <v>76</v>
      </c>
      <c r="B83" s="8" t="s">
        <v>4</v>
      </c>
      <c r="C83" s="18">
        <v>7.6896222999999999</v>
      </c>
      <c r="D83" s="18">
        <v>7.6433297499999995</v>
      </c>
      <c r="E83" s="18">
        <f t="shared" si="89"/>
        <v>7.6664760249999997</v>
      </c>
      <c r="F83" s="8" t="s">
        <v>97</v>
      </c>
      <c r="G83" s="18">
        <f>AVERAGE(E83:E88)</f>
        <v>7.607444291666666</v>
      </c>
      <c r="H83" s="8" t="s">
        <v>76</v>
      </c>
      <c r="I83" s="8" t="s">
        <v>101</v>
      </c>
      <c r="J83" s="18">
        <v>33.140844000000001</v>
      </c>
      <c r="K83" s="18">
        <v>31.776600000000002</v>
      </c>
      <c r="L83" s="18">
        <f t="shared" si="90"/>
        <v>32.458722000000002</v>
      </c>
      <c r="M83" s="8" t="s">
        <v>97</v>
      </c>
      <c r="N83" s="18">
        <f>AVERAGE(L83:L88)</f>
        <v>30.312634000000003</v>
      </c>
      <c r="O83" s="18">
        <f t="shared" si="88"/>
        <v>24.792245975</v>
      </c>
      <c r="P83" s="8" t="s">
        <v>97</v>
      </c>
      <c r="Q83" s="18">
        <f t="shared" ref="Q83" si="99">AVERAGE(O83:O88)</f>
        <v>22.705189708333332</v>
      </c>
      <c r="R83" s="19">
        <f t="shared" ref="R83:R100" si="100">$Q$83-O83</f>
        <v>-2.0870562666666679</v>
      </c>
      <c r="S83" s="8" t="s">
        <v>97</v>
      </c>
      <c r="T83" s="18">
        <f t="shared" ref="T83" si="101">AVERAGE(R83:R88)</f>
        <v>0</v>
      </c>
    </row>
    <row r="84" spans="1:20" s="8" customFormat="1" x14ac:dyDescent="0.25">
      <c r="A84" s="8" t="s">
        <v>77</v>
      </c>
      <c r="B84" s="8" t="s">
        <v>4</v>
      </c>
      <c r="C84" s="18">
        <v>7.6160807500000001</v>
      </c>
      <c r="D84" s="18">
        <v>7.5081220000000002</v>
      </c>
      <c r="E84" s="18">
        <f t="shared" si="89"/>
        <v>7.5621013750000001</v>
      </c>
      <c r="F84" s="8" t="s">
        <v>98</v>
      </c>
      <c r="G84" s="18">
        <f>STDEV(E83:E88)</f>
        <v>0.22189039893546722</v>
      </c>
      <c r="H84" s="8" t="s">
        <v>77</v>
      </c>
      <c r="I84" s="8" t="s">
        <v>101</v>
      </c>
      <c r="J84" s="18">
        <v>29.8459635</v>
      </c>
      <c r="K84" s="18">
        <v>29.408440499999998</v>
      </c>
      <c r="L84" s="18">
        <f t="shared" si="90"/>
        <v>29.627201999999997</v>
      </c>
      <c r="M84" s="8" t="s">
        <v>98</v>
      </c>
      <c r="N84" s="18">
        <f>STDEV(L83:L88)</f>
        <v>1.1432576951282583</v>
      </c>
      <c r="O84" s="18">
        <f t="shared" si="88"/>
        <v>22.065100624999996</v>
      </c>
      <c r="P84" s="8" t="s">
        <v>98</v>
      </c>
      <c r="Q84" s="18">
        <f t="shared" ref="Q84" si="102">STDEV(O83:O88)</f>
        <v>1.1004749346857641</v>
      </c>
      <c r="R84" s="19">
        <f t="shared" si="100"/>
        <v>0.64008908333333636</v>
      </c>
      <c r="S84" s="8" t="s">
        <v>98</v>
      </c>
      <c r="T84" s="18">
        <f t="shared" ref="T84" si="103">STDEV(R83:R88)</f>
        <v>1.1004749346857641</v>
      </c>
    </row>
    <row r="85" spans="1:20" s="8" customFormat="1" x14ac:dyDescent="0.25">
      <c r="A85" s="8" t="s">
        <v>78</v>
      </c>
      <c r="B85" s="8" t="s">
        <v>4</v>
      </c>
      <c r="C85" s="18">
        <v>7.5161765000000003</v>
      </c>
      <c r="D85" s="18">
        <v>7.6113392999999991</v>
      </c>
      <c r="E85" s="18">
        <f t="shared" si="89"/>
        <v>7.5637578999999997</v>
      </c>
      <c r="F85" s="8" t="s">
        <v>99</v>
      </c>
      <c r="G85" s="18">
        <f t="shared" ref="G85" si="104">G84/SQRT(6)</f>
        <v>9.0586376035749067E-2</v>
      </c>
      <c r="H85" s="8" t="s">
        <v>78</v>
      </c>
      <c r="I85" s="8" t="s">
        <v>101</v>
      </c>
      <c r="J85" s="18">
        <v>28.996559999999999</v>
      </c>
      <c r="K85" s="18">
        <v>29.348765999999998</v>
      </c>
      <c r="L85" s="18">
        <f t="shared" si="90"/>
        <v>29.172663</v>
      </c>
      <c r="M85" s="8" t="s">
        <v>99</v>
      </c>
      <c r="N85" s="18">
        <f t="shared" ref="N85" si="105">N84/SQRT(6)</f>
        <v>0.46673299959576775</v>
      </c>
      <c r="O85" s="18">
        <f t="shared" si="88"/>
        <v>21.608905100000001</v>
      </c>
      <c r="P85" s="8" t="s">
        <v>99</v>
      </c>
      <c r="Q85" s="18">
        <f t="shared" ref="Q85" si="106">Q84/SQRT(6)</f>
        <v>0.44926701078379455</v>
      </c>
      <c r="R85" s="19">
        <f t="shared" si="100"/>
        <v>1.0962846083333311</v>
      </c>
      <c r="S85" s="8" t="s">
        <v>99</v>
      </c>
      <c r="T85" s="18">
        <f t="shared" ref="T85" si="107">T84/SQRT(6)</f>
        <v>0.44926701078379455</v>
      </c>
    </row>
    <row r="86" spans="1:20" s="8" customFormat="1" x14ac:dyDescent="0.25">
      <c r="A86" s="8" t="s">
        <v>79</v>
      </c>
      <c r="B86" s="8" t="s">
        <v>4</v>
      </c>
      <c r="C86" s="18">
        <v>7.5064487999999994</v>
      </c>
      <c r="D86" s="18">
        <v>7.848846</v>
      </c>
      <c r="E86" s="18">
        <f t="shared" si="89"/>
        <v>7.6776473999999997</v>
      </c>
      <c r="G86" s="18"/>
      <c r="H86" s="8" t="s">
        <v>79</v>
      </c>
      <c r="I86" s="8" t="s">
        <v>101</v>
      </c>
      <c r="J86" s="18">
        <v>29.763534499999999</v>
      </c>
      <c r="K86" s="18">
        <v>30.498542</v>
      </c>
      <c r="L86" s="18">
        <f t="shared" si="90"/>
        <v>30.13103825</v>
      </c>
      <c r="N86" s="18"/>
      <c r="O86" s="18">
        <f t="shared" si="88"/>
        <v>22.453390849999998</v>
      </c>
      <c r="Q86" s="18"/>
      <c r="R86" s="19">
        <f t="shared" si="100"/>
        <v>0.25179885833333415</v>
      </c>
      <c r="T86" s="18"/>
    </row>
    <row r="87" spans="1:20" s="8" customFormat="1" x14ac:dyDescent="0.25">
      <c r="A87" s="8" t="s">
        <v>80</v>
      </c>
      <c r="B87" s="8" t="s">
        <v>4</v>
      </c>
      <c r="C87" s="18">
        <v>8.2246105000000007</v>
      </c>
      <c r="D87" s="18">
        <v>7.632701</v>
      </c>
      <c r="E87" s="18">
        <f t="shared" si="89"/>
        <v>7.9286557500000008</v>
      </c>
      <c r="G87" s="18"/>
      <c r="H87" s="8" t="s">
        <v>80</v>
      </c>
      <c r="I87" s="8" t="s">
        <v>101</v>
      </c>
      <c r="J87" s="18">
        <v>31.033768500000001</v>
      </c>
      <c r="K87" s="18">
        <v>29.937170500000001</v>
      </c>
      <c r="L87" s="18">
        <f t="shared" si="90"/>
        <v>30.485469500000001</v>
      </c>
      <c r="N87" s="18"/>
      <c r="O87" s="18">
        <f t="shared" si="88"/>
        <v>22.55681375</v>
      </c>
      <c r="Q87" s="18"/>
      <c r="R87" s="19">
        <f t="shared" si="100"/>
        <v>0.14837595833333239</v>
      </c>
      <c r="T87" s="18"/>
    </row>
    <row r="88" spans="1:20" s="8" customFormat="1" x14ac:dyDescent="0.25">
      <c r="A88" s="8" t="s">
        <v>81</v>
      </c>
      <c r="B88" s="8" t="s">
        <v>4</v>
      </c>
      <c r="C88" s="18">
        <v>7.1545966999999999</v>
      </c>
      <c r="D88" s="18">
        <v>7.3374579000000004</v>
      </c>
      <c r="E88" s="18">
        <f t="shared" si="89"/>
        <v>7.2460272999999997</v>
      </c>
      <c r="G88" s="18"/>
      <c r="H88" s="8" t="s">
        <v>81</v>
      </c>
      <c r="I88" s="8" t="s">
        <v>101</v>
      </c>
      <c r="J88" s="18">
        <v>29.072402</v>
      </c>
      <c r="K88" s="18">
        <v>30.929016500000003</v>
      </c>
      <c r="L88" s="18">
        <f t="shared" si="90"/>
        <v>30.00070925</v>
      </c>
      <c r="N88" s="18"/>
      <c r="O88" s="18">
        <f t="shared" si="88"/>
        <v>22.754681949999998</v>
      </c>
      <c r="Q88" s="18"/>
      <c r="R88" s="19">
        <f t="shared" si="100"/>
        <v>-4.9492241666666104E-2</v>
      </c>
      <c r="T88" s="18"/>
    </row>
    <row r="89" spans="1:20" s="10" customFormat="1" x14ac:dyDescent="0.25">
      <c r="A89" s="10" t="s">
        <v>82</v>
      </c>
      <c r="B89" s="10" t="s">
        <v>4</v>
      </c>
      <c r="C89" s="16">
        <v>7.3764707000000005</v>
      </c>
      <c r="D89" s="16">
        <v>7.6303433500000004</v>
      </c>
      <c r="E89" s="16">
        <f t="shared" si="89"/>
        <v>7.5034070250000005</v>
      </c>
      <c r="F89" s="10" t="s">
        <v>97</v>
      </c>
      <c r="G89" s="16">
        <f>AVERAGE(E89:E94)</f>
        <v>7.6009738958333344</v>
      </c>
      <c r="H89" s="10" t="s">
        <v>82</v>
      </c>
      <c r="I89" s="10" t="s">
        <v>101</v>
      </c>
      <c r="J89" s="16">
        <v>32.448878500000006</v>
      </c>
      <c r="K89" s="16">
        <v>31.955316500000002</v>
      </c>
      <c r="L89" s="16">
        <f t="shared" si="90"/>
        <v>32.202097500000008</v>
      </c>
      <c r="M89" s="10" t="s">
        <v>97</v>
      </c>
      <c r="N89" s="16">
        <f>AVERAGE(L89:L94)</f>
        <v>30.870805499999999</v>
      </c>
      <c r="O89" s="16">
        <f t="shared" si="88"/>
        <v>24.698690475000006</v>
      </c>
      <c r="P89" s="10" t="s">
        <v>97</v>
      </c>
      <c r="Q89" s="16">
        <f t="shared" ref="Q89" si="108">AVERAGE(O89:O94)</f>
        <v>23.269831604166669</v>
      </c>
      <c r="R89" s="21">
        <f t="shared" si="100"/>
        <v>-1.9935007666666742</v>
      </c>
      <c r="S89" s="10" t="s">
        <v>97</v>
      </c>
      <c r="T89" s="16">
        <f t="shared" ref="T89" si="109">AVERAGE(R89:R94)</f>
        <v>-0.56464189583333579</v>
      </c>
    </row>
    <row r="90" spans="1:20" s="10" customFormat="1" x14ac:dyDescent="0.25">
      <c r="A90" s="10" t="s">
        <v>83</v>
      </c>
      <c r="B90" s="10" t="s">
        <v>4</v>
      </c>
      <c r="C90" s="16">
        <v>7.8983635999999997</v>
      </c>
      <c r="D90" s="16">
        <v>7.7056877500000001</v>
      </c>
      <c r="E90" s="16">
        <f t="shared" si="89"/>
        <v>7.8020256749999994</v>
      </c>
      <c r="F90" s="10" t="s">
        <v>98</v>
      </c>
      <c r="G90" s="16">
        <f>STDEV(E89:E94)</f>
        <v>0.17671094864220782</v>
      </c>
      <c r="H90" s="10" t="s">
        <v>83</v>
      </c>
      <c r="I90" s="10" t="s">
        <v>101</v>
      </c>
      <c r="J90" s="16">
        <v>31.834390499999998</v>
      </c>
      <c r="K90" s="16">
        <v>32.082537500000001</v>
      </c>
      <c r="L90" s="16">
        <f t="shared" si="90"/>
        <v>31.958463999999999</v>
      </c>
      <c r="M90" s="10" t="s">
        <v>98</v>
      </c>
      <c r="N90" s="16">
        <f>STDEV(L89:L94)</f>
        <v>1.1252281671586897</v>
      </c>
      <c r="O90" s="16">
        <f t="shared" si="88"/>
        <v>24.156438325</v>
      </c>
      <c r="P90" s="10" t="s">
        <v>98</v>
      </c>
      <c r="Q90" s="16">
        <f t="shared" ref="Q90" si="110">STDEV(O89:O94)</f>
        <v>1.1000939220429042</v>
      </c>
      <c r="R90" s="21">
        <f t="shared" si="100"/>
        <v>-1.4512486166666676</v>
      </c>
      <c r="S90" s="10" t="s">
        <v>98</v>
      </c>
      <c r="T90" s="16">
        <f t="shared" ref="T90" si="111">STDEV(R89:R94)</f>
        <v>1.1000939220429042</v>
      </c>
    </row>
    <row r="91" spans="1:20" s="10" customFormat="1" x14ac:dyDescent="0.25">
      <c r="A91" s="10" t="s">
        <v>84</v>
      </c>
      <c r="B91" s="10" t="s">
        <v>4</v>
      </c>
      <c r="C91" s="16">
        <v>7.5308988000000001</v>
      </c>
      <c r="D91" s="16">
        <v>7.4157393000000003</v>
      </c>
      <c r="E91" s="16">
        <f t="shared" si="89"/>
        <v>7.4733190500000006</v>
      </c>
      <c r="F91" s="10" t="s">
        <v>99</v>
      </c>
      <c r="G91" s="16">
        <f t="shared" ref="G91" si="112">G90/SQRT(6)</f>
        <v>7.2141942689428848E-2</v>
      </c>
      <c r="H91" s="10" t="s">
        <v>84</v>
      </c>
      <c r="I91" s="10" t="s">
        <v>101</v>
      </c>
      <c r="J91" s="16">
        <v>32.086469999999998</v>
      </c>
      <c r="K91" s="16">
        <v>30.515952500000001</v>
      </c>
      <c r="L91" s="16">
        <f t="shared" si="90"/>
        <v>31.301211250000001</v>
      </c>
      <c r="M91" s="10" t="s">
        <v>99</v>
      </c>
      <c r="N91" s="16">
        <f t="shared" ref="N91" si="113">N90/SQRT(6)</f>
        <v>0.45937247562432099</v>
      </c>
      <c r="O91" s="16">
        <f t="shared" si="88"/>
        <v>23.827892200000001</v>
      </c>
      <c r="P91" s="10" t="s">
        <v>99</v>
      </c>
      <c r="Q91" s="16">
        <f t="shared" ref="Q91" si="114">Q90/SQRT(6)</f>
        <v>0.44911146302370186</v>
      </c>
      <c r="R91" s="21">
        <f t="shared" si="100"/>
        <v>-1.1227024916666686</v>
      </c>
      <c r="S91" s="10" t="s">
        <v>99</v>
      </c>
      <c r="T91" s="16">
        <f t="shared" ref="T91" si="115">T90/SQRT(6)</f>
        <v>0.44911146302370186</v>
      </c>
    </row>
    <row r="92" spans="1:20" s="10" customFormat="1" x14ac:dyDescent="0.25">
      <c r="A92" s="10" t="s">
        <v>85</v>
      </c>
      <c r="B92" s="10" t="s">
        <v>4</v>
      </c>
      <c r="C92" s="16">
        <v>7.3513529999999996</v>
      </c>
      <c r="D92" s="16">
        <v>7.4031916500000001</v>
      </c>
      <c r="E92" s="16">
        <f t="shared" si="89"/>
        <v>7.3772723249999999</v>
      </c>
      <c r="G92" s="16"/>
      <c r="H92" s="10" t="s">
        <v>85</v>
      </c>
      <c r="I92" s="10" t="s">
        <v>101</v>
      </c>
      <c r="J92" s="16">
        <v>29.210458500000001</v>
      </c>
      <c r="K92" s="16">
        <v>29.602595000000001</v>
      </c>
      <c r="L92" s="16">
        <f t="shared" si="90"/>
        <v>29.406526750000001</v>
      </c>
      <c r="N92" s="16"/>
      <c r="O92" s="16">
        <f t="shared" si="88"/>
        <v>22.029254425000001</v>
      </c>
      <c r="Q92" s="16"/>
      <c r="R92" s="21">
        <f t="shared" si="100"/>
        <v>0.67593528333333097</v>
      </c>
      <c r="T92" s="16"/>
    </row>
    <row r="93" spans="1:20" s="10" customFormat="1" x14ac:dyDescent="0.25">
      <c r="A93" s="10" t="s">
        <v>86</v>
      </c>
      <c r="B93" s="10" t="s">
        <v>4</v>
      </c>
      <c r="C93" s="16">
        <v>7.52987435</v>
      </c>
      <c r="D93" s="16">
        <v>7.7847828999999997</v>
      </c>
      <c r="E93" s="16">
        <f t="shared" si="89"/>
        <v>7.6573286249999999</v>
      </c>
      <c r="G93" s="16"/>
      <c r="H93" s="10" t="s">
        <v>86</v>
      </c>
      <c r="I93" s="10" t="s">
        <v>101</v>
      </c>
      <c r="J93" s="16">
        <v>29.888064999999997</v>
      </c>
      <c r="K93" s="16">
        <v>30.051883499999999</v>
      </c>
      <c r="L93" s="16">
        <f t="shared" si="90"/>
        <v>29.96997425</v>
      </c>
      <c r="N93" s="16"/>
      <c r="O93" s="16">
        <f t="shared" si="88"/>
        <v>22.312645625000002</v>
      </c>
      <c r="Q93" s="16"/>
      <c r="R93" s="21">
        <f t="shared" si="100"/>
        <v>0.39254408333333046</v>
      </c>
      <c r="T93" s="16"/>
    </row>
    <row r="94" spans="1:20" s="10" customFormat="1" x14ac:dyDescent="0.25">
      <c r="A94" s="10" t="s">
        <v>87</v>
      </c>
      <c r="B94" s="10" t="s">
        <v>4</v>
      </c>
      <c r="C94" s="16">
        <v>7.8631422000000004</v>
      </c>
      <c r="D94" s="16">
        <v>7.7218391500000001</v>
      </c>
      <c r="E94" s="16">
        <f t="shared" si="89"/>
        <v>7.7924906749999998</v>
      </c>
      <c r="G94" s="16"/>
      <c r="H94" s="10" t="s">
        <v>87</v>
      </c>
      <c r="I94" s="10" t="s">
        <v>101</v>
      </c>
      <c r="J94" s="16">
        <v>29.990463499999997</v>
      </c>
      <c r="K94" s="16">
        <v>30.782654999999998</v>
      </c>
      <c r="L94" s="16">
        <f t="shared" si="90"/>
        <v>30.386559249999998</v>
      </c>
      <c r="N94" s="16"/>
      <c r="O94" s="16">
        <f t="shared" si="88"/>
        <v>22.594068574999998</v>
      </c>
      <c r="Q94" s="16"/>
      <c r="R94" s="21">
        <f t="shared" si="100"/>
        <v>0.1111211333333344</v>
      </c>
      <c r="T94" s="16"/>
    </row>
    <row r="95" spans="1:20" s="13" customFormat="1" x14ac:dyDescent="0.25">
      <c r="A95" s="13" t="s">
        <v>88</v>
      </c>
      <c r="B95" s="13" t="s">
        <v>4</v>
      </c>
      <c r="C95" s="17">
        <v>7.6689466500000005</v>
      </c>
      <c r="D95" s="17">
        <v>7.3962190000000003</v>
      </c>
      <c r="E95" s="17">
        <f t="shared" si="89"/>
        <v>7.5325828250000004</v>
      </c>
      <c r="F95" s="13" t="s">
        <v>97</v>
      </c>
      <c r="G95" s="17">
        <f>AVERAGE(E95:E100)</f>
        <v>7.6975975125000007</v>
      </c>
      <c r="H95" s="13" t="s">
        <v>88</v>
      </c>
      <c r="I95" s="13" t="s">
        <v>101</v>
      </c>
      <c r="J95" s="17">
        <v>31.8314275</v>
      </c>
      <c r="K95" s="17">
        <v>31.812088500000002</v>
      </c>
      <c r="L95" s="17">
        <f t="shared" si="90"/>
        <v>31.821758000000003</v>
      </c>
      <c r="M95" s="13" t="s">
        <v>97</v>
      </c>
      <c r="N95" s="17">
        <f>AVERAGE(L95:L100)</f>
        <v>31.296445291666668</v>
      </c>
      <c r="O95" s="17">
        <f t="shared" si="88"/>
        <v>24.289175175000004</v>
      </c>
      <c r="P95" s="13" t="s">
        <v>97</v>
      </c>
      <c r="Q95" s="17">
        <f t="shared" ref="Q95" si="116">AVERAGE(O95:O100)</f>
        <v>23.598847779166665</v>
      </c>
      <c r="R95" s="22">
        <f t="shared" si="100"/>
        <v>-1.5839854666666717</v>
      </c>
      <c r="S95" s="13" t="s">
        <v>97</v>
      </c>
      <c r="T95" s="17">
        <f t="shared" ref="T95" si="117">AVERAGE(R95:R100)</f>
        <v>-0.89365807083333471</v>
      </c>
    </row>
    <row r="96" spans="1:20" s="13" customFormat="1" x14ac:dyDescent="0.25">
      <c r="A96" s="13" t="s">
        <v>89</v>
      </c>
      <c r="B96" s="13" t="s">
        <v>4</v>
      </c>
      <c r="C96" s="17">
        <v>7.14035975</v>
      </c>
      <c r="D96" s="17">
        <v>7.5318739499999996</v>
      </c>
      <c r="E96" s="17">
        <f t="shared" si="89"/>
        <v>7.3361168499999998</v>
      </c>
      <c r="F96" s="13" t="s">
        <v>98</v>
      </c>
      <c r="G96" s="17">
        <f>STDEV(E95:E100)</f>
        <v>0.2612781407368806</v>
      </c>
      <c r="H96" s="13" t="s">
        <v>89</v>
      </c>
      <c r="I96" s="13" t="s">
        <v>101</v>
      </c>
      <c r="J96" s="17">
        <v>31.811402999999999</v>
      </c>
      <c r="K96" s="17">
        <v>31.948300500000002</v>
      </c>
      <c r="L96" s="17">
        <f t="shared" si="90"/>
        <v>31.87985175</v>
      </c>
      <c r="M96" s="13" t="s">
        <v>98</v>
      </c>
      <c r="N96" s="17">
        <f>STDEV(L95:L100)</f>
        <v>1.0203488220392261</v>
      </c>
      <c r="O96" s="17">
        <f t="shared" si="88"/>
        <v>24.5437349</v>
      </c>
      <c r="P96" s="13" t="s">
        <v>98</v>
      </c>
      <c r="Q96" s="17">
        <f t="shared" ref="Q96" si="118">STDEV(O95:O100)</f>
        <v>1.0367267417857995</v>
      </c>
      <c r="R96" s="22">
        <f t="shared" si="100"/>
        <v>-1.8385451916666682</v>
      </c>
      <c r="S96" s="13" t="s">
        <v>98</v>
      </c>
      <c r="T96" s="17">
        <f t="shared" ref="T96" si="119">STDEV(R95:R100)</f>
        <v>1.0367267417857997</v>
      </c>
    </row>
    <row r="97" spans="1:20" s="13" customFormat="1" x14ac:dyDescent="0.25">
      <c r="A97" s="13" t="s">
        <v>90</v>
      </c>
      <c r="B97" s="13" t="s">
        <v>4</v>
      </c>
      <c r="C97" s="17">
        <v>7.8898644499999993</v>
      </c>
      <c r="D97" s="17">
        <v>7.9417180999999992</v>
      </c>
      <c r="E97" s="17">
        <f t="shared" si="89"/>
        <v>7.9157912749999992</v>
      </c>
      <c r="F97" s="13" t="s">
        <v>99</v>
      </c>
      <c r="G97" s="17">
        <f t="shared" ref="G97" si="120">G96/SQRT(6)</f>
        <v>0.10666635429140812</v>
      </c>
      <c r="H97" s="13" t="s">
        <v>90</v>
      </c>
      <c r="I97" s="13" t="s">
        <v>101</v>
      </c>
      <c r="J97" s="17">
        <v>32.258841500000003</v>
      </c>
      <c r="K97" s="17">
        <v>32.483345</v>
      </c>
      <c r="L97" s="17">
        <f t="shared" si="90"/>
        <v>32.371093250000001</v>
      </c>
      <c r="M97" s="13" t="s">
        <v>99</v>
      </c>
      <c r="N97" s="17">
        <f t="shared" ref="N97" si="121">N96/SQRT(6)</f>
        <v>0.4165556622743305</v>
      </c>
      <c r="O97" s="17">
        <f t="shared" si="88"/>
        <v>24.455301975000001</v>
      </c>
      <c r="P97" s="13" t="s">
        <v>99</v>
      </c>
      <c r="Q97" s="17">
        <f t="shared" ref="Q97" si="122">Q96/SQRT(6)</f>
        <v>0.42324192001222344</v>
      </c>
      <c r="R97" s="22">
        <f t="shared" si="100"/>
        <v>-1.7501122666666689</v>
      </c>
      <c r="S97" s="13" t="s">
        <v>99</v>
      </c>
      <c r="T97" s="17">
        <f t="shared" ref="T97" si="123">T96/SQRT(6)</f>
        <v>0.42324192001222349</v>
      </c>
    </row>
    <row r="98" spans="1:20" s="13" customFormat="1" x14ac:dyDescent="0.25">
      <c r="A98" s="13" t="s">
        <v>91</v>
      </c>
      <c r="B98" s="13" t="s">
        <v>4</v>
      </c>
      <c r="C98" s="17">
        <v>7.94104265</v>
      </c>
      <c r="D98" s="17">
        <v>7.7428441000000001</v>
      </c>
      <c r="E98" s="17">
        <f t="shared" si="89"/>
        <v>7.8419433749999996</v>
      </c>
      <c r="G98" s="17"/>
      <c r="H98" s="13" t="s">
        <v>91</v>
      </c>
      <c r="I98" s="13" t="s">
        <v>101</v>
      </c>
      <c r="J98" s="17">
        <v>32.150082499999996</v>
      </c>
      <c r="K98" s="17">
        <v>30.429277500000001</v>
      </c>
      <c r="L98" s="17">
        <f t="shared" si="90"/>
        <v>31.289679999999997</v>
      </c>
      <c r="N98" s="17"/>
      <c r="O98" s="17">
        <f t="shared" si="88"/>
        <v>23.447736624999997</v>
      </c>
      <c r="Q98" s="17"/>
      <c r="R98" s="22">
        <f t="shared" si="100"/>
        <v>-0.74254691666666517</v>
      </c>
      <c r="T98" s="17"/>
    </row>
    <row r="99" spans="1:20" s="13" customFormat="1" x14ac:dyDescent="0.25">
      <c r="A99" s="13" t="s">
        <v>92</v>
      </c>
      <c r="B99" s="13" t="s">
        <v>4</v>
      </c>
      <c r="C99" s="17">
        <v>7.4589891499999998</v>
      </c>
      <c r="D99" s="17">
        <v>7.6494993499999993</v>
      </c>
      <c r="E99" s="17">
        <f t="shared" si="89"/>
        <v>7.55424425</v>
      </c>
      <c r="G99" s="17"/>
      <c r="H99" s="13" t="s">
        <v>92</v>
      </c>
      <c r="I99" s="13" t="s">
        <v>101</v>
      </c>
      <c r="J99" s="17">
        <v>29.084693000000001</v>
      </c>
      <c r="K99" s="17">
        <v>29.8717805</v>
      </c>
      <c r="L99" s="17">
        <f t="shared" si="90"/>
        <v>29.478236750000001</v>
      </c>
      <c r="N99" s="17"/>
      <c r="O99" s="17">
        <f t="shared" si="88"/>
        <v>21.923992500000001</v>
      </c>
      <c r="Q99" s="17"/>
      <c r="R99" s="22">
        <f t="shared" si="100"/>
        <v>0.78119720833333162</v>
      </c>
      <c r="T99" s="17"/>
    </row>
    <row r="100" spans="1:20" s="13" customFormat="1" x14ac:dyDescent="0.25">
      <c r="A100" s="13" t="s">
        <v>93</v>
      </c>
      <c r="B100" s="13" t="s">
        <v>4</v>
      </c>
      <c r="C100" s="17">
        <v>7.994675</v>
      </c>
      <c r="D100" s="17">
        <v>8.0151380000000003</v>
      </c>
      <c r="E100" s="17">
        <f t="shared" si="89"/>
        <v>8.0049065000000006</v>
      </c>
      <c r="G100" s="17"/>
      <c r="H100" s="13" t="s">
        <v>93</v>
      </c>
      <c r="I100" s="13" t="s">
        <v>101</v>
      </c>
      <c r="J100" s="17">
        <v>30.807566999999999</v>
      </c>
      <c r="K100" s="17">
        <v>31.068536999999999</v>
      </c>
      <c r="L100" s="17">
        <f t="shared" si="90"/>
        <v>30.938051999999999</v>
      </c>
      <c r="N100" s="17"/>
      <c r="O100" s="17">
        <f t="shared" si="88"/>
        <v>22.933145499999998</v>
      </c>
      <c r="Q100" s="17"/>
      <c r="R100" s="22">
        <f t="shared" si="100"/>
        <v>-0.22795579166666613</v>
      </c>
      <c r="T100" s="17"/>
    </row>
  </sheetData>
  <mergeCells count="2">
    <mergeCell ref="C8:D8"/>
    <mergeCell ref="J8:K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53"/>
  <sheetViews>
    <sheetView workbookViewId="0">
      <selection activeCell="M6" sqref="M6"/>
    </sheetView>
  </sheetViews>
  <sheetFormatPr defaultRowHeight="15" x14ac:dyDescent="0.25"/>
  <sheetData>
    <row r="6" spans="1:10" x14ac:dyDescent="0.25">
      <c r="A6" s="37" t="s">
        <v>231</v>
      </c>
      <c r="F6" s="37" t="s">
        <v>169</v>
      </c>
      <c r="G6" s="37" t="s">
        <v>228</v>
      </c>
      <c r="H6" s="37" t="s">
        <v>171</v>
      </c>
    </row>
    <row r="7" spans="1:10" x14ac:dyDescent="0.25">
      <c r="B7" t="s">
        <v>172</v>
      </c>
      <c r="C7" t="s">
        <v>173</v>
      </c>
      <c r="D7" s="37" t="s">
        <v>232</v>
      </c>
      <c r="E7" t="s">
        <v>175</v>
      </c>
      <c r="F7" s="37" t="s">
        <v>232</v>
      </c>
      <c r="G7" s="37" t="s">
        <v>176</v>
      </c>
      <c r="H7" s="37" t="s">
        <v>232</v>
      </c>
    </row>
    <row r="8" spans="1:10" x14ac:dyDescent="0.25">
      <c r="A8" t="s">
        <v>177</v>
      </c>
      <c r="B8" t="s">
        <v>178</v>
      </c>
      <c r="C8">
        <v>6</v>
      </c>
      <c r="D8">
        <v>28.181315666666666</v>
      </c>
      <c r="E8">
        <v>22.521705222222224</v>
      </c>
      <c r="F8">
        <f>D8-E8</f>
        <v>5.6596104444444428</v>
      </c>
      <c r="G8">
        <f>AVERAGE(F8:F15)</f>
        <v>6.654900263888889</v>
      </c>
      <c r="H8">
        <f>$G$8-F8</f>
        <v>0.99528981944444617</v>
      </c>
      <c r="I8" s="37" t="s">
        <v>97</v>
      </c>
      <c r="J8">
        <f>AVERAGE(H8:H15)</f>
        <v>4.4408920985006262E-16</v>
      </c>
    </row>
    <row r="9" spans="1:10" x14ac:dyDescent="0.25">
      <c r="A9" t="s">
        <v>179</v>
      </c>
      <c r="B9" t="s">
        <v>178</v>
      </c>
      <c r="C9">
        <v>6</v>
      </c>
      <c r="D9">
        <v>28.085412999999999</v>
      </c>
      <c r="E9">
        <v>22.895705000000003</v>
      </c>
      <c r="F9">
        <f>D9-E9</f>
        <v>5.189707999999996</v>
      </c>
      <c r="H9">
        <f t="shared" ref="H9:H23" si="0">$G$8-F9</f>
        <v>1.465192263888893</v>
      </c>
      <c r="I9" s="37" t="s">
        <v>98</v>
      </c>
      <c r="J9">
        <f>STDEV(H8:H15)</f>
        <v>1.114294586795282</v>
      </c>
    </row>
    <row r="10" spans="1:10" x14ac:dyDescent="0.25">
      <c r="A10" t="s">
        <v>180</v>
      </c>
      <c r="B10" t="s">
        <v>178</v>
      </c>
      <c r="C10">
        <v>6</v>
      </c>
      <c r="D10">
        <v>28.261870999999999</v>
      </c>
      <c r="E10">
        <v>22.322446666666664</v>
      </c>
      <c r="F10">
        <f t="shared" ref="F10:F53" si="1">D10-E10</f>
        <v>5.939424333333335</v>
      </c>
      <c r="H10">
        <f t="shared" si="0"/>
        <v>0.71547593055555403</v>
      </c>
      <c r="I10" s="37" t="s">
        <v>181</v>
      </c>
      <c r="J10">
        <f>J9/SQRT(8)</f>
        <v>0.3939626292812029</v>
      </c>
    </row>
    <row r="11" spans="1:10" x14ac:dyDescent="0.25">
      <c r="A11" t="s">
        <v>182</v>
      </c>
      <c r="B11" t="s">
        <v>178</v>
      </c>
      <c r="C11">
        <v>6</v>
      </c>
      <c r="D11">
        <v>28.196663000000001</v>
      </c>
      <c r="E11">
        <v>22.346964</v>
      </c>
      <c r="F11">
        <f t="shared" si="1"/>
        <v>5.8496990000000011</v>
      </c>
      <c r="H11">
        <f t="shared" si="0"/>
        <v>0.80520126388888791</v>
      </c>
    </row>
    <row r="12" spans="1:10" x14ac:dyDescent="0.25">
      <c r="A12" t="s">
        <v>183</v>
      </c>
      <c r="B12" t="s">
        <v>178</v>
      </c>
      <c r="C12">
        <v>6</v>
      </c>
      <c r="D12">
        <v>25.609438000000001</v>
      </c>
      <c r="E12">
        <v>17.487771333333331</v>
      </c>
      <c r="F12">
        <f t="shared" si="1"/>
        <v>8.1216666666666697</v>
      </c>
      <c r="H12">
        <f t="shared" si="0"/>
        <v>-1.4667664027777807</v>
      </c>
    </row>
    <row r="13" spans="1:10" x14ac:dyDescent="0.25">
      <c r="A13" t="s">
        <v>184</v>
      </c>
      <c r="B13" t="s">
        <v>178</v>
      </c>
      <c r="C13">
        <v>6</v>
      </c>
      <c r="D13">
        <v>26.22925</v>
      </c>
      <c r="E13">
        <v>18.739199666666664</v>
      </c>
      <c r="F13">
        <f t="shared" si="1"/>
        <v>7.4900503333333361</v>
      </c>
      <c r="H13">
        <f t="shared" si="0"/>
        <v>-0.83515006944444714</v>
      </c>
    </row>
    <row r="14" spans="1:10" x14ac:dyDescent="0.25">
      <c r="A14" t="s">
        <v>185</v>
      </c>
      <c r="B14" t="s">
        <v>178</v>
      </c>
      <c r="C14">
        <v>6</v>
      </c>
      <c r="D14">
        <v>25.545559999999998</v>
      </c>
      <c r="E14">
        <v>17.791120666666668</v>
      </c>
      <c r="F14">
        <f t="shared" si="1"/>
        <v>7.7544393333333304</v>
      </c>
      <c r="H14">
        <f t="shared" si="0"/>
        <v>-1.0995390694444414</v>
      </c>
    </row>
    <row r="15" spans="1:10" x14ac:dyDescent="0.25">
      <c r="A15" t="s">
        <v>186</v>
      </c>
      <c r="B15" t="s">
        <v>178</v>
      </c>
      <c r="C15">
        <v>6</v>
      </c>
      <c r="D15">
        <v>26.334620999999999</v>
      </c>
      <c r="E15">
        <v>19.100017000000001</v>
      </c>
      <c r="F15">
        <f t="shared" si="1"/>
        <v>7.2346039999999974</v>
      </c>
      <c r="H15">
        <f t="shared" si="0"/>
        <v>-0.57970373611110837</v>
      </c>
    </row>
    <row r="16" spans="1:10" x14ac:dyDescent="0.25">
      <c r="A16" s="13" t="s">
        <v>187</v>
      </c>
      <c r="B16" s="13" t="s">
        <v>188</v>
      </c>
      <c r="C16" s="13">
        <v>6</v>
      </c>
      <c r="D16" s="13">
        <v>27.815952999999997</v>
      </c>
      <c r="E16" s="13">
        <v>21.718041444444442</v>
      </c>
      <c r="F16" s="13">
        <f t="shared" si="1"/>
        <v>6.0979115555555552</v>
      </c>
      <c r="G16" s="13"/>
      <c r="H16" s="13">
        <f t="shared" si="0"/>
        <v>0.5569887083333338</v>
      </c>
      <c r="I16" s="38" t="s">
        <v>97</v>
      </c>
      <c r="J16" s="13">
        <f>AVERAGE(H16:H23)</f>
        <v>-0.32879376388888959</v>
      </c>
    </row>
    <row r="17" spans="1:10" x14ac:dyDescent="0.25">
      <c r="A17" s="13" t="s">
        <v>189</v>
      </c>
      <c r="B17" s="13" t="s">
        <v>188</v>
      </c>
      <c r="C17" s="13">
        <v>6</v>
      </c>
      <c r="D17" s="13">
        <v>27.596758000000001</v>
      </c>
      <c r="E17" s="13">
        <v>21.970990999999998</v>
      </c>
      <c r="F17" s="13">
        <f t="shared" si="1"/>
        <v>5.6257670000000033</v>
      </c>
      <c r="G17" s="13"/>
      <c r="H17" s="13">
        <f t="shared" si="0"/>
        <v>1.0291332638888857</v>
      </c>
      <c r="I17" s="38" t="s">
        <v>98</v>
      </c>
      <c r="J17" s="13">
        <f>STDEV(H16:H23)</f>
        <v>1.1809142065145812</v>
      </c>
    </row>
    <row r="18" spans="1:10" x14ac:dyDescent="0.25">
      <c r="A18" s="13" t="s">
        <v>190</v>
      </c>
      <c r="B18" s="13" t="s">
        <v>188</v>
      </c>
      <c r="C18" s="13">
        <v>6</v>
      </c>
      <c r="D18" s="13">
        <v>27.546755000000001</v>
      </c>
      <c r="E18" s="13">
        <v>22.292417</v>
      </c>
      <c r="F18" s="13">
        <f t="shared" si="1"/>
        <v>5.2543380000000006</v>
      </c>
      <c r="G18" s="13"/>
      <c r="H18" s="13">
        <f t="shared" si="0"/>
        <v>1.4005622638888884</v>
      </c>
      <c r="I18" s="38" t="s">
        <v>181</v>
      </c>
      <c r="J18" s="13">
        <f>J17/SQRT(8)</f>
        <v>0.41751622171299568</v>
      </c>
    </row>
    <row r="19" spans="1:10" x14ac:dyDescent="0.25">
      <c r="A19" s="13" t="s">
        <v>191</v>
      </c>
      <c r="B19" s="13" t="s">
        <v>188</v>
      </c>
      <c r="C19" s="13">
        <v>6</v>
      </c>
      <c r="D19" s="13">
        <v>28.304345999999999</v>
      </c>
      <c r="E19" s="13">
        <v>20.890716333333334</v>
      </c>
      <c r="F19" s="13">
        <f t="shared" si="1"/>
        <v>7.4136296666666652</v>
      </c>
      <c r="G19" s="13"/>
      <c r="H19" s="13">
        <f t="shared" si="0"/>
        <v>-0.75872940277777623</v>
      </c>
      <c r="I19" s="13"/>
      <c r="J19" s="13"/>
    </row>
    <row r="20" spans="1:10" x14ac:dyDescent="0.25">
      <c r="A20" s="13" t="s">
        <v>192</v>
      </c>
      <c r="B20" s="13" t="s">
        <v>188</v>
      </c>
      <c r="C20" s="13">
        <v>6</v>
      </c>
      <c r="D20" s="13">
        <v>27.425404</v>
      </c>
      <c r="E20" s="13">
        <v>19.456885333333332</v>
      </c>
      <c r="F20" s="13">
        <f t="shared" si="1"/>
        <v>7.9685186666666681</v>
      </c>
      <c r="G20" s="13"/>
      <c r="H20" s="13">
        <f t="shared" si="0"/>
        <v>-1.3136184027777791</v>
      </c>
      <c r="I20" s="13"/>
      <c r="J20" s="13"/>
    </row>
    <row r="21" spans="1:10" x14ac:dyDescent="0.25">
      <c r="A21" s="13" t="s">
        <v>193</v>
      </c>
      <c r="B21" s="13" t="s">
        <v>188</v>
      </c>
      <c r="C21" s="13">
        <v>6</v>
      </c>
      <c r="D21" s="13">
        <v>26.513615000000001</v>
      </c>
      <c r="E21" s="13">
        <v>19.069929999999999</v>
      </c>
      <c r="F21" s="13">
        <f t="shared" si="1"/>
        <v>7.4436850000000021</v>
      </c>
      <c r="G21" s="13"/>
      <c r="H21" s="13">
        <f t="shared" si="0"/>
        <v>-0.78878473611111311</v>
      </c>
      <c r="I21" s="13"/>
      <c r="J21" s="13"/>
    </row>
    <row r="22" spans="1:10" x14ac:dyDescent="0.25">
      <c r="A22" s="13" t="s">
        <v>194</v>
      </c>
      <c r="B22" s="13" t="s">
        <v>188</v>
      </c>
      <c r="C22" s="13">
        <v>6</v>
      </c>
      <c r="D22" s="13">
        <v>26.377604999999999</v>
      </c>
      <c r="E22" s="13">
        <v>17.808618333333332</v>
      </c>
      <c r="F22" s="13">
        <f t="shared" si="1"/>
        <v>8.5689866666666674</v>
      </c>
      <c r="G22" s="13"/>
      <c r="H22" s="13">
        <f t="shared" si="0"/>
        <v>-1.9140864027777784</v>
      </c>
      <c r="I22" s="13"/>
      <c r="J22" s="13"/>
    </row>
    <row r="23" spans="1:10" x14ac:dyDescent="0.25">
      <c r="A23" s="13" t="s">
        <v>195</v>
      </c>
      <c r="B23" s="13" t="s">
        <v>188</v>
      </c>
      <c r="C23" s="13">
        <v>6</v>
      </c>
      <c r="D23" s="13">
        <v>25.641468</v>
      </c>
      <c r="E23" s="13">
        <v>18.144752333333333</v>
      </c>
      <c r="F23" s="13">
        <f t="shared" si="1"/>
        <v>7.4967156666666668</v>
      </c>
      <c r="G23" s="13"/>
      <c r="H23" s="13">
        <f t="shared" si="0"/>
        <v>-0.84181540277777778</v>
      </c>
      <c r="I23" s="13"/>
      <c r="J23" s="13"/>
    </row>
    <row r="24" spans="1:10" x14ac:dyDescent="0.25">
      <c r="A24" t="s">
        <v>196</v>
      </c>
      <c r="B24" t="s">
        <v>178</v>
      </c>
      <c r="C24">
        <v>12</v>
      </c>
      <c r="D24">
        <v>27.948924999999999</v>
      </c>
      <c r="E24">
        <v>21.259137333333332</v>
      </c>
      <c r="F24">
        <f t="shared" si="1"/>
        <v>6.6897876666666676</v>
      </c>
      <c r="G24">
        <f>AVERAGE(F24:F30)</f>
        <v>6.6459750476190473</v>
      </c>
      <c r="H24">
        <f>$G$24-F24</f>
        <v>-4.3812619047620238E-2</v>
      </c>
      <c r="I24" s="37" t="s">
        <v>97</v>
      </c>
      <c r="J24">
        <f>AVERAGE(H24:H30)</f>
        <v>-1.2688263138573217E-16</v>
      </c>
    </row>
    <row r="25" spans="1:10" x14ac:dyDescent="0.25">
      <c r="A25" t="s">
        <v>197</v>
      </c>
      <c r="B25" t="s">
        <v>178</v>
      </c>
      <c r="C25">
        <v>12</v>
      </c>
      <c r="D25">
        <v>27.670269000000001</v>
      </c>
      <c r="E25">
        <v>22.458629333333334</v>
      </c>
      <c r="F25">
        <f t="shared" si="1"/>
        <v>5.2116396666666667</v>
      </c>
      <c r="H25">
        <f t="shared" ref="H25:H38" si="2">$G$24-F25</f>
        <v>1.4343353809523807</v>
      </c>
      <c r="I25" s="37" t="s">
        <v>98</v>
      </c>
      <c r="J25">
        <f>STDEV(H24:H30)</f>
        <v>1.393361054636705</v>
      </c>
    </row>
    <row r="26" spans="1:10" x14ac:dyDescent="0.25">
      <c r="A26" t="s">
        <v>198</v>
      </c>
      <c r="B26" t="s">
        <v>178</v>
      </c>
      <c r="C26">
        <v>12</v>
      </c>
      <c r="D26">
        <v>28.43092</v>
      </c>
      <c r="E26">
        <v>22.634865666666666</v>
      </c>
      <c r="F26">
        <f t="shared" si="1"/>
        <v>5.7960543333333341</v>
      </c>
      <c r="H26">
        <f t="shared" si="2"/>
        <v>0.84992071428571325</v>
      </c>
      <c r="I26" s="37" t="s">
        <v>181</v>
      </c>
      <c r="J26">
        <f>J25/SQRT(7)</f>
        <v>0.52664097672734322</v>
      </c>
    </row>
    <row r="27" spans="1:10" x14ac:dyDescent="0.25">
      <c r="A27" t="s">
        <v>199</v>
      </c>
      <c r="B27" t="s">
        <v>178</v>
      </c>
      <c r="C27">
        <v>12</v>
      </c>
      <c r="D27">
        <v>27.233034</v>
      </c>
      <c r="E27">
        <v>21.722564666666667</v>
      </c>
      <c r="F27">
        <f t="shared" si="1"/>
        <v>5.510469333333333</v>
      </c>
      <c r="H27">
        <f t="shared" si="2"/>
        <v>1.1355057142857143</v>
      </c>
    </row>
    <row r="28" spans="1:10" x14ac:dyDescent="0.25">
      <c r="A28" t="s">
        <v>200</v>
      </c>
      <c r="B28" t="s">
        <v>178</v>
      </c>
      <c r="C28">
        <v>12</v>
      </c>
      <c r="D28">
        <v>25.249979</v>
      </c>
      <c r="E28">
        <v>18.452648</v>
      </c>
      <c r="F28">
        <f t="shared" si="1"/>
        <v>6.7973309999999998</v>
      </c>
      <c r="H28">
        <f t="shared" si="2"/>
        <v>-0.15135595238095245</v>
      </c>
    </row>
    <row r="29" spans="1:10" x14ac:dyDescent="0.25">
      <c r="A29" t="s">
        <v>201</v>
      </c>
      <c r="B29" t="s">
        <v>178</v>
      </c>
      <c r="C29">
        <v>12</v>
      </c>
      <c r="D29">
        <v>26.694500000000001</v>
      </c>
      <c r="E29">
        <v>17.350907000000003</v>
      </c>
      <c r="F29">
        <f t="shared" si="1"/>
        <v>9.3435929999999985</v>
      </c>
      <c r="H29">
        <f t="shared" si="2"/>
        <v>-2.6976179523809511</v>
      </c>
    </row>
    <row r="30" spans="1:10" x14ac:dyDescent="0.25">
      <c r="A30" t="s">
        <v>202</v>
      </c>
      <c r="B30" t="s">
        <v>178</v>
      </c>
      <c r="C30">
        <v>12</v>
      </c>
      <c r="D30">
        <v>26.032509999999998</v>
      </c>
      <c r="E30">
        <v>18.859559666666666</v>
      </c>
      <c r="F30">
        <f t="shared" si="1"/>
        <v>7.1729503333333327</v>
      </c>
      <c r="H30">
        <f t="shared" si="2"/>
        <v>-0.52697528571428531</v>
      </c>
    </row>
    <row r="31" spans="1:10" x14ac:dyDescent="0.25">
      <c r="A31" s="13" t="s">
        <v>203</v>
      </c>
      <c r="B31" s="13" t="s">
        <v>188</v>
      </c>
      <c r="C31" s="13">
        <v>12</v>
      </c>
      <c r="D31" s="13">
        <v>27.173497999999999</v>
      </c>
      <c r="E31" s="13">
        <v>22.753657333333333</v>
      </c>
      <c r="F31" s="13">
        <f t="shared" si="1"/>
        <v>4.4198406666666656</v>
      </c>
      <c r="G31" s="13"/>
      <c r="H31" s="13">
        <f t="shared" si="2"/>
        <v>2.2261343809523817</v>
      </c>
      <c r="I31" s="38" t="s">
        <v>97</v>
      </c>
      <c r="J31" s="13">
        <f>AVERAGE(H31:H38)</f>
        <v>0.2936352559523816</v>
      </c>
    </row>
    <row r="32" spans="1:10" x14ac:dyDescent="0.25">
      <c r="A32" s="13" t="s">
        <v>204</v>
      </c>
      <c r="B32" s="13" t="s">
        <v>188</v>
      </c>
      <c r="C32" s="13">
        <v>12</v>
      </c>
      <c r="D32" s="13">
        <v>27.795625999999999</v>
      </c>
      <c r="E32" s="13">
        <v>22.232354666666669</v>
      </c>
      <c r="F32" s="13">
        <f t="shared" si="1"/>
        <v>5.5632713333333292</v>
      </c>
      <c r="G32" s="13"/>
      <c r="H32" s="13">
        <f t="shared" si="2"/>
        <v>1.0827037142857181</v>
      </c>
      <c r="I32" s="38" t="s">
        <v>98</v>
      </c>
      <c r="J32" s="13">
        <f>STDEV(H31:H38)</f>
        <v>1.3714693569608944</v>
      </c>
    </row>
    <row r="33" spans="1:10" x14ac:dyDescent="0.25">
      <c r="A33" s="13" t="s">
        <v>205</v>
      </c>
      <c r="B33" s="13" t="s">
        <v>188</v>
      </c>
      <c r="C33" s="13">
        <v>12</v>
      </c>
      <c r="D33" s="13">
        <v>27.372344999999999</v>
      </c>
      <c r="E33" s="13">
        <v>22.476893</v>
      </c>
      <c r="F33" s="13">
        <f t="shared" si="1"/>
        <v>4.8954519999999988</v>
      </c>
      <c r="G33" s="13"/>
      <c r="H33" s="13">
        <f t="shared" si="2"/>
        <v>1.7505230476190485</v>
      </c>
      <c r="I33" s="38" t="s">
        <v>181</v>
      </c>
      <c r="J33" s="13">
        <f>J32/SQRT(8)</f>
        <v>0.48488764124830108</v>
      </c>
    </row>
    <row r="34" spans="1:10" x14ac:dyDescent="0.25">
      <c r="A34" s="13" t="s">
        <v>206</v>
      </c>
      <c r="B34" s="13" t="s">
        <v>188</v>
      </c>
      <c r="C34" s="13">
        <v>12</v>
      </c>
      <c r="D34" s="13">
        <v>28.013072999999999</v>
      </c>
      <c r="E34" s="13">
        <v>21.717626666666664</v>
      </c>
      <c r="F34" s="13">
        <f t="shared" si="1"/>
        <v>6.2954463333333344</v>
      </c>
      <c r="G34" s="13"/>
      <c r="H34" s="13">
        <f t="shared" si="2"/>
        <v>0.35052871428571297</v>
      </c>
      <c r="I34" s="13"/>
      <c r="J34" s="13"/>
    </row>
    <row r="35" spans="1:10" x14ac:dyDescent="0.25">
      <c r="A35" s="13" t="s">
        <v>207</v>
      </c>
      <c r="B35" s="13" t="s">
        <v>188</v>
      </c>
      <c r="C35" s="13">
        <v>12</v>
      </c>
      <c r="D35" s="13">
        <v>25.233882999999999</v>
      </c>
      <c r="E35" s="13">
        <v>18.524724666666668</v>
      </c>
      <c r="F35" s="13">
        <f t="shared" si="1"/>
        <v>6.7091583333333311</v>
      </c>
      <c r="G35" s="13"/>
      <c r="H35" s="13">
        <f t="shared" si="2"/>
        <v>-6.3183285714283777E-2</v>
      </c>
      <c r="I35" s="13"/>
      <c r="J35" s="13"/>
    </row>
    <row r="36" spans="1:10" x14ac:dyDescent="0.25">
      <c r="A36" s="13" t="s">
        <v>208</v>
      </c>
      <c r="B36" s="13" t="s">
        <v>188</v>
      </c>
      <c r="C36" s="13">
        <v>12</v>
      </c>
      <c r="D36" s="13">
        <v>25.780663000000001</v>
      </c>
      <c r="E36" s="13">
        <v>18.670262333333334</v>
      </c>
      <c r="F36" s="13">
        <f t="shared" si="1"/>
        <v>7.110400666666667</v>
      </c>
      <c r="G36" s="13"/>
      <c r="H36" s="13">
        <f t="shared" si="2"/>
        <v>-0.4644256190476197</v>
      </c>
      <c r="I36" s="13"/>
      <c r="J36" s="13"/>
    </row>
    <row r="37" spans="1:10" x14ac:dyDescent="0.25">
      <c r="A37" s="13" t="s">
        <v>209</v>
      </c>
      <c r="B37" s="13" t="s">
        <v>188</v>
      </c>
      <c r="C37" s="13">
        <v>12</v>
      </c>
      <c r="D37" s="13">
        <v>25.355118000000001</v>
      </c>
      <c r="E37" s="13">
        <v>16.696582333333335</v>
      </c>
      <c r="F37" s="13">
        <f t="shared" si="1"/>
        <v>8.6585356666666655</v>
      </c>
      <c r="G37" s="13"/>
      <c r="H37" s="13">
        <f t="shared" si="2"/>
        <v>-2.0125606190476182</v>
      </c>
      <c r="I37" s="13"/>
      <c r="J37" s="13"/>
    </row>
    <row r="38" spans="1:10" x14ac:dyDescent="0.25">
      <c r="A38" s="13" t="s">
        <v>210</v>
      </c>
      <c r="B38" s="13" t="s">
        <v>188</v>
      </c>
      <c r="C38" s="13">
        <v>12</v>
      </c>
      <c r="D38" s="13">
        <v>25.64676</v>
      </c>
      <c r="E38" s="13">
        <v>18.480146666666666</v>
      </c>
      <c r="F38" s="13">
        <f t="shared" si="1"/>
        <v>7.1666133333333342</v>
      </c>
      <c r="G38" s="13"/>
      <c r="H38" s="13">
        <f t="shared" si="2"/>
        <v>-0.52063828571428683</v>
      </c>
      <c r="I38" s="13"/>
      <c r="J38" s="13"/>
    </row>
    <row r="39" spans="1:10" x14ac:dyDescent="0.25">
      <c r="A39" t="s">
        <v>211</v>
      </c>
      <c r="B39" t="s">
        <v>178</v>
      </c>
      <c r="C39">
        <v>24</v>
      </c>
      <c r="D39">
        <v>29.204744000000002</v>
      </c>
      <c r="E39">
        <v>22.825432333333335</v>
      </c>
      <c r="F39">
        <f t="shared" si="1"/>
        <v>6.3793116666666663</v>
      </c>
      <c r="G39">
        <f>AVERAGE(F39:F45)</f>
        <v>7.1471410952380952</v>
      </c>
      <c r="H39">
        <f>$G$39-F39</f>
        <v>0.76782942857142888</v>
      </c>
      <c r="I39" s="37" t="s">
        <v>97</v>
      </c>
      <c r="J39">
        <f>AVERAGE(H39:H45)</f>
        <v>0</v>
      </c>
    </row>
    <row r="40" spans="1:10" x14ac:dyDescent="0.25">
      <c r="A40" t="s">
        <v>212</v>
      </c>
      <c r="B40" t="s">
        <v>178</v>
      </c>
      <c r="C40">
        <v>24</v>
      </c>
      <c r="D40">
        <v>28.593702</v>
      </c>
      <c r="E40">
        <v>21.823407666666668</v>
      </c>
      <c r="F40">
        <f t="shared" si="1"/>
        <v>6.7702943333333323</v>
      </c>
      <c r="H40">
        <f t="shared" ref="H40:H53" si="3">$G$39-F40</f>
        <v>0.37684676190476285</v>
      </c>
      <c r="I40" s="37" t="s">
        <v>98</v>
      </c>
      <c r="J40">
        <f>STDEV(H39:H45)</f>
        <v>1.1506057342301115</v>
      </c>
    </row>
    <row r="41" spans="1:10" x14ac:dyDescent="0.25">
      <c r="A41" t="s">
        <v>213</v>
      </c>
      <c r="B41" t="s">
        <v>178</v>
      </c>
      <c r="C41">
        <v>24</v>
      </c>
      <c r="D41">
        <v>28.279582999999999</v>
      </c>
      <c r="E41">
        <v>21.598967666666667</v>
      </c>
      <c r="F41">
        <f t="shared" si="1"/>
        <v>6.680615333333332</v>
      </c>
      <c r="H41">
        <f t="shared" si="3"/>
        <v>0.46652576190476314</v>
      </c>
      <c r="I41" s="37" t="s">
        <v>181</v>
      </c>
      <c r="J41">
        <f>J40/SQRT(7)</f>
        <v>0.43488808997967904</v>
      </c>
    </row>
    <row r="42" spans="1:10" x14ac:dyDescent="0.25">
      <c r="A42" t="s">
        <v>214</v>
      </c>
      <c r="B42" t="s">
        <v>178</v>
      </c>
      <c r="C42">
        <v>24</v>
      </c>
      <c r="D42">
        <v>27.992884</v>
      </c>
      <c r="E42">
        <v>22.624059666666668</v>
      </c>
      <c r="F42">
        <f t="shared" si="1"/>
        <v>5.3688243333333325</v>
      </c>
      <c r="H42">
        <f t="shared" si="3"/>
        <v>1.7783167619047626</v>
      </c>
    </row>
    <row r="43" spans="1:10" x14ac:dyDescent="0.25">
      <c r="A43" t="s">
        <v>215</v>
      </c>
      <c r="B43" t="s">
        <v>178</v>
      </c>
      <c r="C43">
        <v>24</v>
      </c>
      <c r="D43">
        <v>26.283090000000001</v>
      </c>
      <c r="E43">
        <v>18.000484333333333</v>
      </c>
      <c r="F43">
        <f t="shared" si="1"/>
        <v>8.2826056666666688</v>
      </c>
      <c r="H43">
        <f t="shared" si="3"/>
        <v>-1.1354645714285736</v>
      </c>
    </row>
    <row r="44" spans="1:10" x14ac:dyDescent="0.25">
      <c r="A44" t="s">
        <v>216</v>
      </c>
      <c r="B44" t="s">
        <v>178</v>
      </c>
      <c r="C44">
        <v>24</v>
      </c>
      <c r="D44">
        <v>25.714843999999999</v>
      </c>
      <c r="E44">
        <v>17.472840999999999</v>
      </c>
      <c r="F44">
        <f t="shared" si="1"/>
        <v>8.2420030000000004</v>
      </c>
      <c r="H44">
        <f t="shared" si="3"/>
        <v>-1.0948619047619053</v>
      </c>
    </row>
    <row r="45" spans="1:10" x14ac:dyDescent="0.25">
      <c r="A45" t="s">
        <v>217</v>
      </c>
      <c r="B45" t="s">
        <v>178</v>
      </c>
      <c r="C45">
        <v>24</v>
      </c>
      <c r="D45">
        <v>27.168163</v>
      </c>
      <c r="E45">
        <v>18.861829666666665</v>
      </c>
      <c r="F45">
        <f t="shared" si="1"/>
        <v>8.3063333333333347</v>
      </c>
      <c r="H45">
        <f t="shared" si="3"/>
        <v>-1.1591922380952395</v>
      </c>
    </row>
    <row r="46" spans="1:10" x14ac:dyDescent="0.25">
      <c r="A46" s="13" t="s">
        <v>218</v>
      </c>
      <c r="B46" s="13" t="s">
        <v>188</v>
      </c>
      <c r="C46" s="13">
        <v>24</v>
      </c>
      <c r="D46" s="13">
        <v>28.138349999999999</v>
      </c>
      <c r="E46" s="13">
        <v>23.006748000000002</v>
      </c>
      <c r="F46" s="13">
        <f t="shared" si="1"/>
        <v>5.1316019999999973</v>
      </c>
      <c r="G46" s="13"/>
      <c r="H46" s="13">
        <f t="shared" si="3"/>
        <v>2.0155390952380978</v>
      </c>
      <c r="I46" s="38" t="s">
        <v>97</v>
      </c>
      <c r="J46" s="13">
        <f>AVERAGE(H46:H53)</f>
        <v>0.49460217857142785</v>
      </c>
    </row>
    <row r="47" spans="1:10" x14ac:dyDescent="0.25">
      <c r="A47" s="13" t="s">
        <v>219</v>
      </c>
      <c r="B47" s="13" t="s">
        <v>188</v>
      </c>
      <c r="C47" s="13">
        <v>24</v>
      </c>
      <c r="D47" s="13">
        <v>28.316628000000001</v>
      </c>
      <c r="E47" s="13">
        <v>21.48263833333333</v>
      </c>
      <c r="F47" s="13">
        <f t="shared" si="1"/>
        <v>6.8339896666666711</v>
      </c>
      <c r="G47" s="13"/>
      <c r="H47" s="13">
        <f t="shared" si="3"/>
        <v>0.31315142857142408</v>
      </c>
      <c r="I47" s="38" t="s">
        <v>98</v>
      </c>
      <c r="J47" s="13">
        <f>STDEV(H46:H53)</f>
        <v>1.1023298569601732</v>
      </c>
    </row>
    <row r="48" spans="1:10" x14ac:dyDescent="0.25">
      <c r="A48" s="13" t="s">
        <v>220</v>
      </c>
      <c r="B48" s="13" t="s">
        <v>188</v>
      </c>
      <c r="C48" s="13">
        <v>24</v>
      </c>
      <c r="D48" s="13">
        <v>27.864882000000001</v>
      </c>
      <c r="E48" s="13">
        <v>21.645325666666668</v>
      </c>
      <c r="F48" s="13">
        <f t="shared" si="1"/>
        <v>6.2195563333333332</v>
      </c>
      <c r="G48" s="13"/>
      <c r="H48" s="13">
        <f t="shared" si="3"/>
        <v>0.92758476190476191</v>
      </c>
      <c r="I48" s="38" t="s">
        <v>181</v>
      </c>
      <c r="J48" s="13">
        <f>J47/SQRT(8)</f>
        <v>0.38973245848046767</v>
      </c>
    </row>
    <row r="49" spans="1:10" x14ac:dyDescent="0.25">
      <c r="A49" s="13" t="s">
        <v>221</v>
      </c>
      <c r="B49" s="13" t="s">
        <v>188</v>
      </c>
      <c r="C49" s="13">
        <v>24</v>
      </c>
      <c r="D49" s="13">
        <v>27.675847999999998</v>
      </c>
      <c r="E49" s="13">
        <v>22.408784999999998</v>
      </c>
      <c r="F49" s="13">
        <f t="shared" si="1"/>
        <v>5.2670630000000003</v>
      </c>
      <c r="G49" s="13"/>
      <c r="H49" s="13">
        <f t="shared" si="3"/>
        <v>1.8800780952380949</v>
      </c>
      <c r="I49" s="13"/>
      <c r="J49" s="13"/>
    </row>
    <row r="50" spans="1:10" x14ac:dyDescent="0.25">
      <c r="A50" s="13" t="s">
        <v>222</v>
      </c>
      <c r="B50" s="13" t="s">
        <v>188</v>
      </c>
      <c r="C50" s="13">
        <v>24</v>
      </c>
      <c r="D50" s="13">
        <v>25.769136</v>
      </c>
      <c r="E50" s="13">
        <v>18.699783999999998</v>
      </c>
      <c r="F50" s="13">
        <f t="shared" si="1"/>
        <v>7.0693520000000021</v>
      </c>
      <c r="G50" s="13"/>
      <c r="H50" s="13">
        <f t="shared" si="3"/>
        <v>7.7789095238093076E-2</v>
      </c>
      <c r="I50" s="13"/>
      <c r="J50" s="13"/>
    </row>
    <row r="51" spans="1:10" x14ac:dyDescent="0.25">
      <c r="A51" s="13" t="s">
        <v>223</v>
      </c>
      <c r="B51" s="13" t="s">
        <v>188</v>
      </c>
      <c r="C51" s="13">
        <v>24</v>
      </c>
      <c r="D51" s="13">
        <v>26.437532000000001</v>
      </c>
      <c r="E51" s="13">
        <v>17.927440666666666</v>
      </c>
      <c r="F51" s="13">
        <f t="shared" si="1"/>
        <v>8.5100913333333352</v>
      </c>
      <c r="G51" s="13"/>
      <c r="H51" s="13">
        <f t="shared" si="3"/>
        <v>-1.3629502380952401</v>
      </c>
      <c r="I51" s="13"/>
      <c r="J51" s="13"/>
    </row>
    <row r="52" spans="1:10" x14ac:dyDescent="0.25">
      <c r="A52" s="13" t="s">
        <v>224</v>
      </c>
      <c r="B52" s="13" t="s">
        <v>188</v>
      </c>
      <c r="C52" s="13">
        <v>24</v>
      </c>
      <c r="D52" s="13">
        <v>26.478885999999999</v>
      </c>
      <c r="E52" s="13">
        <v>19.246469333333334</v>
      </c>
      <c r="F52" s="13">
        <f t="shared" si="1"/>
        <v>7.2324166666666656</v>
      </c>
      <c r="G52" s="13"/>
      <c r="H52" s="13">
        <f t="shared" si="3"/>
        <v>-8.5275571428570451E-2</v>
      </c>
      <c r="I52" s="13"/>
      <c r="J52" s="13"/>
    </row>
    <row r="53" spans="1:10" x14ac:dyDescent="0.25">
      <c r="A53" s="13" t="s">
        <v>225</v>
      </c>
      <c r="B53" s="13" t="s">
        <v>188</v>
      </c>
      <c r="C53" s="13">
        <v>24</v>
      </c>
      <c r="D53" s="13">
        <v>25.39199</v>
      </c>
      <c r="E53" s="13">
        <v>18.435749666666666</v>
      </c>
      <c r="F53" s="13">
        <f t="shared" si="1"/>
        <v>6.9562403333333336</v>
      </c>
      <c r="G53" s="13"/>
      <c r="H53" s="13">
        <f t="shared" si="3"/>
        <v>0.19090076190476157</v>
      </c>
      <c r="I53" s="13"/>
      <c r="J53" s="1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T70"/>
  <sheetViews>
    <sheetView workbookViewId="0">
      <selection activeCell="B6" sqref="B6"/>
    </sheetView>
  </sheetViews>
  <sheetFormatPr defaultRowHeight="15" x14ac:dyDescent="0.25"/>
  <cols>
    <col min="1" max="1" width="14.85546875" bestFit="1" customWidth="1"/>
    <col min="8" max="8" width="14.85546875" bestFit="1" customWidth="1"/>
    <col min="9" max="9" width="11.28515625" bestFit="1" customWidth="1"/>
  </cols>
  <sheetData>
    <row r="9" spans="1:20" ht="15.75" thickBot="1" x14ac:dyDescent="0.3">
      <c r="A9" s="8"/>
      <c r="B9" s="8"/>
      <c r="C9" s="36" t="s">
        <v>104</v>
      </c>
      <c r="D9" s="36"/>
      <c r="E9" s="8"/>
      <c r="F9" s="8"/>
      <c r="G9" s="8"/>
      <c r="H9" s="8"/>
      <c r="I9" s="8"/>
      <c r="J9" s="36" t="s">
        <v>104</v>
      </c>
      <c r="K9" s="36"/>
      <c r="L9" s="8"/>
      <c r="M9" s="8"/>
      <c r="N9" s="8"/>
      <c r="O9" s="8"/>
      <c r="P9" s="8"/>
      <c r="R9" s="8"/>
      <c r="S9" s="8"/>
    </row>
    <row r="10" spans="1:20" x14ac:dyDescent="0.25">
      <c r="A10" s="1" t="s">
        <v>0</v>
      </c>
      <c r="B10" s="3" t="s">
        <v>1</v>
      </c>
      <c r="C10" s="1" t="s">
        <v>2</v>
      </c>
      <c r="D10" s="1" t="s">
        <v>2</v>
      </c>
      <c r="E10" s="1" t="s">
        <v>102</v>
      </c>
      <c r="F10" s="24"/>
      <c r="G10" s="25" t="s">
        <v>94</v>
      </c>
      <c r="H10" s="1" t="s">
        <v>0</v>
      </c>
      <c r="I10" s="3" t="s">
        <v>1</v>
      </c>
      <c r="J10" s="1" t="s">
        <v>2</v>
      </c>
      <c r="K10" s="1" t="s">
        <v>2</v>
      </c>
      <c r="L10" s="1" t="s">
        <v>102</v>
      </c>
      <c r="M10" s="24"/>
      <c r="N10" s="25" t="s">
        <v>94</v>
      </c>
      <c r="O10" s="2" t="s">
        <v>95</v>
      </c>
      <c r="P10" s="1"/>
      <c r="R10" s="4" t="s">
        <v>100</v>
      </c>
      <c r="T10" s="6"/>
    </row>
    <row r="11" spans="1:20" x14ac:dyDescent="0.25">
      <c r="A11" s="23" t="s">
        <v>105</v>
      </c>
      <c r="B11" t="s">
        <v>4</v>
      </c>
      <c r="C11">
        <v>8.2375430000000005</v>
      </c>
      <c r="D11">
        <v>8.1868040000000004</v>
      </c>
      <c r="E11">
        <f>AVERAGE(C11:D11)</f>
        <v>8.2121735000000005</v>
      </c>
      <c r="F11" s="26" t="s">
        <v>97</v>
      </c>
      <c r="G11" s="27">
        <f>AVERAGE(D11:D14)</f>
        <v>8.5382201249999987</v>
      </c>
      <c r="H11" s="23" t="s">
        <v>105</v>
      </c>
      <c r="I11" t="s">
        <v>165</v>
      </c>
      <c r="J11">
        <v>28.701279</v>
      </c>
      <c r="K11">
        <v>29.106553999999999</v>
      </c>
      <c r="L11">
        <f t="shared" ref="L11:L70" si="0">AVERAGE(J11:K11)</f>
        <v>28.903916500000001</v>
      </c>
      <c r="M11" s="26" t="s">
        <v>97</v>
      </c>
      <c r="N11" s="27">
        <f>AVERAGE(K11:K14)</f>
        <v>29.404159250000003</v>
      </c>
      <c r="O11">
        <f t="shared" ref="O11:O42" si="1">L11-E11</f>
        <v>20.691743000000002</v>
      </c>
      <c r="P11" t="s">
        <v>97</v>
      </c>
      <c r="Q11">
        <f>AVERAGE(O11:O14)</f>
        <v>20.777848625000001</v>
      </c>
      <c r="R11" s="5">
        <f t="shared" ref="R11:R22" si="2">$Q$11-O11</f>
        <v>8.6105624999998298E-2</v>
      </c>
      <c r="S11" t="s">
        <v>97</v>
      </c>
      <c r="T11" s="6">
        <f>AVERAGE(R11:R14)</f>
        <v>0</v>
      </c>
    </row>
    <row r="12" spans="1:20" x14ac:dyDescent="0.25">
      <c r="A12" s="23" t="s">
        <v>106</v>
      </c>
      <c r="B12" t="s">
        <v>4</v>
      </c>
      <c r="C12">
        <v>8.0941104999999993</v>
      </c>
      <c r="D12">
        <v>8.2590699999999995</v>
      </c>
      <c r="E12">
        <f t="shared" ref="E12:E70" si="3">AVERAGE(C12:D12)</f>
        <v>8.1765902500000003</v>
      </c>
      <c r="F12" s="26" t="s">
        <v>98</v>
      </c>
      <c r="G12" s="27">
        <f>STDEV(D11:D14)</f>
        <v>0.39308400716309427</v>
      </c>
      <c r="H12" s="23" t="s">
        <v>106</v>
      </c>
      <c r="I12" t="s">
        <v>165</v>
      </c>
      <c r="J12">
        <v>28.83691</v>
      </c>
      <c r="K12">
        <v>29.282875000000001</v>
      </c>
      <c r="L12">
        <f t="shared" si="0"/>
        <v>29.0598925</v>
      </c>
      <c r="M12" s="26" t="s">
        <v>98</v>
      </c>
      <c r="N12" s="27">
        <f>STDEV(K11:K14)</f>
        <v>1.072221684858554</v>
      </c>
      <c r="O12">
        <f t="shared" si="1"/>
        <v>20.88330225</v>
      </c>
      <c r="P12" t="s">
        <v>98</v>
      </c>
      <c r="Q12">
        <f>STDEV(O11:O14)</f>
        <v>0.95901569255205843</v>
      </c>
      <c r="R12" s="5">
        <f t="shared" si="2"/>
        <v>-0.10545362499999911</v>
      </c>
      <c r="S12" t="s">
        <v>98</v>
      </c>
      <c r="T12" s="6">
        <f>STDEV(R11:R14)</f>
        <v>0.95901569255205843</v>
      </c>
    </row>
    <row r="13" spans="1:20" x14ac:dyDescent="0.25">
      <c r="A13" s="23" t="s">
        <v>107</v>
      </c>
      <c r="B13" t="s">
        <v>4</v>
      </c>
      <c r="C13">
        <v>8.4555869999999995</v>
      </c>
      <c r="D13">
        <v>8.6755704999999992</v>
      </c>
      <c r="E13">
        <f t="shared" si="3"/>
        <v>8.5655787500000002</v>
      </c>
      <c r="F13" s="26" t="s">
        <v>99</v>
      </c>
      <c r="G13" s="27">
        <f>G12/SQRT(4)</f>
        <v>0.19654200358154714</v>
      </c>
      <c r="H13" s="23" t="s">
        <v>107</v>
      </c>
      <c r="I13" t="s">
        <v>165</v>
      </c>
      <c r="J13">
        <v>27.989103</v>
      </c>
      <c r="K13">
        <v>28.337288000000001</v>
      </c>
      <c r="L13">
        <f t="shared" si="0"/>
        <v>28.1631955</v>
      </c>
      <c r="M13" s="26" t="s">
        <v>99</v>
      </c>
      <c r="N13" s="27">
        <f>N12/SQRT(4)</f>
        <v>0.53611084242927698</v>
      </c>
      <c r="O13">
        <f t="shared" si="1"/>
        <v>19.59761675</v>
      </c>
      <c r="P13" t="s">
        <v>99</v>
      </c>
      <c r="Q13">
        <f>Q12/SQRT(4)</f>
        <v>0.47950784627602921</v>
      </c>
      <c r="R13" s="5">
        <f t="shared" si="2"/>
        <v>1.1802318750000005</v>
      </c>
      <c r="S13" t="s">
        <v>99</v>
      </c>
      <c r="T13" s="6">
        <f>T12/SQRT(2)</f>
        <v>0.67812649946787362</v>
      </c>
    </row>
    <row r="14" spans="1:20" x14ac:dyDescent="0.25">
      <c r="A14" s="23" t="s">
        <v>108</v>
      </c>
      <c r="B14" t="s">
        <v>4</v>
      </c>
      <c r="C14">
        <v>8.9694570000000002</v>
      </c>
      <c r="D14">
        <v>9.0314359999999994</v>
      </c>
      <c r="E14">
        <f t="shared" si="3"/>
        <v>9.0004464999999989</v>
      </c>
      <c r="F14" s="26"/>
      <c r="G14" s="27"/>
      <c r="H14" s="23" t="s">
        <v>108</v>
      </c>
      <c r="I14" t="s">
        <v>165</v>
      </c>
      <c r="J14">
        <v>30.988437999999999</v>
      </c>
      <c r="K14">
        <v>30.88992</v>
      </c>
      <c r="L14">
        <f t="shared" si="0"/>
        <v>30.939178999999999</v>
      </c>
      <c r="M14" s="26"/>
      <c r="N14" s="27"/>
      <c r="O14">
        <f t="shared" si="1"/>
        <v>21.9387325</v>
      </c>
      <c r="R14" s="5">
        <f t="shared" si="2"/>
        <v>-1.1608838749999997</v>
      </c>
      <c r="T14" s="6"/>
    </row>
    <row r="15" spans="1:20" x14ac:dyDescent="0.25">
      <c r="A15" s="28" t="s">
        <v>109</v>
      </c>
      <c r="B15" s="10" t="s">
        <v>4</v>
      </c>
      <c r="C15" s="10">
        <v>8.9633179999999992</v>
      </c>
      <c r="D15" s="10">
        <v>9.1028479999999998</v>
      </c>
      <c r="E15" s="10">
        <f t="shared" si="3"/>
        <v>9.0330829999999995</v>
      </c>
      <c r="F15" s="29" t="s">
        <v>97</v>
      </c>
      <c r="G15" s="30">
        <f>AVERAGE(D15:D18)</f>
        <v>8.7386287500000002</v>
      </c>
      <c r="H15" s="28" t="s">
        <v>109</v>
      </c>
      <c r="I15" s="10" t="s">
        <v>165</v>
      </c>
      <c r="J15" s="10">
        <v>28.885380000000001</v>
      </c>
      <c r="K15" s="10">
        <v>28.969139999999999</v>
      </c>
      <c r="L15" s="10">
        <f t="shared" si="0"/>
        <v>28.92726</v>
      </c>
      <c r="M15" s="29" t="s">
        <v>97</v>
      </c>
      <c r="N15" s="30">
        <f>AVERAGE(K15:K18)</f>
        <v>29.214503749999999</v>
      </c>
      <c r="O15" s="10">
        <f t="shared" si="1"/>
        <v>19.894176999999999</v>
      </c>
      <c r="P15" s="10" t="s">
        <v>97</v>
      </c>
      <c r="Q15" s="10">
        <f>AVERAGE(O15:O18)</f>
        <v>20.422399312499998</v>
      </c>
      <c r="R15" s="11">
        <f t="shared" si="2"/>
        <v>0.88367162500000163</v>
      </c>
      <c r="S15" s="10" t="s">
        <v>97</v>
      </c>
      <c r="T15" s="16">
        <f>AVERAGE(R15:R18)</f>
        <v>0.35544931250000023</v>
      </c>
    </row>
    <row r="16" spans="1:20" x14ac:dyDescent="0.25">
      <c r="A16" s="28" t="s">
        <v>110</v>
      </c>
      <c r="B16" s="10" t="s">
        <v>4</v>
      </c>
      <c r="C16" s="10">
        <v>8.7455440000000007</v>
      </c>
      <c r="D16" s="10">
        <v>8.9871730000000003</v>
      </c>
      <c r="E16" s="10">
        <f t="shared" si="3"/>
        <v>8.8663585000000005</v>
      </c>
      <c r="F16" s="29" t="s">
        <v>98</v>
      </c>
      <c r="G16" s="30">
        <f>STDEV(D15:D18)</f>
        <v>0.37168549599302847</v>
      </c>
      <c r="H16" s="28" t="s">
        <v>110</v>
      </c>
      <c r="I16" s="10" t="s">
        <v>165</v>
      </c>
      <c r="J16" s="10">
        <v>28.606876</v>
      </c>
      <c r="K16" s="10">
        <v>29.105277999999998</v>
      </c>
      <c r="L16" s="10">
        <f t="shared" si="0"/>
        <v>28.856076999999999</v>
      </c>
      <c r="M16" s="29" t="s">
        <v>98</v>
      </c>
      <c r="N16" s="30">
        <f>STDEV(K15:K18)</f>
        <v>0.21982969435205299</v>
      </c>
      <c r="O16" s="10">
        <f t="shared" si="1"/>
        <v>19.989718499999999</v>
      </c>
      <c r="P16" s="10" t="s">
        <v>98</v>
      </c>
      <c r="Q16" s="10">
        <f>STDEV(O15:O18)</f>
        <v>0.55697970976469102</v>
      </c>
      <c r="R16" s="11">
        <f t="shared" si="2"/>
        <v>0.78813012500000212</v>
      </c>
      <c r="S16" s="10" t="s">
        <v>98</v>
      </c>
      <c r="T16" s="16">
        <f>STDEV(R15:R18)</f>
        <v>0.55697970976469102</v>
      </c>
    </row>
    <row r="17" spans="1:20" x14ac:dyDescent="0.25">
      <c r="A17" s="28" t="s">
        <v>111</v>
      </c>
      <c r="B17" s="10" t="s">
        <v>4</v>
      </c>
      <c r="C17" s="10">
        <v>8.3411454999999997</v>
      </c>
      <c r="D17" s="10">
        <v>8.5592919999999992</v>
      </c>
      <c r="E17" s="10">
        <f t="shared" si="3"/>
        <v>8.4502187499999994</v>
      </c>
      <c r="F17" s="29" t="s">
        <v>99</v>
      </c>
      <c r="G17" s="30">
        <f>G16/SQRT(4)</f>
        <v>0.18584274799651423</v>
      </c>
      <c r="H17" s="28" t="s">
        <v>111</v>
      </c>
      <c r="I17" s="10" t="s">
        <v>165</v>
      </c>
      <c r="J17" s="10">
        <v>29.169149999999998</v>
      </c>
      <c r="K17" s="10">
        <v>29.462420000000002</v>
      </c>
      <c r="L17" s="10">
        <f t="shared" si="0"/>
        <v>29.315784999999998</v>
      </c>
      <c r="M17" s="29" t="s">
        <v>99</v>
      </c>
      <c r="N17" s="30">
        <f>N16/SQRT(4)</f>
        <v>0.1099148471760265</v>
      </c>
      <c r="O17" s="10">
        <f t="shared" si="1"/>
        <v>20.865566250000001</v>
      </c>
      <c r="P17" s="10" t="s">
        <v>99</v>
      </c>
      <c r="Q17" s="10">
        <f>Q16/SQRT(4)</f>
        <v>0.27848985488234551</v>
      </c>
      <c r="R17" s="11">
        <f t="shared" si="2"/>
        <v>-8.7717624999999799E-2</v>
      </c>
      <c r="S17" s="10" t="s">
        <v>99</v>
      </c>
      <c r="T17" s="16">
        <f>T16/SQRT(2)</f>
        <v>0.3938441297579281</v>
      </c>
    </row>
    <row r="18" spans="1:20" x14ac:dyDescent="0.25">
      <c r="A18" s="28" t="s">
        <v>112</v>
      </c>
      <c r="B18" s="10" t="s">
        <v>4</v>
      </c>
      <c r="C18" s="10">
        <v>7.9404659999999998</v>
      </c>
      <c r="D18" s="10">
        <v>8.3052019999999995</v>
      </c>
      <c r="E18" s="10">
        <f t="shared" si="3"/>
        <v>8.1228339999999992</v>
      </c>
      <c r="F18" s="29"/>
      <c r="G18" s="30"/>
      <c r="H18" s="28" t="s">
        <v>112</v>
      </c>
      <c r="I18" s="10" t="s">
        <v>165</v>
      </c>
      <c r="J18" s="10">
        <v>28.804762</v>
      </c>
      <c r="K18" s="10">
        <v>29.321176999999999</v>
      </c>
      <c r="L18" s="10">
        <f t="shared" si="0"/>
        <v>29.062969500000001</v>
      </c>
      <c r="M18" s="29"/>
      <c r="N18" s="30"/>
      <c r="O18" s="10">
        <f t="shared" si="1"/>
        <v>20.940135500000004</v>
      </c>
      <c r="P18" s="10"/>
      <c r="Q18" s="10"/>
      <c r="R18" s="11">
        <f t="shared" si="2"/>
        <v>-0.16228687500000305</v>
      </c>
      <c r="S18" s="10"/>
      <c r="T18" s="10"/>
    </row>
    <row r="19" spans="1:20" x14ac:dyDescent="0.25">
      <c r="A19" s="31" t="s">
        <v>113</v>
      </c>
      <c r="B19" s="13" t="s">
        <v>4</v>
      </c>
      <c r="C19" s="13">
        <v>7.5395092999999997</v>
      </c>
      <c r="D19" s="13">
        <v>7.7094345000000004</v>
      </c>
      <c r="E19" s="13">
        <f t="shared" si="3"/>
        <v>7.6244718999999996</v>
      </c>
      <c r="F19" s="32" t="s">
        <v>97</v>
      </c>
      <c r="G19" s="33">
        <f>AVERAGE(D19:D22)</f>
        <v>7.9946593750000003</v>
      </c>
      <c r="H19" s="31" t="s">
        <v>113</v>
      </c>
      <c r="I19" s="13" t="s">
        <v>165</v>
      </c>
      <c r="J19" s="13">
        <v>28.490767999999999</v>
      </c>
      <c r="K19" s="13">
        <v>28.688500999999999</v>
      </c>
      <c r="L19" s="13">
        <f t="shared" si="0"/>
        <v>28.589634499999999</v>
      </c>
      <c r="M19" s="32" t="s">
        <v>97</v>
      </c>
      <c r="N19" s="33">
        <f>AVERAGE(K19:K22)</f>
        <v>28.894268500000003</v>
      </c>
      <c r="O19" s="13">
        <f t="shared" si="1"/>
        <v>20.965162599999999</v>
      </c>
      <c r="P19" s="13" t="s">
        <v>97</v>
      </c>
      <c r="Q19" s="13">
        <f>AVERAGE(O19:O22)</f>
        <v>20.790363774999999</v>
      </c>
      <c r="R19" s="14">
        <f t="shared" si="2"/>
        <v>-0.18731397499999858</v>
      </c>
      <c r="S19" s="13" t="s">
        <v>97</v>
      </c>
      <c r="T19" s="17">
        <f>AVERAGE(R19:R22)</f>
        <v>-1.2515149999998698E-2</v>
      </c>
    </row>
    <row r="20" spans="1:20" x14ac:dyDescent="0.25">
      <c r="A20" s="31" t="s">
        <v>114</v>
      </c>
      <c r="B20" s="13" t="s">
        <v>4</v>
      </c>
      <c r="C20" s="13">
        <v>7.8287807000000003</v>
      </c>
      <c r="D20" s="13">
        <v>8.0442630000000008</v>
      </c>
      <c r="E20" s="13">
        <f t="shared" si="3"/>
        <v>7.9365218500000001</v>
      </c>
      <c r="F20" s="32" t="s">
        <v>98</v>
      </c>
      <c r="G20" s="33">
        <f>STDEV(D19:D22)</f>
        <v>0.21853339222773802</v>
      </c>
      <c r="H20" s="31" t="s">
        <v>114</v>
      </c>
      <c r="I20" s="13" t="s">
        <v>165</v>
      </c>
      <c r="J20" s="13">
        <v>28.426517</v>
      </c>
      <c r="K20" s="13">
        <v>28.760912000000001</v>
      </c>
      <c r="L20" s="13">
        <f t="shared" si="0"/>
        <v>28.593714500000001</v>
      </c>
      <c r="M20" s="32" t="s">
        <v>98</v>
      </c>
      <c r="N20" s="33">
        <f>STDEV(K19:K22)</f>
        <v>0.3174332484418308</v>
      </c>
      <c r="O20" s="13">
        <f t="shared" si="1"/>
        <v>20.657192649999999</v>
      </c>
      <c r="P20" s="13" t="s">
        <v>98</v>
      </c>
      <c r="Q20" s="13">
        <f>STDEV(O19:O22)</f>
        <v>0.37131934344097089</v>
      </c>
      <c r="R20" s="14">
        <f t="shared" si="2"/>
        <v>0.1206559750000018</v>
      </c>
      <c r="S20" s="13" t="s">
        <v>98</v>
      </c>
      <c r="T20" s="17">
        <f>STDEV(R19:R22)</f>
        <v>0.37131934344097089</v>
      </c>
    </row>
    <row r="21" spans="1:20" x14ac:dyDescent="0.25">
      <c r="A21" s="31" t="s">
        <v>115</v>
      </c>
      <c r="B21" s="13" t="s">
        <v>4</v>
      </c>
      <c r="C21" s="13">
        <v>8.0273099999999999</v>
      </c>
      <c r="D21" s="13">
        <v>8.2383629999999997</v>
      </c>
      <c r="E21" s="13">
        <f t="shared" si="3"/>
        <v>8.1328364999999998</v>
      </c>
      <c r="F21" s="32" t="s">
        <v>99</v>
      </c>
      <c r="G21" s="33">
        <f>G20/SQRT(4)</f>
        <v>0.10926669611386901</v>
      </c>
      <c r="H21" s="31" t="s">
        <v>115</v>
      </c>
      <c r="I21" s="13" t="s">
        <v>165</v>
      </c>
      <c r="J21" s="13">
        <v>28.191015</v>
      </c>
      <c r="K21" s="13">
        <v>28.759968000000001</v>
      </c>
      <c r="L21" s="13">
        <f t="shared" si="0"/>
        <v>28.4754915</v>
      </c>
      <c r="M21" s="32" t="s">
        <v>99</v>
      </c>
      <c r="N21" s="33">
        <f>N20/SQRT(4)</f>
        <v>0.1587166242209154</v>
      </c>
      <c r="O21" s="13">
        <f t="shared" si="1"/>
        <v>20.342655000000001</v>
      </c>
      <c r="P21" s="13" t="s">
        <v>99</v>
      </c>
      <c r="Q21" s="13">
        <f>Q20/SQRT(4)</f>
        <v>0.18565967172048545</v>
      </c>
      <c r="R21" s="14">
        <f t="shared" si="2"/>
        <v>0.43519362500000014</v>
      </c>
      <c r="S21" s="13" t="s">
        <v>99</v>
      </c>
      <c r="T21" s="17">
        <f>T20/SQRT(2)</f>
        <v>0.2625624257328471</v>
      </c>
    </row>
    <row r="22" spans="1:20" x14ac:dyDescent="0.25">
      <c r="A22" s="31" t="s">
        <v>116</v>
      </c>
      <c r="B22" s="13" t="s">
        <v>4</v>
      </c>
      <c r="C22" s="13">
        <v>7.9358363000000001</v>
      </c>
      <c r="D22" s="13">
        <v>7.9865769999999996</v>
      </c>
      <c r="E22" s="13">
        <f t="shared" si="3"/>
        <v>7.9612066499999994</v>
      </c>
      <c r="F22" s="32"/>
      <c r="G22" s="33"/>
      <c r="H22" s="31" t="s">
        <v>116</v>
      </c>
      <c r="I22" s="13" t="s">
        <v>165</v>
      </c>
      <c r="J22" s="13">
        <v>28.947610000000001</v>
      </c>
      <c r="K22" s="13">
        <v>29.367692999999999</v>
      </c>
      <c r="L22" s="13">
        <f t="shared" si="0"/>
        <v>29.1576515</v>
      </c>
      <c r="M22" s="32"/>
      <c r="N22" s="33"/>
      <c r="O22" s="13">
        <f t="shared" si="1"/>
        <v>21.196444849999999</v>
      </c>
      <c r="P22" s="13"/>
      <c r="Q22" s="13"/>
      <c r="R22" s="14">
        <f t="shared" si="2"/>
        <v>-0.41859622499999816</v>
      </c>
      <c r="S22" s="13"/>
      <c r="T22" s="13"/>
    </row>
    <row r="23" spans="1:20" x14ac:dyDescent="0.25">
      <c r="A23" s="23" t="s">
        <v>117</v>
      </c>
      <c r="B23" t="s">
        <v>4</v>
      </c>
      <c r="C23">
        <v>8.2688570000000006</v>
      </c>
      <c r="D23">
        <v>8.4840649999999993</v>
      </c>
      <c r="E23">
        <f t="shared" si="3"/>
        <v>8.376460999999999</v>
      </c>
      <c r="F23" s="26" t="s">
        <v>97</v>
      </c>
      <c r="G23" s="27">
        <f>AVERAGE(D23:D26)</f>
        <v>8.6599779999999988</v>
      </c>
      <c r="H23" s="23" t="s">
        <v>117</v>
      </c>
      <c r="I23" t="s">
        <v>165</v>
      </c>
      <c r="J23">
        <v>27.306227</v>
      </c>
      <c r="K23">
        <v>27.152940000000001</v>
      </c>
      <c r="L23">
        <f t="shared" si="0"/>
        <v>27.2295835</v>
      </c>
      <c r="M23" s="26" t="s">
        <v>97</v>
      </c>
      <c r="N23" s="27">
        <f>AVERAGE(K23:K26)</f>
        <v>28.37714325</v>
      </c>
      <c r="O23">
        <f t="shared" si="1"/>
        <v>18.853122500000001</v>
      </c>
      <c r="P23" t="s">
        <v>97</v>
      </c>
      <c r="Q23">
        <f>AVERAGE(O23:O26)</f>
        <v>19.919714625000005</v>
      </c>
      <c r="R23" s="9">
        <f t="shared" ref="R23:R34" si="4">$Q$23-O23</f>
        <v>1.0665921250000032</v>
      </c>
      <c r="S23" t="s">
        <v>97</v>
      </c>
      <c r="T23" s="6">
        <f>AVERAGE(R23:R26)</f>
        <v>3.5527136788005009E-15</v>
      </c>
    </row>
    <row r="24" spans="1:20" x14ac:dyDescent="0.25">
      <c r="A24" s="23" t="s">
        <v>118</v>
      </c>
      <c r="B24" t="s">
        <v>4</v>
      </c>
      <c r="C24">
        <v>8.7992089999999994</v>
      </c>
      <c r="D24">
        <v>9.0459890000000005</v>
      </c>
      <c r="E24">
        <f t="shared" si="3"/>
        <v>8.9225989999999999</v>
      </c>
      <c r="F24" s="26" t="s">
        <v>98</v>
      </c>
      <c r="G24" s="27">
        <f>STDEV(D23:D26)</f>
        <v>0.35825738452124084</v>
      </c>
      <c r="H24" s="23" t="s">
        <v>118</v>
      </c>
      <c r="I24" t="s">
        <v>165</v>
      </c>
      <c r="J24">
        <v>28.894148000000001</v>
      </c>
      <c r="K24">
        <v>28.318916000000002</v>
      </c>
      <c r="L24">
        <f t="shared" si="0"/>
        <v>28.606532000000001</v>
      </c>
      <c r="M24" s="26" t="s">
        <v>98</v>
      </c>
      <c r="N24" s="27">
        <f>STDEV(K23:K26)</f>
        <v>0.89156129582486676</v>
      </c>
      <c r="O24">
        <f t="shared" si="1"/>
        <v>19.683933000000003</v>
      </c>
      <c r="P24" t="s">
        <v>98</v>
      </c>
      <c r="Q24">
        <f>STDEV(O23:O26)</f>
        <v>0.85306225956495119</v>
      </c>
      <c r="R24" s="9">
        <f t="shared" si="4"/>
        <v>0.23578162500000133</v>
      </c>
      <c r="S24" t="s">
        <v>98</v>
      </c>
      <c r="T24" s="6">
        <f>STDEV(R23:R26)</f>
        <v>0.85306225956495119</v>
      </c>
    </row>
    <row r="25" spans="1:20" x14ac:dyDescent="0.25">
      <c r="A25" s="23" t="s">
        <v>119</v>
      </c>
      <c r="B25" t="s">
        <v>4</v>
      </c>
      <c r="C25">
        <v>7.9572039999999999</v>
      </c>
      <c r="D25">
        <v>8.2524189999999997</v>
      </c>
      <c r="E25">
        <f t="shared" si="3"/>
        <v>8.1048115000000003</v>
      </c>
      <c r="F25" s="26" t="s">
        <v>99</v>
      </c>
      <c r="G25" s="27">
        <f>G24/SQRT(4)</f>
        <v>0.17912869226062042</v>
      </c>
      <c r="H25" s="23" t="s">
        <v>119</v>
      </c>
      <c r="I25" t="s">
        <v>165</v>
      </c>
      <c r="J25">
        <v>28.692104</v>
      </c>
      <c r="K25">
        <v>29.191948</v>
      </c>
      <c r="L25">
        <f t="shared" si="0"/>
        <v>28.942025999999998</v>
      </c>
      <c r="M25" s="26" t="s">
        <v>99</v>
      </c>
      <c r="N25" s="27">
        <f>N24/SQRT(4)</f>
        <v>0.44578064791243338</v>
      </c>
      <c r="O25">
        <f t="shared" si="1"/>
        <v>20.837214499999998</v>
      </c>
      <c r="P25" t="s">
        <v>99</v>
      </c>
      <c r="Q25">
        <f>Q24/SQRT(4)</f>
        <v>0.42653112978247559</v>
      </c>
      <c r="R25" s="9">
        <f t="shared" si="4"/>
        <v>-0.91749987499999364</v>
      </c>
      <c r="S25" t="s">
        <v>99</v>
      </c>
      <c r="T25" s="6">
        <f>T24/SQRT(2)</f>
        <v>0.60320610851269574</v>
      </c>
    </row>
    <row r="26" spans="1:20" x14ac:dyDescent="0.25">
      <c r="A26" s="23" t="s">
        <v>120</v>
      </c>
      <c r="B26" t="s">
        <v>4</v>
      </c>
      <c r="C26">
        <v>8.2115120000000008</v>
      </c>
      <c r="D26">
        <v>8.8574389999999994</v>
      </c>
      <c r="E26">
        <f t="shared" si="3"/>
        <v>8.5344754999999992</v>
      </c>
      <c r="F26" s="26"/>
      <c r="G26" s="27"/>
      <c r="H26" s="23" t="s">
        <v>120</v>
      </c>
      <c r="I26" t="s">
        <v>165</v>
      </c>
      <c r="J26">
        <v>28.833359000000002</v>
      </c>
      <c r="K26">
        <v>28.844768999999999</v>
      </c>
      <c r="L26">
        <f t="shared" si="0"/>
        <v>28.839064</v>
      </c>
      <c r="M26" s="26"/>
      <c r="N26" s="27"/>
      <c r="O26">
        <f t="shared" si="1"/>
        <v>20.304588500000001</v>
      </c>
      <c r="R26" s="9">
        <f t="shared" si="4"/>
        <v>-0.3848738749999967</v>
      </c>
    </row>
    <row r="27" spans="1:20" x14ac:dyDescent="0.25">
      <c r="A27" s="28" t="s">
        <v>121</v>
      </c>
      <c r="B27" s="10" t="s">
        <v>4</v>
      </c>
      <c r="C27" s="10">
        <v>8.5043769999999999</v>
      </c>
      <c r="D27" s="10">
        <v>8.6821540000000006</v>
      </c>
      <c r="E27" s="10">
        <f t="shared" si="3"/>
        <v>8.5932655000000011</v>
      </c>
      <c r="F27" s="29" t="s">
        <v>97</v>
      </c>
      <c r="G27" s="30">
        <f>AVERAGE(D27:D30)</f>
        <v>8.3312788749999989</v>
      </c>
      <c r="H27" s="28" t="s">
        <v>121</v>
      </c>
      <c r="I27" s="10" t="s">
        <v>165</v>
      </c>
      <c r="J27" s="10">
        <v>27.601824000000001</v>
      </c>
      <c r="K27" s="10">
        <v>27.498532999999998</v>
      </c>
      <c r="L27" s="10">
        <f t="shared" si="0"/>
        <v>27.550178500000001</v>
      </c>
      <c r="M27" s="29" t="s">
        <v>97</v>
      </c>
      <c r="N27" s="30">
        <f>AVERAGE(K27:K30)</f>
        <v>27.339595749999997</v>
      </c>
      <c r="O27" s="10">
        <f t="shared" si="1"/>
        <v>18.956913</v>
      </c>
      <c r="P27" s="10" t="s">
        <v>97</v>
      </c>
      <c r="Q27" s="10">
        <f>AVERAGE(O27:O30)</f>
        <v>19.269746375</v>
      </c>
      <c r="R27" s="11">
        <f t="shared" si="4"/>
        <v>0.96280162500000444</v>
      </c>
      <c r="S27" s="10" t="s">
        <v>97</v>
      </c>
      <c r="T27" s="16">
        <f>AVERAGE(R27:R30)</f>
        <v>0.64996825000000413</v>
      </c>
    </row>
    <row r="28" spans="1:20" x14ac:dyDescent="0.25">
      <c r="A28" s="28" t="s">
        <v>122</v>
      </c>
      <c r="B28" s="10" t="s">
        <v>4</v>
      </c>
      <c r="C28" s="10">
        <v>7.7098760000000004</v>
      </c>
      <c r="D28" s="10">
        <v>8.0632300000000008</v>
      </c>
      <c r="E28" s="10">
        <f t="shared" si="3"/>
        <v>7.886553000000001</v>
      </c>
      <c r="F28" s="29" t="s">
        <v>98</v>
      </c>
      <c r="G28" s="30">
        <f>STDEV(D27:D30)</f>
        <v>0.36267869002611991</v>
      </c>
      <c r="H28" s="28" t="s">
        <v>122</v>
      </c>
      <c r="I28" s="10" t="s">
        <v>165</v>
      </c>
      <c r="J28" s="10">
        <v>27.525824</v>
      </c>
      <c r="K28" s="10">
        <v>27.203627000000001</v>
      </c>
      <c r="L28" s="10">
        <f t="shared" si="0"/>
        <v>27.364725499999999</v>
      </c>
      <c r="M28" s="29" t="s">
        <v>98</v>
      </c>
      <c r="N28" s="30">
        <f>STDEV(K27:K30)</f>
        <v>0.13747236344171057</v>
      </c>
      <c r="O28" s="10">
        <f t="shared" si="1"/>
        <v>19.478172499999999</v>
      </c>
      <c r="P28" s="10" t="s">
        <v>98</v>
      </c>
      <c r="Q28" s="10">
        <f>STDEV(O27:O30)</f>
        <v>0.34072575551176282</v>
      </c>
      <c r="R28" s="11">
        <f t="shared" si="4"/>
        <v>0.44154212500000511</v>
      </c>
      <c r="S28" s="10" t="s">
        <v>98</v>
      </c>
      <c r="T28" s="16">
        <f>STDEV(R27:R30)</f>
        <v>0.34072575551176293</v>
      </c>
    </row>
    <row r="29" spans="1:20" x14ac:dyDescent="0.25">
      <c r="A29" s="28" t="s">
        <v>123</v>
      </c>
      <c r="B29" s="10" t="s">
        <v>4</v>
      </c>
      <c r="C29" s="10">
        <v>8.2766940000000009</v>
      </c>
      <c r="D29" s="10">
        <v>8.6030859999999993</v>
      </c>
      <c r="E29" s="10">
        <f t="shared" si="3"/>
        <v>8.4398900000000001</v>
      </c>
      <c r="F29" s="29" t="s">
        <v>99</v>
      </c>
      <c r="G29" s="30">
        <f>G28/SQRT(4)</f>
        <v>0.18133934501305995</v>
      </c>
      <c r="H29" s="28" t="s">
        <v>123</v>
      </c>
      <c r="I29" s="10" t="s">
        <v>165</v>
      </c>
      <c r="J29" s="10">
        <v>27.481069999999999</v>
      </c>
      <c r="K29" s="10">
        <v>27.407747000000001</v>
      </c>
      <c r="L29" s="10">
        <f t="shared" si="0"/>
        <v>27.444408500000002</v>
      </c>
      <c r="M29" s="29" t="s">
        <v>99</v>
      </c>
      <c r="N29" s="30">
        <f>N28/SQRT(4)</f>
        <v>6.8736181720855286E-2</v>
      </c>
      <c r="O29" s="10">
        <f t="shared" si="1"/>
        <v>19.004518500000003</v>
      </c>
      <c r="P29" s="10" t="s">
        <v>99</v>
      </c>
      <c r="Q29" s="10">
        <f>Q28/SQRT(4)</f>
        <v>0.17036287775588141</v>
      </c>
      <c r="R29" s="11">
        <f t="shared" si="4"/>
        <v>0.91519612500000136</v>
      </c>
      <c r="S29" s="10" t="s">
        <v>99</v>
      </c>
      <c r="T29" s="16">
        <f>T28/SQRT(2)</f>
        <v>0.24092949224727722</v>
      </c>
    </row>
    <row r="30" spans="1:20" x14ac:dyDescent="0.25">
      <c r="A30" s="28" t="s">
        <v>124</v>
      </c>
      <c r="B30" s="10" t="s">
        <v>4</v>
      </c>
      <c r="C30" s="10">
        <v>7.7183064999999997</v>
      </c>
      <c r="D30" s="10">
        <v>7.9766455000000001</v>
      </c>
      <c r="E30" s="10">
        <f t="shared" si="3"/>
        <v>7.8474760000000003</v>
      </c>
      <c r="F30" s="29"/>
      <c r="G30" s="30"/>
      <c r="H30" s="28" t="s">
        <v>124</v>
      </c>
      <c r="I30" s="10" t="s">
        <v>165</v>
      </c>
      <c r="J30" s="10">
        <v>27.725238999999998</v>
      </c>
      <c r="K30" s="10">
        <v>27.248476</v>
      </c>
      <c r="L30" s="10">
        <f t="shared" si="0"/>
        <v>27.486857499999999</v>
      </c>
      <c r="M30" s="29"/>
      <c r="N30" s="30"/>
      <c r="O30" s="10">
        <f t="shared" si="1"/>
        <v>19.639381499999999</v>
      </c>
      <c r="P30" s="10"/>
      <c r="Q30" s="10"/>
      <c r="R30" s="11">
        <f t="shared" si="4"/>
        <v>0.28033312500000562</v>
      </c>
      <c r="S30" s="10"/>
      <c r="T30" s="10"/>
    </row>
    <row r="31" spans="1:20" x14ac:dyDescent="0.25">
      <c r="A31" s="31" t="s">
        <v>125</v>
      </c>
      <c r="B31" s="13" t="s">
        <v>4</v>
      </c>
      <c r="C31" s="13">
        <v>7.7812960000000002</v>
      </c>
      <c r="D31" s="13">
        <v>7.8950899999999997</v>
      </c>
      <c r="E31" s="13">
        <f t="shared" si="3"/>
        <v>7.8381930000000004</v>
      </c>
      <c r="F31" s="32" t="s">
        <v>97</v>
      </c>
      <c r="G31" s="33">
        <f>AVERAGE(D31:D34)</f>
        <v>8.1470972499999998</v>
      </c>
      <c r="H31" s="31" t="s">
        <v>125</v>
      </c>
      <c r="I31" s="13" t="s">
        <v>165</v>
      </c>
      <c r="J31" s="13">
        <v>27.891392</v>
      </c>
      <c r="K31" s="13">
        <v>28.058567</v>
      </c>
      <c r="L31" s="13">
        <f t="shared" si="0"/>
        <v>27.9749795</v>
      </c>
      <c r="M31" s="32" t="s">
        <v>97</v>
      </c>
      <c r="N31" s="33">
        <f>AVERAGE(K31:K34)</f>
        <v>28.217453249999998</v>
      </c>
      <c r="O31" s="13">
        <f t="shared" si="1"/>
        <v>20.136786499999999</v>
      </c>
      <c r="P31" s="13" t="s">
        <v>97</v>
      </c>
      <c r="Q31" s="13">
        <f>AVERAGE(O31:O34)</f>
        <v>20.032620337499999</v>
      </c>
      <c r="R31" s="14">
        <f t="shared" si="4"/>
        <v>-0.21707187499999492</v>
      </c>
      <c r="S31" s="13" t="s">
        <v>97</v>
      </c>
      <c r="T31" s="17">
        <f>AVERAGE(R31:R34)</f>
        <v>-0.11290571249999637</v>
      </c>
    </row>
    <row r="32" spans="1:20" x14ac:dyDescent="0.25">
      <c r="A32" s="31" t="s">
        <v>126</v>
      </c>
      <c r="B32" s="13" t="s">
        <v>4</v>
      </c>
      <c r="C32" s="13">
        <v>8.0204699999999995</v>
      </c>
      <c r="D32" s="13">
        <v>8.0792099999999998</v>
      </c>
      <c r="E32" s="13">
        <f t="shared" si="3"/>
        <v>8.0498399999999997</v>
      </c>
      <c r="F32" s="32" t="s">
        <v>98</v>
      </c>
      <c r="G32" s="33">
        <f>STDEV(D31:D34)</f>
        <v>0.22910716523841745</v>
      </c>
      <c r="H32" s="31" t="s">
        <v>126</v>
      </c>
      <c r="I32" s="13" t="s">
        <v>165</v>
      </c>
      <c r="J32" s="13">
        <v>27.495245000000001</v>
      </c>
      <c r="K32" s="13">
        <v>27.858872999999999</v>
      </c>
      <c r="L32" s="13">
        <f t="shared" si="0"/>
        <v>27.677059</v>
      </c>
      <c r="M32" s="32" t="s">
        <v>98</v>
      </c>
      <c r="N32" s="33">
        <f>STDEV(K31:K34)</f>
        <v>0.56187592540961973</v>
      </c>
      <c r="O32" s="13">
        <f t="shared" si="1"/>
        <v>19.627219</v>
      </c>
      <c r="P32" s="13" t="s">
        <v>98</v>
      </c>
      <c r="Q32" s="13">
        <f>STDEV(O31:O34)</f>
        <v>0.30777910943619741</v>
      </c>
      <c r="R32" s="14">
        <f t="shared" si="4"/>
        <v>0.29249562500000437</v>
      </c>
      <c r="S32" s="13" t="s">
        <v>98</v>
      </c>
      <c r="T32" s="17">
        <f>STDEV(R31:R34)</f>
        <v>0.30777910943619746</v>
      </c>
    </row>
    <row r="33" spans="1:20" x14ac:dyDescent="0.25">
      <c r="A33" s="31" t="s">
        <v>127</v>
      </c>
      <c r="B33" s="13" t="s">
        <v>4</v>
      </c>
      <c r="C33" s="13">
        <v>8.4050010000000004</v>
      </c>
      <c r="D33" s="13">
        <v>8.4452250000000006</v>
      </c>
      <c r="E33" s="13">
        <f t="shared" si="3"/>
        <v>8.4251129999999996</v>
      </c>
      <c r="F33" s="32" t="s">
        <v>99</v>
      </c>
      <c r="G33" s="33">
        <f>G32/SQRT(4)</f>
        <v>0.11455358261920873</v>
      </c>
      <c r="H33" s="31" t="s">
        <v>127</v>
      </c>
      <c r="I33" s="13" t="s">
        <v>165</v>
      </c>
      <c r="J33" s="13">
        <v>28.523002999999999</v>
      </c>
      <c r="K33" s="13">
        <v>29.050383</v>
      </c>
      <c r="L33" s="13">
        <f t="shared" si="0"/>
        <v>28.786693</v>
      </c>
      <c r="M33" s="32" t="s">
        <v>99</v>
      </c>
      <c r="N33" s="33">
        <f>N32/SQRT(4)</f>
        <v>0.28093796270480986</v>
      </c>
      <c r="O33" s="13">
        <f t="shared" si="1"/>
        <v>20.36158</v>
      </c>
      <c r="P33" s="13" t="s">
        <v>99</v>
      </c>
      <c r="Q33" s="13">
        <f>Q32/SQRT(4)</f>
        <v>0.1538895547180987</v>
      </c>
      <c r="R33" s="14">
        <f t="shared" si="4"/>
        <v>-0.44186537499999545</v>
      </c>
      <c r="S33" s="13" t="s">
        <v>99</v>
      </c>
      <c r="T33" s="17">
        <f>T32/SQRT(2)</f>
        <v>0.21763269538989172</v>
      </c>
    </row>
    <row r="34" spans="1:20" x14ac:dyDescent="0.25">
      <c r="A34" s="31" t="s">
        <v>128</v>
      </c>
      <c r="B34" s="13" t="s">
        <v>4</v>
      </c>
      <c r="C34" s="13">
        <v>7.9263773000000004</v>
      </c>
      <c r="D34" s="13">
        <v>8.1688639999999992</v>
      </c>
      <c r="E34" s="13">
        <f t="shared" si="3"/>
        <v>8.0476206499999989</v>
      </c>
      <c r="F34" s="32"/>
      <c r="G34" s="33"/>
      <c r="H34" s="31" t="s">
        <v>128</v>
      </c>
      <c r="I34" s="13" t="s">
        <v>165</v>
      </c>
      <c r="J34" s="13">
        <v>28.203043000000001</v>
      </c>
      <c r="K34" s="13">
        <v>27.901990000000001</v>
      </c>
      <c r="L34" s="13">
        <f t="shared" si="0"/>
        <v>28.052516500000003</v>
      </c>
      <c r="M34" s="32"/>
      <c r="N34" s="33"/>
      <c r="O34" s="13">
        <f t="shared" si="1"/>
        <v>20.004895850000004</v>
      </c>
      <c r="P34" s="13"/>
      <c r="Q34" s="13"/>
      <c r="R34" s="14">
        <f t="shared" si="4"/>
        <v>-8.5181224999999472E-2</v>
      </c>
      <c r="S34" s="13"/>
      <c r="T34" s="13"/>
    </row>
    <row r="35" spans="1:20" x14ac:dyDescent="0.25">
      <c r="A35" s="23" t="s">
        <v>129</v>
      </c>
      <c r="B35" t="s">
        <v>4</v>
      </c>
      <c r="C35">
        <v>7.6146393000000003</v>
      </c>
      <c r="D35">
        <v>7.7324349999999997</v>
      </c>
      <c r="E35">
        <f t="shared" si="3"/>
        <v>7.6735371499999996</v>
      </c>
      <c r="F35" s="26" t="s">
        <v>97</v>
      </c>
      <c r="G35" s="27">
        <f>AVERAGE(D35:D38)</f>
        <v>8.1023342500000002</v>
      </c>
      <c r="H35" s="23" t="s">
        <v>129</v>
      </c>
      <c r="I35" t="s">
        <v>165</v>
      </c>
      <c r="J35">
        <v>25.788069</v>
      </c>
      <c r="K35">
        <v>26.547996999999999</v>
      </c>
      <c r="L35">
        <f t="shared" si="0"/>
        <v>26.168033000000001</v>
      </c>
      <c r="M35" s="26" t="s">
        <v>97</v>
      </c>
      <c r="N35" s="27">
        <f>AVERAGE(K35:K38)</f>
        <v>26.298183249999997</v>
      </c>
      <c r="O35">
        <f t="shared" si="1"/>
        <v>18.49449585</v>
      </c>
      <c r="P35" t="s">
        <v>97</v>
      </c>
      <c r="Q35">
        <f>AVERAGE(O35:O38)</f>
        <v>18.1282846625</v>
      </c>
      <c r="R35" s="9">
        <f t="shared" ref="R35:R46" si="5">$Q$35-O35</f>
        <v>-0.36621118749999937</v>
      </c>
      <c r="S35" t="s">
        <v>97</v>
      </c>
      <c r="T35" s="6">
        <f>AVERAGE(R35:R38)</f>
        <v>-8.8817841970012523E-16</v>
      </c>
    </row>
    <row r="36" spans="1:20" x14ac:dyDescent="0.25">
      <c r="A36" s="23" t="s">
        <v>130</v>
      </c>
      <c r="B36" t="s">
        <v>4</v>
      </c>
      <c r="C36">
        <v>7.6787624000000001</v>
      </c>
      <c r="D36">
        <v>7.8573940000000002</v>
      </c>
      <c r="E36">
        <f t="shared" si="3"/>
        <v>7.7680781999999997</v>
      </c>
      <c r="F36" s="26" t="s">
        <v>98</v>
      </c>
      <c r="G36" s="27">
        <f>STDEV(D35:D38)</f>
        <v>0.36887647995896461</v>
      </c>
      <c r="H36" s="23" t="s">
        <v>130</v>
      </c>
      <c r="I36" t="s">
        <v>165</v>
      </c>
      <c r="J36">
        <v>25.919464000000001</v>
      </c>
      <c r="K36">
        <v>26.344849</v>
      </c>
      <c r="L36">
        <f t="shared" si="0"/>
        <v>26.132156500000001</v>
      </c>
      <c r="M36" s="26" t="s">
        <v>98</v>
      </c>
      <c r="N36" s="27">
        <f>STDEV(K35:K38)</f>
        <v>0.89804203907403468</v>
      </c>
      <c r="O36">
        <f t="shared" si="1"/>
        <v>18.364078300000003</v>
      </c>
      <c r="P36" t="s">
        <v>98</v>
      </c>
      <c r="Q36">
        <f>STDEV(O35:O38)</f>
        <v>0.85102900752410859</v>
      </c>
      <c r="R36" s="9">
        <f t="shared" si="5"/>
        <v>-0.23579363750000226</v>
      </c>
      <c r="S36" t="s">
        <v>98</v>
      </c>
      <c r="T36" s="6">
        <f>STDEV(R35:R38)</f>
        <v>0.85102900752410859</v>
      </c>
    </row>
    <row r="37" spans="1:20" x14ac:dyDescent="0.25">
      <c r="A37" s="23" t="s">
        <v>131</v>
      </c>
      <c r="B37" t="s">
        <v>4</v>
      </c>
      <c r="C37">
        <v>8.2170480000000001</v>
      </c>
      <c r="D37">
        <v>8.3039839999999998</v>
      </c>
      <c r="E37">
        <f t="shared" si="3"/>
        <v>8.2605159999999991</v>
      </c>
      <c r="F37" s="26" t="s">
        <v>99</v>
      </c>
      <c r="G37" s="27">
        <f>G36/SQRT(4)</f>
        <v>0.1844382399794823</v>
      </c>
      <c r="H37" s="23" t="s">
        <v>131</v>
      </c>
      <c r="I37" t="s">
        <v>165</v>
      </c>
      <c r="J37">
        <v>26.849067999999999</v>
      </c>
      <c r="K37">
        <v>27.224862999999999</v>
      </c>
      <c r="L37">
        <f t="shared" si="0"/>
        <v>27.036965500000001</v>
      </c>
      <c r="M37" s="26" t="s">
        <v>99</v>
      </c>
      <c r="N37" s="27">
        <f>N36/SQRT(4)</f>
        <v>0.44902101953701734</v>
      </c>
      <c r="O37">
        <f t="shared" si="1"/>
        <v>18.776449500000002</v>
      </c>
      <c r="P37" t="s">
        <v>99</v>
      </c>
      <c r="Q37">
        <f>Q36/SQRT(4)</f>
        <v>0.4255145037620543</v>
      </c>
      <c r="R37" s="9">
        <f t="shared" si="5"/>
        <v>-0.64816483750000131</v>
      </c>
      <c r="S37" t="s">
        <v>99</v>
      </c>
      <c r="T37" s="6">
        <f>T36/SQRT(2)</f>
        <v>0.60176838220675455</v>
      </c>
    </row>
    <row r="38" spans="1:20" x14ac:dyDescent="0.25">
      <c r="A38" s="23" t="s">
        <v>132</v>
      </c>
      <c r="B38" t="s">
        <v>4</v>
      </c>
      <c r="C38">
        <v>8.3892129999999998</v>
      </c>
      <c r="D38">
        <v>8.5155239999999992</v>
      </c>
      <c r="E38">
        <f t="shared" si="3"/>
        <v>8.4523684999999986</v>
      </c>
      <c r="F38" s="26"/>
      <c r="G38" s="27"/>
      <c r="H38" s="23" t="s">
        <v>132</v>
      </c>
      <c r="I38" t="s">
        <v>165</v>
      </c>
      <c r="J38">
        <v>25.585943</v>
      </c>
      <c r="K38">
        <v>25.075023999999999</v>
      </c>
      <c r="L38">
        <f t="shared" si="0"/>
        <v>25.3304835</v>
      </c>
      <c r="M38" s="26"/>
      <c r="N38" s="27"/>
      <c r="O38">
        <f t="shared" si="1"/>
        <v>16.878115000000001</v>
      </c>
      <c r="R38" s="9">
        <f t="shared" si="5"/>
        <v>1.2501696624999994</v>
      </c>
    </row>
    <row r="39" spans="1:20" x14ac:dyDescent="0.25">
      <c r="A39" s="28" t="s">
        <v>133</v>
      </c>
      <c r="B39" s="10" t="s">
        <v>4</v>
      </c>
      <c r="C39" s="10">
        <v>8.2305229999999998</v>
      </c>
      <c r="D39" s="10">
        <v>8.3627459999999996</v>
      </c>
      <c r="E39" s="10">
        <f t="shared" si="3"/>
        <v>8.2966344999999997</v>
      </c>
      <c r="F39" s="29" t="s">
        <v>97</v>
      </c>
      <c r="G39" s="30">
        <f>AVERAGE(D39:D42)</f>
        <v>8.4645569999999992</v>
      </c>
      <c r="H39" s="28" t="s">
        <v>133</v>
      </c>
      <c r="I39" s="10" t="s">
        <v>165</v>
      </c>
      <c r="J39" s="10">
        <v>26.005365000000001</v>
      </c>
      <c r="K39" s="10">
        <v>26.111284000000001</v>
      </c>
      <c r="L39" s="10">
        <f t="shared" si="0"/>
        <v>26.058324500000001</v>
      </c>
      <c r="M39" s="29" t="s">
        <v>97</v>
      </c>
      <c r="N39" s="30">
        <f>AVERAGE(K39:K42)</f>
        <v>26.277269749999999</v>
      </c>
      <c r="O39" s="10">
        <f t="shared" si="1"/>
        <v>17.761690000000002</v>
      </c>
      <c r="P39" s="10" t="s">
        <v>97</v>
      </c>
      <c r="Q39" s="10">
        <f>AVERAGE(O39:O42)</f>
        <v>17.975461750000001</v>
      </c>
      <c r="R39" s="11">
        <f t="shared" si="5"/>
        <v>0.36659466249999895</v>
      </c>
      <c r="S39" s="10" t="s">
        <v>97</v>
      </c>
      <c r="T39" s="16">
        <f>AVERAGE(R39:R42)</f>
        <v>0.15282291250000046</v>
      </c>
    </row>
    <row r="40" spans="1:20" x14ac:dyDescent="0.25">
      <c r="A40" s="28" t="s">
        <v>134</v>
      </c>
      <c r="B40" s="10" t="s">
        <v>4</v>
      </c>
      <c r="C40" s="10">
        <v>8.3384900000000002</v>
      </c>
      <c r="D40" s="10">
        <v>8.3399389999999993</v>
      </c>
      <c r="E40" s="10">
        <f t="shared" si="3"/>
        <v>8.3392145000000006</v>
      </c>
      <c r="F40" s="29" t="s">
        <v>98</v>
      </c>
      <c r="G40" s="30">
        <f>STDEV(D39:D42)</f>
        <v>0.2346762602011542</v>
      </c>
      <c r="H40" s="28" t="s">
        <v>134</v>
      </c>
      <c r="I40" s="10" t="s">
        <v>165</v>
      </c>
      <c r="J40" s="10">
        <v>25.836390000000002</v>
      </c>
      <c r="K40" s="10">
        <v>25.468218</v>
      </c>
      <c r="L40" s="10">
        <f t="shared" si="0"/>
        <v>25.652304000000001</v>
      </c>
      <c r="M40" s="29" t="s">
        <v>98</v>
      </c>
      <c r="N40" s="30">
        <f>STDEV(K39:K42)</f>
        <v>0.72577719370542126</v>
      </c>
      <c r="O40" s="10">
        <f t="shared" si="1"/>
        <v>17.3130895</v>
      </c>
      <c r="P40" s="10" t="s">
        <v>98</v>
      </c>
      <c r="Q40" s="10">
        <f>STDEV(O39:O42)</f>
        <v>0.7155403334071504</v>
      </c>
      <c r="R40" s="11">
        <f t="shared" si="5"/>
        <v>0.81519516250000024</v>
      </c>
      <c r="S40" s="10" t="s">
        <v>98</v>
      </c>
      <c r="T40" s="16">
        <f>STDEV(R39:R42)</f>
        <v>0.7155403334071504</v>
      </c>
    </row>
    <row r="41" spans="1:20" x14ac:dyDescent="0.25">
      <c r="A41" s="28" t="s">
        <v>135</v>
      </c>
      <c r="B41" s="10" t="s">
        <v>4</v>
      </c>
      <c r="C41" s="10">
        <v>8.1947840000000003</v>
      </c>
      <c r="D41" s="10">
        <v>8.3393510000000006</v>
      </c>
      <c r="E41" s="10">
        <f t="shared" si="3"/>
        <v>8.2670674999999996</v>
      </c>
      <c r="F41" s="29" t="s">
        <v>99</v>
      </c>
      <c r="G41" s="30">
        <f>G40/SQRT(4)</f>
        <v>0.1173381301005771</v>
      </c>
      <c r="H41" s="28" t="s">
        <v>135</v>
      </c>
      <c r="I41" s="10" t="s">
        <v>165</v>
      </c>
      <c r="J41" s="10">
        <v>27.292269000000001</v>
      </c>
      <c r="K41" s="10">
        <v>27.224567</v>
      </c>
      <c r="L41" s="10">
        <f t="shared" si="0"/>
        <v>27.258417999999999</v>
      </c>
      <c r="M41" s="29" t="s">
        <v>99</v>
      </c>
      <c r="N41" s="30">
        <f>N40/SQRT(4)</f>
        <v>0.36288859685271063</v>
      </c>
      <c r="O41" s="10">
        <f t="shared" si="1"/>
        <v>18.991350499999999</v>
      </c>
      <c r="P41" s="10" t="s">
        <v>99</v>
      </c>
      <c r="Q41" s="10">
        <f>Q40/SQRT(4)</f>
        <v>0.3577701667035752</v>
      </c>
      <c r="R41" s="11">
        <f t="shared" si="5"/>
        <v>-0.86306583749999888</v>
      </c>
      <c r="S41" s="10" t="s">
        <v>99</v>
      </c>
      <c r="T41" s="16">
        <f>T40/SQRT(2)</f>
        <v>0.50596342196467914</v>
      </c>
    </row>
    <row r="42" spans="1:20" x14ac:dyDescent="0.25">
      <c r="A42" s="28" t="s">
        <v>136</v>
      </c>
      <c r="B42" s="10" t="s">
        <v>4</v>
      </c>
      <c r="C42" s="10">
        <v>8.5705749999999998</v>
      </c>
      <c r="D42" s="10">
        <v>8.8161919999999991</v>
      </c>
      <c r="E42" s="10">
        <f t="shared" si="3"/>
        <v>8.6933834999999995</v>
      </c>
      <c r="F42" s="29"/>
      <c r="G42" s="30"/>
      <c r="H42" s="28" t="s">
        <v>136</v>
      </c>
      <c r="I42" s="10" t="s">
        <v>165</v>
      </c>
      <c r="J42" s="10">
        <v>26.753191000000001</v>
      </c>
      <c r="K42" s="10">
        <v>26.305009999999999</v>
      </c>
      <c r="L42" s="10">
        <f t="shared" si="0"/>
        <v>26.529100499999998</v>
      </c>
      <c r="M42" s="29"/>
      <c r="N42" s="30"/>
      <c r="O42" s="10">
        <f t="shared" si="1"/>
        <v>17.835716999999999</v>
      </c>
      <c r="P42" s="10"/>
      <c r="Q42" s="10"/>
      <c r="R42" s="11">
        <f t="shared" si="5"/>
        <v>0.29256766250000155</v>
      </c>
      <c r="S42" s="10"/>
      <c r="T42" s="10"/>
    </row>
    <row r="43" spans="1:20" x14ac:dyDescent="0.25">
      <c r="A43" s="31" t="s">
        <v>137</v>
      </c>
      <c r="B43" s="13" t="s">
        <v>4</v>
      </c>
      <c r="C43" s="13">
        <v>7.498119</v>
      </c>
      <c r="D43" s="13">
        <v>7.5273113</v>
      </c>
      <c r="E43" s="13">
        <f t="shared" si="3"/>
        <v>7.51271515</v>
      </c>
      <c r="F43" s="32" t="s">
        <v>97</v>
      </c>
      <c r="G43" s="33">
        <f>AVERAGE(D43:D46)</f>
        <v>7.5650479999999991</v>
      </c>
      <c r="H43" s="31" t="s">
        <v>137</v>
      </c>
      <c r="I43" s="13" t="s">
        <v>165</v>
      </c>
      <c r="J43" s="13">
        <v>26.353344</v>
      </c>
      <c r="K43" s="13">
        <v>25.964227999999999</v>
      </c>
      <c r="L43" s="13">
        <f t="shared" si="0"/>
        <v>26.158785999999999</v>
      </c>
      <c r="M43" s="32" t="s">
        <v>97</v>
      </c>
      <c r="N43" s="33">
        <f>AVERAGE(K43:K46)</f>
        <v>25.440739999999998</v>
      </c>
      <c r="O43" s="13">
        <f t="shared" ref="O43:O70" si="6">L43-E43</f>
        <v>18.646070850000001</v>
      </c>
      <c r="P43" s="13" t="s">
        <v>97</v>
      </c>
      <c r="Q43" s="13">
        <f>AVERAGE(O43:O46)</f>
        <v>18.578874587500003</v>
      </c>
      <c r="R43" s="14">
        <f t="shared" si="5"/>
        <v>-0.51778618750000049</v>
      </c>
      <c r="S43" s="13" t="s">
        <v>97</v>
      </c>
      <c r="T43" s="17">
        <f>AVERAGE(R43:R46)</f>
        <v>-0.45058992500000006</v>
      </c>
    </row>
    <row r="44" spans="1:20" x14ac:dyDescent="0.25">
      <c r="A44" s="31" t="s">
        <v>138</v>
      </c>
      <c r="B44" s="13" t="s">
        <v>4</v>
      </c>
      <c r="C44" s="13">
        <v>7.3300133000000001</v>
      </c>
      <c r="D44" s="13">
        <v>7.4579024</v>
      </c>
      <c r="E44" s="13">
        <f t="shared" si="3"/>
        <v>7.3939578499999996</v>
      </c>
      <c r="F44" s="32" t="s">
        <v>98</v>
      </c>
      <c r="G44" s="33">
        <f>STDEV(D43:D46)</f>
        <v>0.11534004272315854</v>
      </c>
      <c r="H44" s="31" t="s">
        <v>138</v>
      </c>
      <c r="I44" s="13" t="s">
        <v>165</v>
      </c>
      <c r="J44" s="13">
        <v>26.580272999999998</v>
      </c>
      <c r="K44" s="13">
        <v>26.606217999999998</v>
      </c>
      <c r="L44" s="13">
        <f t="shared" si="0"/>
        <v>26.593245499999998</v>
      </c>
      <c r="M44" s="32" t="s">
        <v>98</v>
      </c>
      <c r="N44" s="33">
        <f>STDEV(K43:K46)</f>
        <v>1.9039893394890623</v>
      </c>
      <c r="O44" s="13">
        <f t="shared" si="6"/>
        <v>19.199287649999999</v>
      </c>
      <c r="P44" s="13" t="s">
        <v>98</v>
      </c>
      <c r="Q44" s="13">
        <f>STDEV(O43:O46)</f>
        <v>0.86741343627434986</v>
      </c>
      <c r="R44" s="14">
        <f t="shared" si="5"/>
        <v>-1.0710029874999982</v>
      </c>
      <c r="S44" s="13" t="s">
        <v>98</v>
      </c>
      <c r="T44" s="17">
        <f>STDEV(R43:R46)</f>
        <v>0.86741343627434975</v>
      </c>
    </row>
    <row r="45" spans="1:20" x14ac:dyDescent="0.25">
      <c r="A45" s="31" t="s">
        <v>139</v>
      </c>
      <c r="B45" s="13" t="s">
        <v>4</v>
      </c>
      <c r="C45" s="13">
        <v>7.6249750000000001</v>
      </c>
      <c r="D45" s="13">
        <v>7.7283470000000003</v>
      </c>
      <c r="E45" s="13">
        <f t="shared" si="3"/>
        <v>7.6766610000000002</v>
      </c>
      <c r="F45" s="32" t="s">
        <v>99</v>
      </c>
      <c r="G45" s="33">
        <f>G44/SQRT(4)</f>
        <v>5.7670021361579268E-2</v>
      </c>
      <c r="H45" s="31" t="s">
        <v>139</v>
      </c>
      <c r="I45" s="13" t="s">
        <v>165</v>
      </c>
      <c r="J45" s="13">
        <v>27.056546999999998</v>
      </c>
      <c r="K45" s="13">
        <v>26.573229999999999</v>
      </c>
      <c r="L45" s="13">
        <f t="shared" si="0"/>
        <v>26.814888499999999</v>
      </c>
      <c r="M45" s="32" t="s">
        <v>99</v>
      </c>
      <c r="N45" s="33">
        <f>N44/SQRT(4)</f>
        <v>0.95199466974453117</v>
      </c>
      <c r="O45" s="13">
        <f t="shared" si="6"/>
        <v>19.138227499999999</v>
      </c>
      <c r="P45" s="13" t="s">
        <v>99</v>
      </c>
      <c r="Q45" s="13">
        <f>Q44/SQRT(4)</f>
        <v>0.43370671813717493</v>
      </c>
      <c r="R45" s="14">
        <f t="shared" si="5"/>
        <v>-1.0099428374999988</v>
      </c>
      <c r="S45" s="13" t="s">
        <v>99</v>
      </c>
      <c r="T45" s="17">
        <f>T44/SQRT(2)</f>
        <v>0.61335392288191792</v>
      </c>
    </row>
    <row r="46" spans="1:20" x14ac:dyDescent="0.25">
      <c r="A46" s="31" t="s">
        <v>140</v>
      </c>
      <c r="B46" s="13" t="s">
        <v>4</v>
      </c>
      <c r="C46" s="13">
        <v>7.4397310000000001</v>
      </c>
      <c r="D46" s="13">
        <v>7.5466312999999996</v>
      </c>
      <c r="E46" s="13">
        <f t="shared" si="3"/>
        <v>7.4931811499999998</v>
      </c>
      <c r="F46" s="32"/>
      <c r="G46" s="33"/>
      <c r="H46" s="31" t="s">
        <v>140</v>
      </c>
      <c r="I46" s="13" t="s">
        <v>165</v>
      </c>
      <c r="J46" s="13">
        <v>27.030902999999999</v>
      </c>
      <c r="K46" s="13">
        <v>22.619284</v>
      </c>
      <c r="L46" s="13">
        <f t="shared" si="0"/>
        <v>24.825093500000001</v>
      </c>
      <c r="M46" s="32"/>
      <c r="N46" s="33"/>
      <c r="O46" s="13">
        <f t="shared" si="6"/>
        <v>17.331912350000003</v>
      </c>
      <c r="P46" s="13"/>
      <c r="Q46" s="13"/>
      <c r="R46" s="14">
        <f t="shared" si="5"/>
        <v>0.79637231249999729</v>
      </c>
      <c r="S46" s="13"/>
      <c r="T46" s="13"/>
    </row>
    <row r="47" spans="1:20" x14ac:dyDescent="0.25">
      <c r="A47" s="23" t="s">
        <v>141</v>
      </c>
      <c r="B47" t="s">
        <v>4</v>
      </c>
      <c r="C47">
        <v>8.0186290000000007</v>
      </c>
      <c r="D47">
        <v>8.3025029999999997</v>
      </c>
      <c r="E47">
        <f t="shared" si="3"/>
        <v>8.1605659999999993</v>
      </c>
      <c r="F47" s="26" t="s">
        <v>97</v>
      </c>
      <c r="G47" s="27">
        <f>AVERAGE(D47:D50)</f>
        <v>8.1504812500000003</v>
      </c>
      <c r="H47" s="23" t="s">
        <v>141</v>
      </c>
      <c r="I47" t="s">
        <v>165</v>
      </c>
      <c r="J47">
        <v>27.263770999999998</v>
      </c>
      <c r="K47">
        <v>28.244589999999999</v>
      </c>
      <c r="L47">
        <f t="shared" si="0"/>
        <v>27.754180499999997</v>
      </c>
      <c r="M47" s="26" t="s">
        <v>97</v>
      </c>
      <c r="N47" s="27">
        <f>AVERAGE(K47:K50)</f>
        <v>27.467688000000003</v>
      </c>
      <c r="O47">
        <f t="shared" si="6"/>
        <v>19.593614499999997</v>
      </c>
      <c r="P47" t="s">
        <v>97</v>
      </c>
      <c r="Q47">
        <f>AVERAGE(O47:O50)</f>
        <v>19.252466125000002</v>
      </c>
      <c r="R47" s="9">
        <f t="shared" ref="R47:R58" si="7">$Q$47-O47</f>
        <v>-0.34114837499999595</v>
      </c>
      <c r="S47" t="s">
        <v>97</v>
      </c>
      <c r="T47" s="6">
        <f>AVERAGE(R47:R50)</f>
        <v>0</v>
      </c>
    </row>
    <row r="48" spans="1:20" x14ac:dyDescent="0.25">
      <c r="A48" s="23" t="s">
        <v>142</v>
      </c>
      <c r="B48" t="s">
        <v>4</v>
      </c>
      <c r="C48">
        <v>7.6964689999999996</v>
      </c>
      <c r="D48">
        <v>7.959473</v>
      </c>
      <c r="E48">
        <f t="shared" si="3"/>
        <v>7.8279709999999998</v>
      </c>
      <c r="F48" s="26" t="s">
        <v>98</v>
      </c>
      <c r="G48" s="27">
        <f>STDEV(D47:D50)</f>
        <v>0.15458476220372852</v>
      </c>
      <c r="H48" s="23" t="s">
        <v>142</v>
      </c>
      <c r="I48" t="s">
        <v>165</v>
      </c>
      <c r="J48">
        <v>28.51745</v>
      </c>
      <c r="K48">
        <v>28.693289</v>
      </c>
      <c r="L48">
        <f t="shared" si="0"/>
        <v>28.605369500000002</v>
      </c>
      <c r="M48" s="26" t="s">
        <v>98</v>
      </c>
      <c r="N48" s="27">
        <f>STDEV(K47:K50)</f>
        <v>1.1877646549175185</v>
      </c>
      <c r="O48">
        <f t="shared" si="6"/>
        <v>20.777398500000004</v>
      </c>
      <c r="P48" t="s">
        <v>98</v>
      </c>
      <c r="Q48">
        <f>STDEV(O47:O50)</f>
        <v>1.1910082498426406</v>
      </c>
      <c r="R48" s="9">
        <f t="shared" si="7"/>
        <v>-1.5249323750000023</v>
      </c>
      <c r="S48" t="s">
        <v>98</v>
      </c>
      <c r="T48" s="6">
        <f>STDEV(R47:R50)</f>
        <v>1.1910082498426406</v>
      </c>
    </row>
    <row r="49" spans="1:20" x14ac:dyDescent="0.25">
      <c r="A49" s="23" t="s">
        <v>143</v>
      </c>
      <c r="B49" t="s">
        <v>4</v>
      </c>
      <c r="C49">
        <v>8.0419289999999997</v>
      </c>
      <c r="D49">
        <v>8.0946929999999995</v>
      </c>
      <c r="E49">
        <f t="shared" si="3"/>
        <v>8.0683109999999996</v>
      </c>
      <c r="F49" s="26" t="s">
        <v>99</v>
      </c>
      <c r="G49" s="27">
        <f>G48/SQRT(4)</f>
        <v>7.729238110186426E-2</v>
      </c>
      <c r="H49" s="23" t="s">
        <v>143</v>
      </c>
      <c r="I49" t="s">
        <v>165</v>
      </c>
      <c r="J49">
        <v>26.174707000000001</v>
      </c>
      <c r="K49">
        <v>26.219788000000001</v>
      </c>
      <c r="L49">
        <f t="shared" si="0"/>
        <v>26.197247500000003</v>
      </c>
      <c r="M49" s="26" t="s">
        <v>99</v>
      </c>
      <c r="N49" s="27">
        <f>N48/SQRT(4)</f>
        <v>0.59388232745875924</v>
      </c>
      <c r="O49">
        <f t="shared" si="6"/>
        <v>18.128936500000002</v>
      </c>
      <c r="P49" t="s">
        <v>99</v>
      </c>
      <c r="Q49">
        <f>Q48/SQRT(4)</f>
        <v>0.59550412492132032</v>
      </c>
      <c r="R49" s="9">
        <f t="shared" si="7"/>
        <v>1.1235296249999998</v>
      </c>
      <c r="S49" t="s">
        <v>99</v>
      </c>
      <c r="T49" s="6">
        <f>T48/SQRT(2)</f>
        <v>0.84217000991285296</v>
      </c>
    </row>
    <row r="50" spans="1:20" x14ac:dyDescent="0.25">
      <c r="A50" s="23" t="s">
        <v>144</v>
      </c>
      <c r="B50" t="s">
        <v>4</v>
      </c>
      <c r="C50">
        <v>8.1537989999999994</v>
      </c>
      <c r="D50">
        <v>8.2452559999999995</v>
      </c>
      <c r="E50">
        <f t="shared" si="3"/>
        <v>8.1995274999999985</v>
      </c>
      <c r="F50" s="26"/>
      <c r="G50" s="27"/>
      <c r="H50" s="23" t="s">
        <v>144</v>
      </c>
      <c r="I50" t="s">
        <v>165</v>
      </c>
      <c r="J50">
        <v>26.7058</v>
      </c>
      <c r="K50">
        <v>26.713085</v>
      </c>
      <c r="L50">
        <f t="shared" si="0"/>
        <v>26.709442500000002</v>
      </c>
      <c r="M50" s="26"/>
      <c r="N50" s="27"/>
      <c r="O50">
        <f t="shared" si="6"/>
        <v>18.509915000000003</v>
      </c>
      <c r="R50" s="9">
        <f t="shared" si="7"/>
        <v>0.74255112499999854</v>
      </c>
    </row>
    <row r="51" spans="1:20" x14ac:dyDescent="0.25">
      <c r="A51" s="28" t="s">
        <v>145</v>
      </c>
      <c r="B51" s="10" t="s">
        <v>4</v>
      </c>
      <c r="C51" s="10">
        <v>7.3588360000000002</v>
      </c>
      <c r="D51" s="10">
        <v>7.5180454000000001</v>
      </c>
      <c r="E51" s="10">
        <f t="shared" si="3"/>
        <v>7.4384407000000001</v>
      </c>
      <c r="F51" s="29" t="s">
        <v>97</v>
      </c>
      <c r="G51" s="30">
        <f>AVERAGE(D51:D54)</f>
        <v>7.7833595249999998</v>
      </c>
      <c r="H51" s="28" t="s">
        <v>145</v>
      </c>
      <c r="I51" s="10" t="s">
        <v>165</v>
      </c>
      <c r="J51" s="10">
        <v>28.220237999999998</v>
      </c>
      <c r="K51" s="10">
        <v>28.161210000000001</v>
      </c>
      <c r="L51" s="10">
        <f t="shared" si="0"/>
        <v>28.190723999999999</v>
      </c>
      <c r="M51" s="29" t="s">
        <v>97</v>
      </c>
      <c r="N51" s="30">
        <f>AVERAGE(K51:K54)</f>
        <v>27.908708249999997</v>
      </c>
      <c r="O51" s="10">
        <f t="shared" si="6"/>
        <v>20.752283299999998</v>
      </c>
      <c r="P51" s="10" t="s">
        <v>97</v>
      </c>
      <c r="Q51" s="10">
        <f>AVERAGE(O51:O54)</f>
        <v>20.196730237500002</v>
      </c>
      <c r="R51" s="11">
        <f t="shared" si="7"/>
        <v>-1.4998171749999969</v>
      </c>
      <c r="S51" s="10" t="s">
        <v>97</v>
      </c>
      <c r="T51" s="16">
        <f>AVERAGE(R51:R54)</f>
        <v>-0.94426411249999909</v>
      </c>
    </row>
    <row r="52" spans="1:20" x14ac:dyDescent="0.25">
      <c r="A52" s="28" t="s">
        <v>146</v>
      </c>
      <c r="B52" s="10" t="s">
        <v>4</v>
      </c>
      <c r="C52" s="10">
        <v>7.4466695999999999</v>
      </c>
      <c r="D52" s="10">
        <v>7.7519239999999998</v>
      </c>
      <c r="E52" s="10">
        <f t="shared" si="3"/>
        <v>7.5992967999999994</v>
      </c>
      <c r="F52" s="29" t="s">
        <v>98</v>
      </c>
      <c r="G52" s="30">
        <f>STDEV(D51:D54)</f>
        <v>0.23153625118956178</v>
      </c>
      <c r="H52" s="28" t="s">
        <v>146</v>
      </c>
      <c r="I52" s="10" t="s">
        <v>165</v>
      </c>
      <c r="J52" s="10">
        <v>27.436896999999998</v>
      </c>
      <c r="K52" s="10">
        <v>27.317409999999999</v>
      </c>
      <c r="L52" s="10">
        <f t="shared" si="0"/>
        <v>27.377153499999999</v>
      </c>
      <c r="M52" s="29" t="s">
        <v>98</v>
      </c>
      <c r="N52" s="30">
        <f>STDEV(K51:K54)</f>
        <v>0.83834601412796783</v>
      </c>
      <c r="O52" s="10">
        <f t="shared" si="6"/>
        <v>19.777856700000001</v>
      </c>
      <c r="P52" s="10" t="s">
        <v>98</v>
      </c>
      <c r="Q52" s="10">
        <f>STDEV(O51:O54)</f>
        <v>0.84820545929257096</v>
      </c>
      <c r="R52" s="11">
        <f t="shared" si="7"/>
        <v>-0.52539057499999942</v>
      </c>
      <c r="S52" s="10" t="s">
        <v>98</v>
      </c>
      <c r="T52" s="16">
        <f>STDEV(R51:R54)</f>
        <v>0.84820545929257107</v>
      </c>
    </row>
    <row r="53" spans="1:20" x14ac:dyDescent="0.25">
      <c r="A53" s="28" t="s">
        <v>147</v>
      </c>
      <c r="B53" s="10" t="s">
        <v>4</v>
      </c>
      <c r="C53" s="10">
        <v>7.6264200000000004</v>
      </c>
      <c r="D53" s="10">
        <v>7.7810407000000001</v>
      </c>
      <c r="E53" s="10">
        <f t="shared" si="3"/>
        <v>7.7037303500000007</v>
      </c>
      <c r="F53" s="29" t="s">
        <v>99</v>
      </c>
      <c r="G53" s="30">
        <f>G52/SQRT(4)</f>
        <v>0.11576812559478089</v>
      </c>
      <c r="H53" s="28" t="s">
        <v>147</v>
      </c>
      <c r="I53" s="10" t="s">
        <v>165</v>
      </c>
      <c r="J53" s="10">
        <v>28.506021</v>
      </c>
      <c r="K53" s="10">
        <v>28.983007000000001</v>
      </c>
      <c r="L53" s="10">
        <f t="shared" si="0"/>
        <v>28.744514000000002</v>
      </c>
      <c r="M53" s="29" t="s">
        <v>99</v>
      </c>
      <c r="N53" s="30">
        <f>N52/SQRT(4)</f>
        <v>0.41917300706398392</v>
      </c>
      <c r="O53" s="10">
        <f t="shared" si="6"/>
        <v>21.040783650000002</v>
      </c>
      <c r="P53" s="10" t="s">
        <v>99</v>
      </c>
      <c r="Q53" s="10">
        <f>Q52/SQRT(4)</f>
        <v>0.42410272964628548</v>
      </c>
      <c r="R53" s="11">
        <f t="shared" si="7"/>
        <v>-1.7883175250000001</v>
      </c>
      <c r="S53" s="10" t="s">
        <v>99</v>
      </c>
      <c r="T53" s="16">
        <f>T52/SQRT(2)</f>
        <v>0.59977183210522711</v>
      </c>
    </row>
    <row r="54" spans="1:20" x14ac:dyDescent="0.25">
      <c r="A54" s="28" t="s">
        <v>148</v>
      </c>
      <c r="B54" s="10" t="s">
        <v>4</v>
      </c>
      <c r="C54" s="10">
        <v>7.6430863999999996</v>
      </c>
      <c r="D54" s="10">
        <v>8.0824280000000002</v>
      </c>
      <c r="E54" s="10">
        <f t="shared" si="3"/>
        <v>7.8627571999999999</v>
      </c>
      <c r="F54" s="29"/>
      <c r="G54" s="30"/>
      <c r="H54" s="28" t="s">
        <v>148</v>
      </c>
      <c r="I54" s="10" t="s">
        <v>165</v>
      </c>
      <c r="J54" s="10">
        <v>26.984303000000001</v>
      </c>
      <c r="K54" s="10">
        <v>27.173206</v>
      </c>
      <c r="L54" s="10">
        <f t="shared" si="0"/>
        <v>27.078754500000002</v>
      </c>
      <c r="M54" s="29"/>
      <c r="N54" s="30"/>
      <c r="O54" s="10">
        <f t="shared" si="6"/>
        <v>19.215997300000002</v>
      </c>
      <c r="P54" s="10"/>
      <c r="Q54" s="10"/>
      <c r="R54" s="11">
        <f t="shared" si="7"/>
        <v>3.6468825000000038E-2</v>
      </c>
      <c r="S54" s="10"/>
      <c r="T54" s="10"/>
    </row>
    <row r="55" spans="1:20" x14ac:dyDescent="0.25">
      <c r="A55" s="31" t="s">
        <v>149</v>
      </c>
      <c r="B55" s="13" t="s">
        <v>4</v>
      </c>
      <c r="C55" s="13">
        <v>7.5952716000000002</v>
      </c>
      <c r="D55" s="13">
        <v>7.8042382999999997</v>
      </c>
      <c r="E55" s="13">
        <f t="shared" si="3"/>
        <v>7.69975495</v>
      </c>
      <c r="F55" s="32" t="s">
        <v>97</v>
      </c>
      <c r="G55" s="33">
        <f>AVERAGE(D55:D58)</f>
        <v>8.4236533250000001</v>
      </c>
      <c r="H55" s="31" t="s">
        <v>149</v>
      </c>
      <c r="I55" s="13" t="s">
        <v>165</v>
      </c>
      <c r="J55" s="13">
        <v>26.762293</v>
      </c>
      <c r="K55" s="13">
        <v>27.359203000000001</v>
      </c>
      <c r="L55" s="13">
        <f t="shared" si="0"/>
        <v>27.060748</v>
      </c>
      <c r="M55" s="32" t="s">
        <v>97</v>
      </c>
      <c r="N55" s="33">
        <f>AVERAGE(K55:K58)</f>
        <v>28.361929</v>
      </c>
      <c r="O55" s="13">
        <f t="shared" si="6"/>
        <v>19.360993050000001</v>
      </c>
      <c r="P55" s="13" t="s">
        <v>97</v>
      </c>
      <c r="Q55" s="13">
        <f>AVERAGE(O55:O58)</f>
        <v>19.7326747625</v>
      </c>
      <c r="R55" s="14">
        <f t="shared" si="7"/>
        <v>-0.10852692499999961</v>
      </c>
      <c r="S55" s="13" t="s">
        <v>97</v>
      </c>
      <c r="T55" s="17">
        <f>AVERAGE(R55:R58)</f>
        <v>-0.48020863749999965</v>
      </c>
    </row>
    <row r="56" spans="1:20" x14ac:dyDescent="0.25">
      <c r="A56" s="31" t="s">
        <v>150</v>
      </c>
      <c r="B56" s="13" t="s">
        <v>4</v>
      </c>
      <c r="C56" s="13">
        <v>8.4892020000000006</v>
      </c>
      <c r="D56" s="13">
        <v>8.5608170000000001</v>
      </c>
      <c r="E56" s="13">
        <f t="shared" si="3"/>
        <v>8.5250094999999995</v>
      </c>
      <c r="F56" s="32" t="s">
        <v>98</v>
      </c>
      <c r="G56" s="33">
        <f>STDEV(D55:D58)</f>
        <v>0.41636677575813219</v>
      </c>
      <c r="H56" s="31" t="s">
        <v>150</v>
      </c>
      <c r="I56" s="13" t="s">
        <v>165</v>
      </c>
      <c r="J56" s="13">
        <v>28.387540000000001</v>
      </c>
      <c r="K56" s="13">
        <v>29.367867</v>
      </c>
      <c r="L56" s="13">
        <f t="shared" si="0"/>
        <v>28.877703500000003</v>
      </c>
      <c r="M56" s="32" t="s">
        <v>98</v>
      </c>
      <c r="N56" s="33">
        <f>STDEV(K55:K58)</f>
        <v>1.2125393005823217</v>
      </c>
      <c r="O56" s="13">
        <f t="shared" si="6"/>
        <v>20.352694000000003</v>
      </c>
      <c r="P56" s="13" t="s">
        <v>98</v>
      </c>
      <c r="Q56" s="13">
        <f>STDEV(O55:O58)</f>
        <v>0.87663414263554518</v>
      </c>
      <c r="R56" s="14">
        <f t="shared" si="7"/>
        <v>-1.1002278750000016</v>
      </c>
      <c r="S56" s="13" t="s">
        <v>98</v>
      </c>
      <c r="T56" s="17">
        <f>STDEV(R55:R58)</f>
        <v>0.87663414263554518</v>
      </c>
    </row>
    <row r="57" spans="1:20" x14ac:dyDescent="0.25">
      <c r="A57" s="31" t="s">
        <v>151</v>
      </c>
      <c r="B57" s="13" t="s">
        <v>4</v>
      </c>
      <c r="C57" s="13">
        <v>8.5149690000000007</v>
      </c>
      <c r="D57" s="13">
        <v>8.6903900000000007</v>
      </c>
      <c r="E57" s="13">
        <f t="shared" si="3"/>
        <v>8.6026795000000007</v>
      </c>
      <c r="F57" s="32" t="s">
        <v>99</v>
      </c>
      <c r="G57" s="33">
        <f>G56/SQRT(4)</f>
        <v>0.2081833878790661</v>
      </c>
      <c r="H57" s="31" t="s">
        <v>151</v>
      </c>
      <c r="I57" s="13" t="s">
        <v>165</v>
      </c>
      <c r="J57" s="13">
        <v>28.840042</v>
      </c>
      <c r="K57" s="13">
        <v>29.454256000000001</v>
      </c>
      <c r="L57" s="13">
        <f t="shared" si="0"/>
        <v>29.147148999999999</v>
      </c>
      <c r="M57" s="32" t="s">
        <v>99</v>
      </c>
      <c r="N57" s="33">
        <f>N56/SQRT(4)</f>
        <v>0.60626965029116087</v>
      </c>
      <c r="O57" s="13">
        <f t="shared" si="6"/>
        <v>20.544469499999998</v>
      </c>
      <c r="P57" s="13" t="s">
        <v>99</v>
      </c>
      <c r="Q57" s="13">
        <f>Q56/SQRT(4)</f>
        <v>0.43831707131777259</v>
      </c>
      <c r="R57" s="14">
        <f t="shared" si="7"/>
        <v>-1.2920033749999966</v>
      </c>
      <c r="S57" s="13" t="s">
        <v>99</v>
      </c>
      <c r="T57" s="17">
        <f>T56/SQRT(2)</f>
        <v>0.61987394687724906</v>
      </c>
    </row>
    <row r="58" spans="1:20" x14ac:dyDescent="0.25">
      <c r="A58" s="31" t="s">
        <v>152</v>
      </c>
      <c r="B58" s="13" t="s">
        <v>4</v>
      </c>
      <c r="C58" s="13">
        <v>8.3970109999999991</v>
      </c>
      <c r="D58" s="13">
        <v>8.6391679999999997</v>
      </c>
      <c r="E58" s="13">
        <f t="shared" si="3"/>
        <v>8.5180894999999985</v>
      </c>
      <c r="F58" s="32"/>
      <c r="G58" s="33"/>
      <c r="H58" s="31" t="s">
        <v>152</v>
      </c>
      <c r="I58" s="13" t="s">
        <v>165</v>
      </c>
      <c r="J58" s="13">
        <v>27.114874</v>
      </c>
      <c r="K58" s="13">
        <v>27.266390000000001</v>
      </c>
      <c r="L58" s="13">
        <f t="shared" si="0"/>
        <v>27.190632000000001</v>
      </c>
      <c r="M58" s="32"/>
      <c r="N58" s="33"/>
      <c r="O58" s="13">
        <f t="shared" si="6"/>
        <v>18.672542500000002</v>
      </c>
      <c r="P58" s="13"/>
      <c r="Q58" s="13"/>
      <c r="R58" s="14">
        <f t="shared" si="7"/>
        <v>0.57992362499999928</v>
      </c>
      <c r="S58" s="13"/>
      <c r="T58" s="13"/>
    </row>
    <row r="59" spans="1:20" x14ac:dyDescent="0.25">
      <c r="A59" s="23" t="s">
        <v>153</v>
      </c>
      <c r="B59" t="s">
        <v>4</v>
      </c>
      <c r="C59">
        <v>8.9143120000000007</v>
      </c>
      <c r="D59">
        <v>8.7225180000000009</v>
      </c>
      <c r="E59">
        <f t="shared" si="3"/>
        <v>8.8184150000000017</v>
      </c>
      <c r="F59" s="26" t="s">
        <v>97</v>
      </c>
      <c r="G59" s="27">
        <f>AVERAGE(D59:D62)</f>
        <v>8.285274750000001</v>
      </c>
      <c r="H59" s="23" t="s">
        <v>153</v>
      </c>
      <c r="I59" t="s">
        <v>165</v>
      </c>
      <c r="J59">
        <v>29.423089999999998</v>
      </c>
      <c r="K59">
        <v>29.790517999999999</v>
      </c>
      <c r="L59">
        <f t="shared" si="0"/>
        <v>29.606803999999997</v>
      </c>
      <c r="M59" s="26" t="s">
        <v>97</v>
      </c>
      <c r="N59" s="27">
        <f>AVERAGE(K59:K62)</f>
        <v>27.190931749999997</v>
      </c>
      <c r="O59">
        <f t="shared" si="6"/>
        <v>20.788388999999995</v>
      </c>
      <c r="P59" t="s">
        <v>97</v>
      </c>
      <c r="Q59">
        <f>AVERAGE(O59:O62)</f>
        <v>18.919538299999999</v>
      </c>
      <c r="R59" s="9">
        <f t="shared" ref="R59:R70" si="8">$Q$59-O59</f>
        <v>-1.8688506999999959</v>
      </c>
      <c r="S59" t="s">
        <v>97</v>
      </c>
      <c r="T59" s="6">
        <f>AVERAGE(R59:R62)</f>
        <v>8.8817841970012523E-16</v>
      </c>
    </row>
    <row r="60" spans="1:20" x14ac:dyDescent="0.25">
      <c r="A60" s="23" t="s">
        <v>154</v>
      </c>
      <c r="B60" t="s">
        <v>4</v>
      </c>
      <c r="C60">
        <v>8.1599170000000001</v>
      </c>
      <c r="D60">
        <v>8.6960519999999999</v>
      </c>
      <c r="E60">
        <f t="shared" si="3"/>
        <v>8.4279845000000009</v>
      </c>
      <c r="F60" s="26" t="s">
        <v>98</v>
      </c>
      <c r="G60" s="27">
        <f>STDEV(D59:D62)</f>
        <v>0.48972456309737689</v>
      </c>
      <c r="H60" s="23" t="s">
        <v>154</v>
      </c>
      <c r="I60" t="s">
        <v>165</v>
      </c>
      <c r="J60">
        <v>26.932444</v>
      </c>
      <c r="K60">
        <v>26.913672999999999</v>
      </c>
      <c r="L60">
        <f t="shared" si="0"/>
        <v>26.9230585</v>
      </c>
      <c r="M60" s="26" t="s">
        <v>98</v>
      </c>
      <c r="N60" s="27">
        <f>STDEV(K59:K62)</f>
        <v>2.1362760779286574</v>
      </c>
      <c r="O60">
        <f t="shared" si="6"/>
        <v>18.495073999999999</v>
      </c>
      <c r="P60" t="s">
        <v>98</v>
      </c>
      <c r="Q60">
        <f>STDEV(O59:O62)</f>
        <v>1.7721792131114513</v>
      </c>
      <c r="R60" s="9">
        <f t="shared" si="8"/>
        <v>0.42446430000000035</v>
      </c>
      <c r="S60" t="s">
        <v>98</v>
      </c>
      <c r="T60" s="6">
        <f>STDEV(R59:R62)</f>
        <v>1.7721792131114513</v>
      </c>
    </row>
    <row r="61" spans="1:20" x14ac:dyDescent="0.25">
      <c r="A61" s="23" t="s">
        <v>155</v>
      </c>
      <c r="B61" t="s">
        <v>4</v>
      </c>
      <c r="C61">
        <v>7.6185419999999997</v>
      </c>
      <c r="D61">
        <v>7.8621160000000003</v>
      </c>
      <c r="E61">
        <f t="shared" si="3"/>
        <v>7.740329</v>
      </c>
      <c r="F61" s="26" t="s">
        <v>99</v>
      </c>
      <c r="G61" s="27">
        <f>G60/SQRT(4)</f>
        <v>0.24486228154868844</v>
      </c>
      <c r="H61" s="23" t="s">
        <v>155</v>
      </c>
      <c r="I61" t="s">
        <v>165</v>
      </c>
      <c r="J61">
        <v>27.471295999999999</v>
      </c>
      <c r="K61">
        <v>27.471937</v>
      </c>
      <c r="L61">
        <f t="shared" si="0"/>
        <v>27.4716165</v>
      </c>
      <c r="M61" s="26" t="s">
        <v>99</v>
      </c>
      <c r="N61" s="27">
        <f>N60/SQRT(4)</f>
        <v>1.0681380389643287</v>
      </c>
      <c r="O61">
        <f t="shared" si="6"/>
        <v>19.731287500000001</v>
      </c>
      <c r="P61" t="s">
        <v>99</v>
      </c>
      <c r="Q61">
        <f>Q60/SQRT(4)</f>
        <v>0.88608960655572566</v>
      </c>
      <c r="R61" s="9">
        <f t="shared" si="8"/>
        <v>-0.81174920000000128</v>
      </c>
      <c r="S61" t="s">
        <v>99</v>
      </c>
      <c r="T61" s="6">
        <f>T60/SQRT(2)</f>
        <v>1.2531199390689469</v>
      </c>
    </row>
    <row r="62" spans="1:20" x14ac:dyDescent="0.25">
      <c r="A62" s="23" t="s">
        <v>156</v>
      </c>
      <c r="B62" t="s">
        <v>4</v>
      </c>
      <c r="C62">
        <v>7.8411226000000003</v>
      </c>
      <c r="D62">
        <v>7.8604130000000003</v>
      </c>
      <c r="E62">
        <f t="shared" si="3"/>
        <v>7.8507677999999999</v>
      </c>
      <c r="F62" s="26"/>
      <c r="G62" s="27"/>
      <c r="H62" s="23" t="s">
        <v>156</v>
      </c>
      <c r="I62" t="s">
        <v>165</v>
      </c>
      <c r="J62">
        <v>24.440742</v>
      </c>
      <c r="K62">
        <v>24.587599000000001</v>
      </c>
      <c r="L62">
        <f t="shared" si="0"/>
        <v>24.514170499999999</v>
      </c>
      <c r="M62" s="26"/>
      <c r="N62" s="27"/>
      <c r="O62">
        <f t="shared" si="6"/>
        <v>16.663402699999999</v>
      </c>
      <c r="R62" s="9">
        <f t="shared" si="8"/>
        <v>2.2561356000000004</v>
      </c>
    </row>
    <row r="63" spans="1:20" x14ac:dyDescent="0.25">
      <c r="A63" s="28" t="s">
        <v>157</v>
      </c>
      <c r="B63" s="10" t="s">
        <v>4</v>
      </c>
      <c r="C63" s="10">
        <v>7.4704670000000002</v>
      </c>
      <c r="D63" s="10">
        <v>7.4776990000000003</v>
      </c>
      <c r="E63" s="10">
        <f t="shared" si="3"/>
        <v>7.4740830000000003</v>
      </c>
      <c r="F63" s="29" t="s">
        <v>97</v>
      </c>
      <c r="G63" s="30">
        <f>AVERAGE(D63:D66)</f>
        <v>8.0206816749999987</v>
      </c>
      <c r="H63" s="28" t="s">
        <v>157</v>
      </c>
      <c r="I63" s="10" t="s">
        <v>165</v>
      </c>
      <c r="J63" s="10">
        <v>27.457615000000001</v>
      </c>
      <c r="K63" s="10">
        <v>27.54297</v>
      </c>
      <c r="L63" s="10">
        <f t="shared" si="0"/>
        <v>27.5002925</v>
      </c>
      <c r="M63" s="29" t="s">
        <v>97</v>
      </c>
      <c r="N63" s="30">
        <f>AVERAGE(K63:K66)</f>
        <v>26.561540749999999</v>
      </c>
      <c r="O63" s="10">
        <f t="shared" si="6"/>
        <v>20.0262095</v>
      </c>
      <c r="P63" s="10" t="s">
        <v>97</v>
      </c>
      <c r="Q63" s="10">
        <f>AVERAGE(O63:O66)</f>
        <v>18.656475712500001</v>
      </c>
      <c r="R63" s="11">
        <f t="shared" si="8"/>
        <v>-1.106671200000001</v>
      </c>
      <c r="S63" s="10" t="s">
        <v>97</v>
      </c>
      <c r="T63" s="16">
        <f>AVERAGE(R63:R66)</f>
        <v>0.26306258749999856</v>
      </c>
    </row>
    <row r="64" spans="1:20" x14ac:dyDescent="0.25">
      <c r="A64" s="28" t="s">
        <v>158</v>
      </c>
      <c r="B64" s="10" t="s">
        <v>4</v>
      </c>
      <c r="C64" s="10">
        <v>8.1189309999999999</v>
      </c>
      <c r="D64" s="10">
        <v>8.3034189999999999</v>
      </c>
      <c r="E64" s="10">
        <f t="shared" si="3"/>
        <v>8.2111750000000008</v>
      </c>
      <c r="F64" s="29" t="s">
        <v>98</v>
      </c>
      <c r="G64" s="30">
        <f>STDEV(D63:D66)</f>
        <v>0.41077355478222094</v>
      </c>
      <c r="H64" s="28" t="s">
        <v>158</v>
      </c>
      <c r="I64" s="10" t="s">
        <v>165</v>
      </c>
      <c r="J64" s="10">
        <v>26.624396999999998</v>
      </c>
      <c r="K64" s="10">
        <v>26.402723000000002</v>
      </c>
      <c r="L64" s="10">
        <f t="shared" si="0"/>
        <v>26.513559999999998</v>
      </c>
      <c r="M64" s="29" t="s">
        <v>98</v>
      </c>
      <c r="N64" s="30">
        <f>STDEV(K63:K66)</f>
        <v>1.0272355263389779</v>
      </c>
      <c r="O64" s="10">
        <f t="shared" si="6"/>
        <v>18.302384999999997</v>
      </c>
      <c r="P64" s="10" t="s">
        <v>98</v>
      </c>
      <c r="Q64" s="10">
        <f>STDEV(O63:O66)</f>
        <v>1.2841974859022247</v>
      </c>
      <c r="R64" s="11">
        <f t="shared" si="8"/>
        <v>0.61715330000000179</v>
      </c>
      <c r="S64" s="10" t="s">
        <v>98</v>
      </c>
      <c r="T64" s="16">
        <f>STDEV(R63:R66)</f>
        <v>1.2841974859022247</v>
      </c>
    </row>
    <row r="65" spans="1:20" x14ac:dyDescent="0.25">
      <c r="A65" s="28" t="s">
        <v>159</v>
      </c>
      <c r="B65" s="10" t="s">
        <v>4</v>
      </c>
      <c r="C65" s="10">
        <v>7.7824325999999999</v>
      </c>
      <c r="D65" s="10">
        <v>7.9299306999999999</v>
      </c>
      <c r="E65" s="10">
        <f t="shared" si="3"/>
        <v>7.8561816499999999</v>
      </c>
      <c r="F65" s="29" t="s">
        <v>99</v>
      </c>
      <c r="G65" s="30">
        <f>G64/SQRT(4)</f>
        <v>0.20538677739111047</v>
      </c>
      <c r="H65" s="28" t="s">
        <v>159</v>
      </c>
      <c r="I65" s="10" t="s">
        <v>165</v>
      </c>
      <c r="J65" s="10">
        <v>27.105184999999999</v>
      </c>
      <c r="K65" s="10">
        <v>27.109106000000001</v>
      </c>
      <c r="L65" s="10">
        <f t="shared" si="0"/>
        <v>27.107145500000001</v>
      </c>
      <c r="M65" s="29" t="s">
        <v>99</v>
      </c>
      <c r="N65" s="30">
        <f>N64/SQRT(4)</f>
        <v>0.51361776316948893</v>
      </c>
      <c r="O65" s="10">
        <f t="shared" si="6"/>
        <v>19.250963850000002</v>
      </c>
      <c r="P65" s="10" t="s">
        <v>99</v>
      </c>
      <c r="Q65" s="10">
        <f>Q64/SQRT(4)</f>
        <v>0.64209874295111236</v>
      </c>
      <c r="R65" s="11">
        <f t="shared" si="8"/>
        <v>-0.33142555000000229</v>
      </c>
      <c r="S65" s="10" t="s">
        <v>99</v>
      </c>
      <c r="T65" s="16">
        <f>T64/SQRT(2)</f>
        <v>0.9080647506641788</v>
      </c>
    </row>
    <row r="66" spans="1:20" x14ac:dyDescent="0.25">
      <c r="A66" s="28" t="s">
        <v>160</v>
      </c>
      <c r="B66" s="10" t="s">
        <v>4</v>
      </c>
      <c r="C66" s="10">
        <v>8.1971830000000008</v>
      </c>
      <c r="D66" s="10">
        <v>8.3716779999999993</v>
      </c>
      <c r="E66" s="10">
        <f t="shared" si="3"/>
        <v>8.2844304999999991</v>
      </c>
      <c r="F66" s="29"/>
      <c r="G66" s="30"/>
      <c r="H66" s="28" t="s">
        <v>160</v>
      </c>
      <c r="I66" s="10" t="s">
        <v>165</v>
      </c>
      <c r="J66" s="10">
        <v>25.470186000000002</v>
      </c>
      <c r="K66" s="10">
        <v>25.191364</v>
      </c>
      <c r="L66" s="10">
        <f t="shared" si="0"/>
        <v>25.330775000000003</v>
      </c>
      <c r="M66" s="29"/>
      <c r="N66" s="30"/>
      <c r="O66" s="10">
        <f t="shared" si="6"/>
        <v>17.046344500000004</v>
      </c>
      <c r="P66" s="10"/>
      <c r="Q66" s="10"/>
      <c r="R66" s="11">
        <f t="shared" si="8"/>
        <v>1.8731937999999957</v>
      </c>
      <c r="S66" s="10"/>
      <c r="T66" s="10"/>
    </row>
    <row r="67" spans="1:20" x14ac:dyDescent="0.25">
      <c r="A67" s="31" t="s">
        <v>161</v>
      </c>
      <c r="B67" s="13" t="s">
        <v>4</v>
      </c>
      <c r="C67" s="13">
        <v>7.7767396</v>
      </c>
      <c r="D67" s="13">
        <v>7.8514189999999999</v>
      </c>
      <c r="E67" s="13">
        <f t="shared" si="3"/>
        <v>7.8140792999999995</v>
      </c>
      <c r="F67" s="32" t="s">
        <v>97</v>
      </c>
      <c r="G67" s="33">
        <f>AVERAGE(D67:D70)</f>
        <v>7.8449042499999999</v>
      </c>
      <c r="H67" s="31" t="s">
        <v>161</v>
      </c>
      <c r="I67" s="13" t="s">
        <v>165</v>
      </c>
      <c r="J67" s="13">
        <v>27.322389999999999</v>
      </c>
      <c r="K67" s="13">
        <v>26.684623999999999</v>
      </c>
      <c r="L67" s="13">
        <f t="shared" si="0"/>
        <v>27.003506999999999</v>
      </c>
      <c r="M67" s="32" t="s">
        <v>97</v>
      </c>
      <c r="N67" s="33">
        <f>AVERAGE(K67:K70)</f>
        <v>27.224963250000002</v>
      </c>
      <c r="O67" s="13">
        <f t="shared" si="6"/>
        <v>19.1894277</v>
      </c>
      <c r="P67" s="13" t="s">
        <v>97</v>
      </c>
      <c r="Q67" s="13">
        <f>AVERAGE(O67:O70)</f>
        <v>19.419425425</v>
      </c>
      <c r="R67" s="14">
        <f t="shared" si="8"/>
        <v>-0.26988940000000028</v>
      </c>
      <c r="S67" s="13" t="s">
        <v>97</v>
      </c>
      <c r="T67" s="17">
        <f>AVERAGE(R67:R70)</f>
        <v>-0.49988712499999988</v>
      </c>
    </row>
    <row r="68" spans="1:20" x14ac:dyDescent="0.25">
      <c r="A68" s="31" t="s">
        <v>162</v>
      </c>
      <c r="B68" s="13" t="s">
        <v>4</v>
      </c>
      <c r="C68" s="13">
        <v>7.9186480000000001</v>
      </c>
      <c r="D68" s="13">
        <v>7.8809129999999996</v>
      </c>
      <c r="E68" s="13">
        <f t="shared" si="3"/>
        <v>7.8997805000000003</v>
      </c>
      <c r="F68" s="32" t="s">
        <v>98</v>
      </c>
      <c r="G68" s="33">
        <f>STDEV(D67:D70)</f>
        <v>8.2572159906249915E-2</v>
      </c>
      <c r="H68" s="31" t="s">
        <v>162</v>
      </c>
      <c r="I68" s="13" t="s">
        <v>165</v>
      </c>
      <c r="J68" s="13">
        <v>28.540019999999998</v>
      </c>
      <c r="K68" s="13">
        <v>28.791103</v>
      </c>
      <c r="L68" s="13">
        <f t="shared" si="0"/>
        <v>28.665561499999999</v>
      </c>
      <c r="M68" s="32" t="s">
        <v>98</v>
      </c>
      <c r="N68" s="33">
        <f>STDEV(K67:K70)</f>
        <v>1.1177156763567304</v>
      </c>
      <c r="O68" s="13">
        <f t="shared" si="6"/>
        <v>20.765780999999997</v>
      </c>
      <c r="P68" s="13" t="s">
        <v>98</v>
      </c>
      <c r="Q68" s="13">
        <f>STDEV(O67:O70)</f>
        <v>1.0226443882125</v>
      </c>
      <c r="R68" s="14">
        <f t="shared" si="8"/>
        <v>-1.8462426999999977</v>
      </c>
      <c r="S68" s="13" t="s">
        <v>98</v>
      </c>
      <c r="T68" s="17">
        <f>STDEV(R67:R70)</f>
        <v>1.0226443882125</v>
      </c>
    </row>
    <row r="69" spans="1:20" x14ac:dyDescent="0.25">
      <c r="A69" s="31" t="s">
        <v>163</v>
      </c>
      <c r="B69" s="13" t="s">
        <v>4</v>
      </c>
      <c r="C69" s="13">
        <v>7.7286279999999996</v>
      </c>
      <c r="D69" s="13">
        <v>7.7282190000000002</v>
      </c>
      <c r="E69" s="13">
        <f t="shared" si="3"/>
        <v>7.7284234999999999</v>
      </c>
      <c r="F69" s="32" t="s">
        <v>99</v>
      </c>
      <c r="G69" s="33">
        <f>G68/SQRT(4)</f>
        <v>4.1286079953124957E-2</v>
      </c>
      <c r="H69" s="31" t="s">
        <v>163</v>
      </c>
      <c r="I69" s="13" t="s">
        <v>165</v>
      </c>
      <c r="J69" s="13">
        <v>27.117965999999999</v>
      </c>
      <c r="K69" s="13">
        <v>27.200413000000001</v>
      </c>
      <c r="L69" s="13">
        <f t="shared" si="0"/>
        <v>27.1591895</v>
      </c>
      <c r="M69" s="32" t="s">
        <v>99</v>
      </c>
      <c r="N69" s="33">
        <f>N68/SQRT(4)</f>
        <v>0.55885783817836521</v>
      </c>
      <c r="O69" s="13">
        <f t="shared" si="6"/>
        <v>19.430765999999998</v>
      </c>
      <c r="P69" s="13" t="s">
        <v>99</v>
      </c>
      <c r="Q69" s="13">
        <f>Q68/SQRT(4)</f>
        <v>0.51132219410625002</v>
      </c>
      <c r="R69" s="14">
        <f t="shared" si="8"/>
        <v>-0.51122769999999917</v>
      </c>
      <c r="S69" s="13" t="s">
        <v>99</v>
      </c>
      <c r="T69" s="17">
        <f>T68/SQRT(2)</f>
        <v>0.72311878164742693</v>
      </c>
    </row>
    <row r="70" spans="1:20" x14ac:dyDescent="0.25">
      <c r="A70" s="31" t="s">
        <v>164</v>
      </c>
      <c r="B70" s="13" t="s">
        <v>4</v>
      </c>
      <c r="C70" s="13">
        <v>7.8654479999999998</v>
      </c>
      <c r="D70" s="13">
        <v>7.9190659999999999</v>
      </c>
      <c r="E70" s="13">
        <f t="shared" si="3"/>
        <v>7.8922569999999999</v>
      </c>
      <c r="F70" s="34"/>
      <c r="G70" s="35"/>
      <c r="H70" s="31" t="s">
        <v>164</v>
      </c>
      <c r="I70" s="13" t="s">
        <v>165</v>
      </c>
      <c r="J70" s="13">
        <v>26.144255000000001</v>
      </c>
      <c r="K70" s="13">
        <v>26.223713</v>
      </c>
      <c r="L70" s="13">
        <f t="shared" si="0"/>
        <v>26.183984000000002</v>
      </c>
      <c r="M70" s="34"/>
      <c r="N70" s="35"/>
      <c r="O70" s="13">
        <f t="shared" si="6"/>
        <v>18.291727000000002</v>
      </c>
      <c r="P70" s="13"/>
      <c r="Q70" s="13"/>
      <c r="R70" s="14">
        <f t="shared" si="8"/>
        <v>0.62781129999999763</v>
      </c>
      <c r="S70" s="13"/>
      <c r="T70" s="13"/>
    </row>
  </sheetData>
  <mergeCells count="2">
    <mergeCell ref="C9:D9"/>
    <mergeCell ref="J9:K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53"/>
  <sheetViews>
    <sheetView workbookViewId="0">
      <selection activeCell="H46" sqref="H46:H53"/>
    </sheetView>
  </sheetViews>
  <sheetFormatPr defaultRowHeight="15" x14ac:dyDescent="0.25"/>
  <cols>
    <col min="1" max="1" width="14.42578125" bestFit="1" customWidth="1"/>
    <col min="2" max="2" width="10.28515625" bestFit="1" customWidth="1"/>
    <col min="3" max="3" width="10.140625" bestFit="1" customWidth="1"/>
    <col min="5" max="5" width="12" bestFit="1" customWidth="1"/>
  </cols>
  <sheetData>
    <row r="6" spans="1:10" x14ac:dyDescent="0.25">
      <c r="A6" s="37" t="s">
        <v>233</v>
      </c>
      <c r="F6" s="37" t="s">
        <v>169</v>
      </c>
      <c r="G6" s="37" t="s">
        <v>228</v>
      </c>
      <c r="H6" s="37" t="s">
        <v>171</v>
      </c>
    </row>
    <row r="7" spans="1:10" x14ac:dyDescent="0.25">
      <c r="A7" t="s">
        <v>226</v>
      </c>
      <c r="B7" t="s">
        <v>172</v>
      </c>
      <c r="C7" t="s">
        <v>173</v>
      </c>
      <c r="D7" s="37" t="s">
        <v>234</v>
      </c>
      <c r="E7" t="s">
        <v>175</v>
      </c>
      <c r="F7" s="37" t="s">
        <v>234</v>
      </c>
      <c r="G7" s="37" t="s">
        <v>176</v>
      </c>
      <c r="H7" s="37" t="s">
        <v>234</v>
      </c>
    </row>
    <row r="8" spans="1:10" x14ac:dyDescent="0.25">
      <c r="A8" t="s">
        <v>177</v>
      </c>
      <c r="B8" t="s">
        <v>178</v>
      </c>
      <c r="C8">
        <v>6</v>
      </c>
      <c r="D8">
        <v>25.221869999999999</v>
      </c>
      <c r="E8">
        <v>22.521705222222224</v>
      </c>
      <c r="F8">
        <f>D8-E8</f>
        <v>2.7001647777777755</v>
      </c>
      <c r="G8">
        <f>AVERAGE(F8:F15)</f>
        <v>3.7880388055555549</v>
      </c>
      <c r="H8">
        <f>$G$8-F8</f>
        <v>1.0878740277777794</v>
      </c>
      <c r="I8" s="37" t="s">
        <v>97</v>
      </c>
      <c r="J8">
        <f>AVERAGE(H8:H15)</f>
        <v>0</v>
      </c>
    </row>
    <row r="9" spans="1:10" x14ac:dyDescent="0.25">
      <c r="A9" t="s">
        <v>179</v>
      </c>
      <c r="B9" t="s">
        <v>178</v>
      </c>
      <c r="C9">
        <v>6</v>
      </c>
      <c r="D9">
        <v>25.936078999999999</v>
      </c>
      <c r="E9">
        <v>22.895705000000003</v>
      </c>
      <c r="F9">
        <f>D9-E9</f>
        <v>3.0403739999999964</v>
      </c>
      <c r="H9">
        <f t="shared" ref="H9:H23" si="0">$G$8-F9</f>
        <v>0.74766480555555859</v>
      </c>
      <c r="I9" s="37" t="s">
        <v>98</v>
      </c>
      <c r="J9">
        <f>STDEV(H8:H15)</f>
        <v>1.2013471862411338</v>
      </c>
    </row>
    <row r="10" spans="1:10" x14ac:dyDescent="0.25">
      <c r="A10" t="s">
        <v>180</v>
      </c>
      <c r="B10" t="s">
        <v>178</v>
      </c>
      <c r="C10">
        <v>6</v>
      </c>
      <c r="D10">
        <v>24.691396999999998</v>
      </c>
      <c r="E10">
        <v>22.322446666666664</v>
      </c>
      <c r="F10">
        <f t="shared" ref="F10:F53" si="1">D10-E10</f>
        <v>2.3689503333333342</v>
      </c>
      <c r="H10">
        <f t="shared" si="0"/>
        <v>1.4190884722222208</v>
      </c>
      <c r="I10" s="37" t="s">
        <v>181</v>
      </c>
      <c r="J10">
        <f>J9/SQRT(8)</f>
        <v>0.42474037097524192</v>
      </c>
    </row>
    <row r="11" spans="1:10" x14ac:dyDescent="0.25">
      <c r="A11" t="s">
        <v>182</v>
      </c>
      <c r="B11" t="s">
        <v>178</v>
      </c>
      <c r="C11">
        <v>6</v>
      </c>
      <c r="D11">
        <v>25.038133999999999</v>
      </c>
      <c r="E11">
        <v>22.346964</v>
      </c>
      <c r="F11">
        <f t="shared" si="1"/>
        <v>2.6911699999999996</v>
      </c>
      <c r="H11">
        <f t="shared" si="0"/>
        <v>1.0968688055555553</v>
      </c>
    </row>
    <row r="12" spans="1:10" x14ac:dyDescent="0.25">
      <c r="A12" t="s">
        <v>183</v>
      </c>
      <c r="B12" t="s">
        <v>178</v>
      </c>
      <c r="C12">
        <v>6</v>
      </c>
      <c r="D12">
        <v>22.832253000000001</v>
      </c>
      <c r="E12">
        <v>17.487771333333331</v>
      </c>
      <c r="F12">
        <f t="shared" si="1"/>
        <v>5.3444816666666703</v>
      </c>
      <c r="H12">
        <f t="shared" si="0"/>
        <v>-1.5564428611111154</v>
      </c>
    </row>
    <row r="13" spans="1:10" x14ac:dyDescent="0.25">
      <c r="A13" t="s">
        <v>184</v>
      </c>
      <c r="B13" t="s">
        <v>178</v>
      </c>
      <c r="C13">
        <v>6</v>
      </c>
      <c r="D13">
        <v>23.277062999999998</v>
      </c>
      <c r="E13">
        <v>18.739199666666664</v>
      </c>
      <c r="F13">
        <f t="shared" si="1"/>
        <v>4.537863333333334</v>
      </c>
      <c r="H13">
        <f t="shared" si="0"/>
        <v>-0.74982452777777908</v>
      </c>
    </row>
    <row r="14" spans="1:10" x14ac:dyDescent="0.25">
      <c r="A14" t="s">
        <v>185</v>
      </c>
      <c r="B14" t="s">
        <v>178</v>
      </c>
      <c r="C14">
        <v>6</v>
      </c>
      <c r="D14">
        <v>22.784814999999998</v>
      </c>
      <c r="E14">
        <v>17.791120666666668</v>
      </c>
      <c r="F14">
        <f t="shared" si="1"/>
        <v>4.9936943333333303</v>
      </c>
      <c r="H14">
        <f t="shared" si="0"/>
        <v>-1.2056555277777754</v>
      </c>
    </row>
    <row r="15" spans="1:10" x14ac:dyDescent="0.25">
      <c r="A15" t="s">
        <v>186</v>
      </c>
      <c r="B15" t="s">
        <v>178</v>
      </c>
      <c r="C15">
        <v>6</v>
      </c>
      <c r="D15">
        <v>23.727629</v>
      </c>
      <c r="E15">
        <v>19.100017000000001</v>
      </c>
      <c r="F15">
        <f t="shared" si="1"/>
        <v>4.6276119999999992</v>
      </c>
      <c r="H15">
        <f t="shared" si="0"/>
        <v>-0.83957319444444423</v>
      </c>
    </row>
    <row r="16" spans="1:10" x14ac:dyDescent="0.25">
      <c r="A16" s="13" t="s">
        <v>187</v>
      </c>
      <c r="B16" s="13" t="s">
        <v>188</v>
      </c>
      <c r="C16" s="13">
        <v>6</v>
      </c>
      <c r="D16" s="13">
        <v>24.717119333333333</v>
      </c>
      <c r="E16" s="13">
        <v>21.718041444444442</v>
      </c>
      <c r="F16" s="13">
        <f t="shared" si="1"/>
        <v>2.9990778888888912</v>
      </c>
      <c r="G16" s="13"/>
      <c r="H16" s="13">
        <f t="shared" si="0"/>
        <v>0.78896091666666379</v>
      </c>
      <c r="I16" s="38" t="s">
        <v>97</v>
      </c>
      <c r="J16" s="13">
        <f>AVERAGE(H16:H23)</f>
        <v>-0.14082963888889033</v>
      </c>
    </row>
    <row r="17" spans="1:10" x14ac:dyDescent="0.25">
      <c r="A17" s="13" t="s">
        <v>189</v>
      </c>
      <c r="B17" s="13" t="s">
        <v>188</v>
      </c>
      <c r="C17" s="13">
        <v>6</v>
      </c>
      <c r="D17" s="13">
        <v>25.533647999999999</v>
      </c>
      <c r="E17" s="13">
        <v>21.970990999999998</v>
      </c>
      <c r="F17" s="13">
        <f t="shared" si="1"/>
        <v>3.5626570000000015</v>
      </c>
      <c r="G17" s="13"/>
      <c r="H17" s="13">
        <f t="shared" si="0"/>
        <v>0.22538180555555343</v>
      </c>
      <c r="I17" s="38" t="s">
        <v>98</v>
      </c>
      <c r="J17" s="13">
        <f>STDEV(H16:H23)</f>
        <v>1.0507920855680082</v>
      </c>
    </row>
    <row r="18" spans="1:10" x14ac:dyDescent="0.25">
      <c r="A18" s="13" t="s">
        <v>190</v>
      </c>
      <c r="B18" s="13" t="s">
        <v>188</v>
      </c>
      <c r="C18" s="13">
        <v>6</v>
      </c>
      <c r="D18" s="13">
        <v>25.315747999999999</v>
      </c>
      <c r="E18" s="13">
        <v>22.292417</v>
      </c>
      <c r="F18" s="13">
        <f t="shared" si="1"/>
        <v>3.0233309999999989</v>
      </c>
      <c r="G18" s="13"/>
      <c r="H18" s="13">
        <f t="shared" si="0"/>
        <v>0.76470780555555606</v>
      </c>
      <c r="I18" s="38" t="s">
        <v>181</v>
      </c>
      <c r="J18" s="13">
        <f>J17/SQRT(8)</f>
        <v>0.37151110466114673</v>
      </c>
    </row>
    <row r="19" spans="1:10" x14ac:dyDescent="0.25">
      <c r="A19" s="13" t="s">
        <v>191</v>
      </c>
      <c r="B19" s="13" t="s">
        <v>188</v>
      </c>
      <c r="C19" s="13">
        <v>6</v>
      </c>
      <c r="D19" s="13">
        <v>23.301962</v>
      </c>
      <c r="E19" s="13">
        <v>20.890716333333334</v>
      </c>
      <c r="F19" s="13">
        <f t="shared" si="1"/>
        <v>2.411245666666666</v>
      </c>
      <c r="G19" s="13"/>
      <c r="H19" s="13">
        <f t="shared" si="0"/>
        <v>1.376793138888889</v>
      </c>
      <c r="I19" s="13"/>
      <c r="J19" s="13"/>
    </row>
    <row r="20" spans="1:10" x14ac:dyDescent="0.25">
      <c r="A20" s="13" t="s">
        <v>192</v>
      </c>
      <c r="B20" s="13" t="s">
        <v>188</v>
      </c>
      <c r="C20" s="13">
        <v>6</v>
      </c>
      <c r="D20" s="13">
        <v>24.057767999999999</v>
      </c>
      <c r="E20" s="13">
        <v>19.456885333333332</v>
      </c>
      <c r="F20" s="13">
        <f t="shared" si="1"/>
        <v>4.6008826666666671</v>
      </c>
      <c r="G20" s="13"/>
      <c r="H20" s="13">
        <f t="shared" si="0"/>
        <v>-0.81284386111111218</v>
      </c>
      <c r="I20" s="13"/>
      <c r="J20" s="13"/>
    </row>
    <row r="21" spans="1:10" x14ac:dyDescent="0.25">
      <c r="A21" s="13" t="s">
        <v>193</v>
      </c>
      <c r="B21" s="13" t="s">
        <v>188</v>
      </c>
      <c r="C21" s="13">
        <v>6</v>
      </c>
      <c r="D21" s="13">
        <v>23.842500000000001</v>
      </c>
      <c r="E21" s="13">
        <v>19.069929999999999</v>
      </c>
      <c r="F21" s="13">
        <f t="shared" si="1"/>
        <v>4.7725700000000018</v>
      </c>
      <c r="G21" s="13"/>
      <c r="H21" s="13">
        <f t="shared" si="0"/>
        <v>-0.98453119444444681</v>
      </c>
      <c r="I21" s="13"/>
      <c r="J21" s="13"/>
    </row>
    <row r="22" spans="1:10" x14ac:dyDescent="0.25">
      <c r="A22" s="13" t="s">
        <v>194</v>
      </c>
      <c r="B22" s="13" t="s">
        <v>188</v>
      </c>
      <c r="C22" s="13">
        <v>6</v>
      </c>
      <c r="D22" s="13">
        <v>22.748860000000001</v>
      </c>
      <c r="E22" s="13">
        <v>17.808618333333332</v>
      </c>
      <c r="F22" s="13">
        <f t="shared" si="1"/>
        <v>4.9402416666666689</v>
      </c>
      <c r="G22" s="13"/>
      <c r="H22" s="13">
        <f t="shared" si="0"/>
        <v>-1.1522028611111139</v>
      </c>
      <c r="I22" s="13"/>
      <c r="J22" s="13"/>
    </row>
    <row r="23" spans="1:10" x14ac:dyDescent="0.25">
      <c r="A23" s="13" t="s">
        <v>195</v>
      </c>
      <c r="B23" s="13" t="s">
        <v>188</v>
      </c>
      <c r="C23" s="13">
        <v>6</v>
      </c>
      <c r="D23" s="13">
        <v>23.265694</v>
      </c>
      <c r="E23" s="13">
        <v>18.144752333333333</v>
      </c>
      <c r="F23" s="13">
        <f t="shared" si="1"/>
        <v>5.1209416666666669</v>
      </c>
      <c r="G23" s="13"/>
      <c r="H23" s="13">
        <f t="shared" si="0"/>
        <v>-1.332902861111112</v>
      </c>
      <c r="I23" s="13"/>
      <c r="J23" s="13"/>
    </row>
    <row r="24" spans="1:10" x14ac:dyDescent="0.25">
      <c r="A24" t="s">
        <v>196</v>
      </c>
      <c r="B24" t="s">
        <v>178</v>
      </c>
      <c r="C24">
        <v>12</v>
      </c>
      <c r="D24">
        <v>24.531420000000001</v>
      </c>
      <c r="E24">
        <v>21.259137333333332</v>
      </c>
      <c r="F24">
        <f t="shared" si="1"/>
        <v>3.2722826666666691</v>
      </c>
      <c r="G24">
        <f>AVERAGE(F24:F30)</f>
        <v>3.9338406190476194</v>
      </c>
      <c r="H24">
        <f>$G$24-F24</f>
        <v>0.66155795238095028</v>
      </c>
      <c r="I24" s="37" t="s">
        <v>97</v>
      </c>
      <c r="J24">
        <f>AVERAGE(H24:H30)</f>
        <v>-1.2688263138573217E-16</v>
      </c>
    </row>
    <row r="25" spans="1:10" x14ac:dyDescent="0.25">
      <c r="A25" t="s">
        <v>197</v>
      </c>
      <c r="B25" t="s">
        <v>178</v>
      </c>
      <c r="C25">
        <v>12</v>
      </c>
      <c r="D25">
        <v>24.906227000000001</v>
      </c>
      <c r="E25">
        <v>22.458629333333334</v>
      </c>
      <c r="F25">
        <f t="shared" si="1"/>
        <v>2.4475976666666668</v>
      </c>
      <c r="H25">
        <f t="shared" ref="H25:H38" si="2">$G$24-F25</f>
        <v>1.4862429523809526</v>
      </c>
      <c r="I25" s="37" t="s">
        <v>98</v>
      </c>
      <c r="J25">
        <f>STDEV(H24:H30)</f>
        <v>1.1859152311398706</v>
      </c>
    </row>
    <row r="26" spans="1:10" x14ac:dyDescent="0.25">
      <c r="A26" t="s">
        <v>198</v>
      </c>
      <c r="B26" t="s">
        <v>178</v>
      </c>
      <c r="C26">
        <v>12</v>
      </c>
      <c r="D26">
        <v>25.731064</v>
      </c>
      <c r="E26">
        <v>22.634865666666666</v>
      </c>
      <c r="F26">
        <f t="shared" si="1"/>
        <v>3.0961983333333336</v>
      </c>
      <c r="H26">
        <f t="shared" si="2"/>
        <v>0.83764228571428578</v>
      </c>
      <c r="I26" s="37" t="s">
        <v>181</v>
      </c>
      <c r="J26">
        <f>J25/SQRT(7)</f>
        <v>0.44823382537139705</v>
      </c>
    </row>
    <row r="27" spans="1:10" x14ac:dyDescent="0.25">
      <c r="A27" t="s">
        <v>199</v>
      </c>
      <c r="B27" t="s">
        <v>178</v>
      </c>
      <c r="C27">
        <v>12</v>
      </c>
      <c r="D27">
        <v>25.366821000000002</v>
      </c>
      <c r="E27">
        <v>21.722564666666667</v>
      </c>
      <c r="F27">
        <f t="shared" si="1"/>
        <v>3.6442563333333347</v>
      </c>
      <c r="H27">
        <f t="shared" si="2"/>
        <v>0.28958428571428474</v>
      </c>
    </row>
    <row r="28" spans="1:10" x14ac:dyDescent="0.25">
      <c r="A28" t="s">
        <v>200</v>
      </c>
      <c r="B28" t="s">
        <v>178</v>
      </c>
      <c r="C28">
        <v>12</v>
      </c>
      <c r="D28">
        <v>23.16976</v>
      </c>
      <c r="E28">
        <v>18.452648</v>
      </c>
      <c r="F28">
        <f t="shared" si="1"/>
        <v>4.7171120000000002</v>
      </c>
      <c r="H28">
        <f t="shared" si="2"/>
        <v>-0.7832713809523808</v>
      </c>
    </row>
    <row r="29" spans="1:10" x14ac:dyDescent="0.25">
      <c r="A29" t="s">
        <v>201</v>
      </c>
      <c r="B29" t="s">
        <v>178</v>
      </c>
      <c r="C29">
        <v>12</v>
      </c>
      <c r="D29">
        <v>23.333231000000001</v>
      </c>
      <c r="E29">
        <v>17.350907000000003</v>
      </c>
      <c r="F29">
        <f t="shared" si="1"/>
        <v>5.9823239999999984</v>
      </c>
      <c r="H29">
        <f t="shared" si="2"/>
        <v>-2.048483380952379</v>
      </c>
    </row>
    <row r="30" spans="1:10" x14ac:dyDescent="0.25">
      <c r="A30" t="s">
        <v>202</v>
      </c>
      <c r="B30" t="s">
        <v>178</v>
      </c>
      <c r="C30">
        <v>12</v>
      </c>
      <c r="D30">
        <v>23.236673</v>
      </c>
      <c r="E30">
        <v>18.859559666666666</v>
      </c>
      <c r="F30">
        <f t="shared" si="1"/>
        <v>4.3771133333333339</v>
      </c>
      <c r="H30">
        <f t="shared" si="2"/>
        <v>-0.44327271428571446</v>
      </c>
    </row>
    <row r="31" spans="1:10" x14ac:dyDescent="0.25">
      <c r="A31" s="13" t="s">
        <v>203</v>
      </c>
      <c r="B31" s="13" t="s">
        <v>188</v>
      </c>
      <c r="C31" s="13">
        <v>12</v>
      </c>
      <c r="D31" s="13">
        <v>24.827862</v>
      </c>
      <c r="E31" s="13">
        <v>22.753657333333333</v>
      </c>
      <c r="F31" s="13">
        <f t="shared" si="1"/>
        <v>2.0742046666666667</v>
      </c>
      <c r="G31" s="13"/>
      <c r="H31" s="13">
        <f t="shared" si="2"/>
        <v>1.8596359523809527</v>
      </c>
      <c r="I31" s="38" t="s">
        <v>97</v>
      </c>
      <c r="J31" s="13">
        <f>AVERAGE(H31:H38)</f>
        <v>0.39923932738095314</v>
      </c>
    </row>
    <row r="32" spans="1:10" x14ac:dyDescent="0.25">
      <c r="A32" s="13" t="s">
        <v>204</v>
      </c>
      <c r="B32" s="13" t="s">
        <v>188</v>
      </c>
      <c r="C32" s="13">
        <v>12</v>
      </c>
      <c r="D32" s="13">
        <v>24.892285999999999</v>
      </c>
      <c r="E32" s="13">
        <v>22.232354666666669</v>
      </c>
      <c r="F32" s="13">
        <f t="shared" si="1"/>
        <v>2.6599313333333292</v>
      </c>
      <c r="G32" s="13"/>
      <c r="H32" s="13">
        <f t="shared" si="2"/>
        <v>1.2739092857142902</v>
      </c>
      <c r="I32" s="38" t="s">
        <v>98</v>
      </c>
      <c r="J32" s="13">
        <f>STDEV(H31:H38)</f>
        <v>1.2764606299747878</v>
      </c>
    </row>
    <row r="33" spans="1:10" x14ac:dyDescent="0.25">
      <c r="A33" s="13" t="s">
        <v>205</v>
      </c>
      <c r="B33" s="13" t="s">
        <v>188</v>
      </c>
      <c r="C33" s="13">
        <v>12</v>
      </c>
      <c r="D33" s="13">
        <v>25.329556</v>
      </c>
      <c r="E33" s="13">
        <v>22.476893</v>
      </c>
      <c r="F33" s="13">
        <f t="shared" si="1"/>
        <v>2.8526629999999997</v>
      </c>
      <c r="G33" s="13"/>
      <c r="H33" s="13">
        <f t="shared" si="2"/>
        <v>1.0811776190476197</v>
      </c>
      <c r="I33" s="38" t="s">
        <v>181</v>
      </c>
      <c r="J33" s="13">
        <f>J32/SQRT(8)</f>
        <v>0.45129698368641241</v>
      </c>
    </row>
    <row r="34" spans="1:10" x14ac:dyDescent="0.25">
      <c r="A34" s="13" t="s">
        <v>206</v>
      </c>
      <c r="B34" s="13" t="s">
        <v>188</v>
      </c>
      <c r="C34" s="13">
        <v>12</v>
      </c>
      <c r="D34" s="13">
        <v>23.807183999999999</v>
      </c>
      <c r="E34" s="13">
        <v>21.717626666666664</v>
      </c>
      <c r="F34" s="13">
        <f t="shared" si="1"/>
        <v>2.0895573333333353</v>
      </c>
      <c r="G34" s="13"/>
      <c r="H34" s="13">
        <f t="shared" si="2"/>
        <v>1.8442832857142841</v>
      </c>
      <c r="I34" s="13"/>
      <c r="J34" s="13"/>
    </row>
    <row r="35" spans="1:10" x14ac:dyDescent="0.25">
      <c r="A35" s="13" t="s">
        <v>207</v>
      </c>
      <c r="B35" s="13" t="s">
        <v>188</v>
      </c>
      <c r="C35" s="13">
        <v>12</v>
      </c>
      <c r="D35" s="13">
        <v>23.320267000000001</v>
      </c>
      <c r="E35" s="13">
        <v>18.524724666666668</v>
      </c>
      <c r="F35" s="13">
        <f t="shared" si="1"/>
        <v>4.7955423333333336</v>
      </c>
      <c r="G35" s="13"/>
      <c r="H35" s="13">
        <f t="shared" si="2"/>
        <v>-0.86170171428571418</v>
      </c>
      <c r="I35" s="13"/>
      <c r="J35" s="13"/>
    </row>
    <row r="36" spans="1:10" x14ac:dyDescent="0.25">
      <c r="A36" s="13" t="s">
        <v>208</v>
      </c>
      <c r="B36" s="13" t="s">
        <v>188</v>
      </c>
      <c r="C36" s="13">
        <v>12</v>
      </c>
      <c r="D36" s="13">
        <v>23.86853</v>
      </c>
      <c r="E36" s="13">
        <v>18.670262333333334</v>
      </c>
      <c r="F36" s="13">
        <f t="shared" si="1"/>
        <v>5.1982676666666663</v>
      </c>
      <c r="G36" s="13"/>
      <c r="H36" s="13">
        <f t="shared" si="2"/>
        <v>-1.2644270476190469</v>
      </c>
      <c r="I36" s="13"/>
      <c r="J36" s="13"/>
    </row>
    <row r="37" spans="1:10" x14ac:dyDescent="0.25">
      <c r="A37" s="13" t="s">
        <v>209</v>
      </c>
      <c r="B37" s="13" t="s">
        <v>188</v>
      </c>
      <c r="C37" s="13">
        <v>12</v>
      </c>
      <c r="D37" s="13">
        <v>21.45534</v>
      </c>
      <c r="E37" s="13">
        <v>16.696582333333335</v>
      </c>
      <c r="F37" s="13">
        <f t="shared" si="1"/>
        <v>4.7587576666666642</v>
      </c>
      <c r="G37" s="13"/>
      <c r="H37" s="13">
        <f t="shared" si="2"/>
        <v>-0.82491704761904483</v>
      </c>
      <c r="I37" s="13"/>
      <c r="J37" s="13"/>
    </row>
    <row r="38" spans="1:10" x14ac:dyDescent="0.25">
      <c r="A38" s="13" t="s">
        <v>210</v>
      </c>
      <c r="B38" s="13" t="s">
        <v>188</v>
      </c>
      <c r="C38" s="13">
        <v>12</v>
      </c>
      <c r="D38" s="13">
        <v>22.328033000000001</v>
      </c>
      <c r="E38" s="13">
        <v>18.480146666666666</v>
      </c>
      <c r="F38" s="13">
        <f t="shared" si="1"/>
        <v>3.8478863333333351</v>
      </c>
      <c r="G38" s="13"/>
      <c r="H38" s="13">
        <f t="shared" si="2"/>
        <v>8.5954285714284318E-2</v>
      </c>
      <c r="I38" s="13"/>
      <c r="J38" s="13"/>
    </row>
    <row r="39" spans="1:10" x14ac:dyDescent="0.25">
      <c r="A39" t="s">
        <v>211</v>
      </c>
      <c r="B39" t="s">
        <v>178</v>
      </c>
      <c r="C39">
        <v>24</v>
      </c>
      <c r="D39">
        <v>26.111425000000001</v>
      </c>
      <c r="E39">
        <v>22.825432333333335</v>
      </c>
      <c r="F39">
        <f t="shared" si="1"/>
        <v>3.2859926666666652</v>
      </c>
      <c r="G39">
        <f>AVERAGE(F39:F45)</f>
        <v>3.2821596666666673</v>
      </c>
      <c r="H39">
        <f>$G$39-F39</f>
        <v>-3.8329999999979769E-3</v>
      </c>
      <c r="I39" s="37" t="s">
        <v>97</v>
      </c>
      <c r="J39">
        <f>AVERAGE(H39:H45)</f>
        <v>1.9032394707859825E-16</v>
      </c>
    </row>
    <row r="40" spans="1:10" x14ac:dyDescent="0.25">
      <c r="A40" t="s">
        <v>212</v>
      </c>
      <c r="B40" t="s">
        <v>178</v>
      </c>
      <c r="C40">
        <v>24</v>
      </c>
      <c r="D40">
        <v>23.678549</v>
      </c>
      <c r="E40">
        <v>21.823407666666668</v>
      </c>
      <c r="F40">
        <f t="shared" si="1"/>
        <v>1.8551413333333322</v>
      </c>
      <c r="H40">
        <f t="shared" ref="H40:H53" si="3">$G$39-F40</f>
        <v>1.4270183333333351</v>
      </c>
      <c r="I40" s="37" t="s">
        <v>98</v>
      </c>
      <c r="J40">
        <f>STDEV(H39:H45)</f>
        <v>1.2228631089810122</v>
      </c>
    </row>
    <row r="41" spans="1:10" x14ac:dyDescent="0.25">
      <c r="A41" t="s">
        <v>213</v>
      </c>
      <c r="B41" t="s">
        <v>178</v>
      </c>
      <c r="C41">
        <v>24</v>
      </c>
      <c r="D41">
        <v>24.566230000000001</v>
      </c>
      <c r="E41">
        <v>21.598967666666667</v>
      </c>
      <c r="F41">
        <f t="shared" si="1"/>
        <v>2.9672623333333341</v>
      </c>
      <c r="H41">
        <f t="shared" si="3"/>
        <v>0.31489733333333314</v>
      </c>
      <c r="I41" s="37" t="s">
        <v>181</v>
      </c>
      <c r="J41">
        <f>J40/SQRT(7)</f>
        <v>0.46219881054843348</v>
      </c>
    </row>
    <row r="42" spans="1:10" x14ac:dyDescent="0.25">
      <c r="A42" t="s">
        <v>214</v>
      </c>
      <c r="B42" t="s">
        <v>178</v>
      </c>
      <c r="C42">
        <v>24</v>
      </c>
      <c r="D42">
        <v>24.374886</v>
      </c>
      <c r="E42">
        <v>22.624059666666668</v>
      </c>
      <c r="F42">
        <f t="shared" si="1"/>
        <v>1.7508263333333325</v>
      </c>
      <c r="H42">
        <f t="shared" si="3"/>
        <v>1.5313333333333348</v>
      </c>
    </row>
    <row r="43" spans="1:10" x14ac:dyDescent="0.25">
      <c r="A43" t="s">
        <v>215</v>
      </c>
      <c r="B43" t="s">
        <v>178</v>
      </c>
      <c r="C43">
        <v>24</v>
      </c>
      <c r="D43">
        <v>22.776814000000002</v>
      </c>
      <c r="E43">
        <v>18.000484333333333</v>
      </c>
      <c r="F43">
        <f t="shared" si="1"/>
        <v>4.776329666666669</v>
      </c>
      <c r="H43">
        <f t="shared" si="3"/>
        <v>-1.4941700000000018</v>
      </c>
    </row>
    <row r="44" spans="1:10" x14ac:dyDescent="0.25">
      <c r="A44" t="s">
        <v>216</v>
      </c>
      <c r="B44" t="s">
        <v>178</v>
      </c>
      <c r="C44">
        <v>24</v>
      </c>
      <c r="D44">
        <v>22.227232000000001</v>
      </c>
      <c r="E44">
        <v>17.472840999999999</v>
      </c>
      <c r="F44">
        <f t="shared" si="1"/>
        <v>4.7543910000000018</v>
      </c>
      <c r="H44">
        <f t="shared" si="3"/>
        <v>-1.4722313333333346</v>
      </c>
    </row>
    <row r="45" spans="1:10" x14ac:dyDescent="0.25">
      <c r="A45" t="s">
        <v>217</v>
      </c>
      <c r="B45" t="s">
        <v>178</v>
      </c>
      <c r="C45">
        <v>24</v>
      </c>
      <c r="D45">
        <v>22.447004</v>
      </c>
      <c r="E45">
        <v>18.861829666666665</v>
      </c>
      <c r="F45">
        <f t="shared" si="1"/>
        <v>3.5851743333333346</v>
      </c>
      <c r="H45">
        <f t="shared" si="3"/>
        <v>-0.30301466666666732</v>
      </c>
    </row>
    <row r="46" spans="1:10" x14ac:dyDescent="0.25">
      <c r="A46" s="13" t="s">
        <v>218</v>
      </c>
      <c r="B46" s="13" t="s">
        <v>188</v>
      </c>
      <c r="C46" s="13">
        <v>24</v>
      </c>
      <c r="D46" s="13">
        <v>24.807276000000002</v>
      </c>
      <c r="E46" s="13">
        <v>23.006748000000002</v>
      </c>
      <c r="F46" s="13">
        <f t="shared" si="1"/>
        <v>1.8005279999999999</v>
      </c>
      <c r="G46" s="13"/>
      <c r="H46" s="13">
        <f t="shared" si="3"/>
        <v>1.4816316666666673</v>
      </c>
      <c r="I46" s="38" t="s">
        <v>97</v>
      </c>
      <c r="J46" s="13">
        <f>AVERAGE(H46:H53)</f>
        <v>-0.36260187500000018</v>
      </c>
    </row>
    <row r="47" spans="1:10" x14ac:dyDescent="0.25">
      <c r="A47" s="13" t="s">
        <v>219</v>
      </c>
      <c r="B47" s="13" t="s">
        <v>188</v>
      </c>
      <c r="C47" s="13">
        <v>24</v>
      </c>
      <c r="D47" s="13">
        <v>25.386683999999999</v>
      </c>
      <c r="E47" s="13">
        <v>21.48263833333333</v>
      </c>
      <c r="F47" s="13">
        <f t="shared" si="1"/>
        <v>3.9040456666666685</v>
      </c>
      <c r="G47" s="13"/>
      <c r="H47" s="13">
        <f t="shared" si="3"/>
        <v>-0.62188600000000127</v>
      </c>
      <c r="I47" s="38" t="s">
        <v>98</v>
      </c>
      <c r="J47" s="13">
        <f>STDEV(H46:H53)</f>
        <v>1.3800504557624089</v>
      </c>
    </row>
    <row r="48" spans="1:10" x14ac:dyDescent="0.25">
      <c r="A48" s="13" t="s">
        <v>220</v>
      </c>
      <c r="B48" s="13" t="s">
        <v>188</v>
      </c>
      <c r="C48" s="13">
        <v>24</v>
      </c>
      <c r="D48" s="13">
        <v>24.256492999999999</v>
      </c>
      <c r="E48" s="13">
        <v>21.645325666666668</v>
      </c>
      <c r="F48" s="13">
        <f t="shared" si="1"/>
        <v>2.6111673333333307</v>
      </c>
      <c r="G48" s="13"/>
      <c r="H48" s="13">
        <f t="shared" si="3"/>
        <v>0.67099233333333652</v>
      </c>
      <c r="I48" s="38" t="s">
        <v>181</v>
      </c>
      <c r="J48" s="13">
        <f>J47/SQRT(8)</f>
        <v>0.48792151782459242</v>
      </c>
    </row>
    <row r="49" spans="1:10" x14ac:dyDescent="0.25">
      <c r="A49" s="13" t="s">
        <v>221</v>
      </c>
      <c r="B49" s="13" t="s">
        <v>188</v>
      </c>
      <c r="C49" s="13">
        <v>24</v>
      </c>
      <c r="D49" s="13">
        <v>24.315449999999998</v>
      </c>
      <c r="E49" s="13">
        <v>22.408784999999998</v>
      </c>
      <c r="F49" s="13">
        <f t="shared" si="1"/>
        <v>1.9066650000000003</v>
      </c>
      <c r="G49" s="13"/>
      <c r="H49" s="13">
        <f t="shared" si="3"/>
        <v>1.375494666666667</v>
      </c>
      <c r="I49" s="13"/>
      <c r="J49" s="13"/>
    </row>
    <row r="50" spans="1:10" x14ac:dyDescent="0.25">
      <c r="A50" s="13" t="s">
        <v>222</v>
      </c>
      <c r="B50" s="13" t="s">
        <v>188</v>
      </c>
      <c r="C50" s="13">
        <v>24</v>
      </c>
      <c r="D50" s="13">
        <v>22.918243</v>
      </c>
      <c r="E50" s="13">
        <v>18.699783999999998</v>
      </c>
      <c r="F50" s="13">
        <f t="shared" si="1"/>
        <v>4.2184590000000028</v>
      </c>
      <c r="G50" s="13"/>
      <c r="H50" s="13">
        <f t="shared" si="3"/>
        <v>-0.93629933333333559</v>
      </c>
      <c r="I50" s="13"/>
      <c r="J50" s="13"/>
    </row>
    <row r="51" spans="1:10" x14ac:dyDescent="0.25">
      <c r="A51" s="13" t="s">
        <v>223</v>
      </c>
      <c r="B51" s="13" t="s">
        <v>188</v>
      </c>
      <c r="C51" s="13">
        <v>24</v>
      </c>
      <c r="D51" s="13">
        <v>23.297432000000001</v>
      </c>
      <c r="E51" s="13">
        <v>17.927440666666666</v>
      </c>
      <c r="F51" s="13">
        <f t="shared" si="1"/>
        <v>5.3699913333333349</v>
      </c>
      <c r="G51" s="13"/>
      <c r="H51" s="13">
        <f t="shared" si="3"/>
        <v>-2.0878316666666676</v>
      </c>
      <c r="I51" s="13"/>
      <c r="J51" s="13"/>
    </row>
    <row r="52" spans="1:10" x14ac:dyDescent="0.25">
      <c r="A52" s="13" t="s">
        <v>224</v>
      </c>
      <c r="B52" s="13" t="s">
        <v>188</v>
      </c>
      <c r="C52" s="13">
        <v>24</v>
      </c>
      <c r="D52" s="13">
        <v>24.339262000000002</v>
      </c>
      <c r="E52" s="13">
        <v>19.246469333333334</v>
      </c>
      <c r="F52" s="13">
        <f t="shared" si="1"/>
        <v>5.0927926666666679</v>
      </c>
      <c r="G52" s="13"/>
      <c r="H52" s="13">
        <f t="shared" si="3"/>
        <v>-1.8106330000000006</v>
      </c>
      <c r="I52" s="13"/>
      <c r="J52" s="13"/>
    </row>
    <row r="53" spans="1:10" x14ac:dyDescent="0.25">
      <c r="A53" s="13" t="s">
        <v>225</v>
      </c>
      <c r="B53" s="13" t="s">
        <v>188</v>
      </c>
      <c r="C53" s="13">
        <v>24</v>
      </c>
      <c r="D53" s="13">
        <v>22.690193000000001</v>
      </c>
      <c r="E53" s="13">
        <v>18.435749666666666</v>
      </c>
      <c r="F53" s="13">
        <f t="shared" si="1"/>
        <v>4.2544433333333345</v>
      </c>
      <c r="G53" s="13"/>
      <c r="H53" s="13">
        <f t="shared" si="3"/>
        <v>-0.97228366666666721</v>
      </c>
      <c r="I53" s="13"/>
      <c r="J53" s="1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E100"/>
  <sheetViews>
    <sheetView zoomScale="70" zoomScaleNormal="70" workbookViewId="0">
      <selection activeCell="J6" sqref="J6"/>
    </sheetView>
  </sheetViews>
  <sheetFormatPr defaultRowHeight="15" x14ac:dyDescent="0.25"/>
  <cols>
    <col min="1" max="1" width="15.28515625" bestFit="1" customWidth="1"/>
    <col min="2" max="2" width="10.5703125" customWidth="1"/>
    <col min="8" max="8" width="15.28515625" bestFit="1" customWidth="1"/>
    <col min="9" max="9" width="12.85546875" bestFit="1" customWidth="1"/>
    <col min="20" max="20" width="9.140625" style="6"/>
  </cols>
  <sheetData>
    <row r="8" spans="1:31" s="8" customFormat="1" ht="15.75" thickBot="1" x14ac:dyDescent="0.3">
      <c r="C8" s="36" t="s">
        <v>104</v>
      </c>
      <c r="D8" s="36"/>
      <c r="J8" s="36" t="s">
        <v>104</v>
      </c>
      <c r="K8" s="36"/>
      <c r="R8"/>
    </row>
    <row r="9" spans="1:31" x14ac:dyDescent="0.25">
      <c r="A9" s="1" t="s">
        <v>0</v>
      </c>
      <c r="B9" s="3" t="s">
        <v>1</v>
      </c>
      <c r="C9" s="1" t="s">
        <v>2</v>
      </c>
      <c r="D9" s="1" t="s">
        <v>2</v>
      </c>
      <c r="E9" s="1" t="s">
        <v>102</v>
      </c>
      <c r="F9" s="1"/>
      <c r="G9" s="1" t="s">
        <v>94</v>
      </c>
      <c r="H9" s="1" t="s">
        <v>0</v>
      </c>
      <c r="I9" s="3" t="s">
        <v>1</v>
      </c>
      <c r="J9" s="1" t="s">
        <v>2</v>
      </c>
      <c r="K9" s="1" t="s">
        <v>2</v>
      </c>
      <c r="L9" s="1" t="s">
        <v>102</v>
      </c>
      <c r="M9" s="1"/>
      <c r="N9" s="1" t="s">
        <v>94</v>
      </c>
      <c r="O9" s="2" t="s">
        <v>95</v>
      </c>
      <c r="P9" s="1"/>
      <c r="R9" s="4" t="s">
        <v>100</v>
      </c>
      <c r="AE9" s="1"/>
    </row>
    <row r="10" spans="1:31" x14ac:dyDescent="0.25">
      <c r="R10" s="5"/>
    </row>
    <row r="11" spans="1:31" x14ac:dyDescent="0.25">
      <c r="A11" t="s">
        <v>3</v>
      </c>
      <c r="B11" t="s">
        <v>4</v>
      </c>
      <c r="C11">
        <v>7.1286139999999998</v>
      </c>
      <c r="D11">
        <v>7.4066634000000002</v>
      </c>
      <c r="E11">
        <f>AVERAGE(C11:D11)</f>
        <v>7.2676387</v>
      </c>
      <c r="F11" t="s">
        <v>97</v>
      </c>
      <c r="G11">
        <f>AVERAGE(E11:E16)</f>
        <v>7.3077305416666656</v>
      </c>
      <c r="H11" t="s">
        <v>3</v>
      </c>
      <c r="I11" t="s">
        <v>96</v>
      </c>
      <c r="J11">
        <v>27.33344</v>
      </c>
      <c r="K11">
        <v>27.465384</v>
      </c>
      <c r="L11">
        <f>AVERAGE(J11:K11)</f>
        <v>27.399411999999998</v>
      </c>
      <c r="M11" t="s">
        <v>97</v>
      </c>
      <c r="N11">
        <f>AVERAGE(L11:L16)</f>
        <v>28.507384999999999</v>
      </c>
      <c r="O11">
        <f t="shared" ref="O11:O42" si="0">L11-E11</f>
        <v>20.131773299999999</v>
      </c>
      <c r="P11" t="s">
        <v>97</v>
      </c>
      <c r="Q11">
        <f>AVERAGE(O11:O16)</f>
        <v>21.199654458333338</v>
      </c>
      <c r="R11" s="5">
        <f t="shared" ref="R11:R28" si="1">$Q$11-O11</f>
        <v>1.0678811583333392</v>
      </c>
      <c r="S11" t="s">
        <v>97</v>
      </c>
      <c r="T11" s="6">
        <f>AVERAGE(R11:R16)</f>
        <v>4.736951571734001E-15</v>
      </c>
      <c r="AD11" s="2"/>
    </row>
    <row r="12" spans="1:31" x14ac:dyDescent="0.25">
      <c r="A12" t="s">
        <v>5</v>
      </c>
      <c r="B12" t="s">
        <v>4</v>
      </c>
      <c r="C12">
        <v>7.178998</v>
      </c>
      <c r="D12">
        <v>7.3137626999999998</v>
      </c>
      <c r="E12">
        <f t="shared" ref="E12:E75" si="2">AVERAGE(C12:D12)</f>
        <v>7.2463803499999999</v>
      </c>
      <c r="F12" t="s">
        <v>98</v>
      </c>
      <c r="G12">
        <f>STDEV(E11:E16)</f>
        <v>0.29478501505982863</v>
      </c>
      <c r="H12" t="s">
        <v>5</v>
      </c>
      <c r="I12" t="s">
        <v>96</v>
      </c>
      <c r="J12">
        <v>28.305147000000002</v>
      </c>
      <c r="K12">
        <v>28.536795000000001</v>
      </c>
      <c r="L12">
        <f t="shared" ref="L12:L75" si="3">AVERAGE(J12:K12)</f>
        <v>28.420971000000002</v>
      </c>
      <c r="M12" t="s">
        <v>98</v>
      </c>
      <c r="N12">
        <f>STDEV(L11:L16)</f>
        <v>1.0782049946197159</v>
      </c>
      <c r="O12">
        <f t="shared" si="0"/>
        <v>21.174590650000003</v>
      </c>
      <c r="P12" t="s">
        <v>98</v>
      </c>
      <c r="Q12">
        <f>STDEV(O11:O16)</f>
        <v>1.1756545944893058</v>
      </c>
      <c r="R12" s="5">
        <f t="shared" si="1"/>
        <v>2.5063808333335658E-2</v>
      </c>
      <c r="S12" t="s">
        <v>98</v>
      </c>
      <c r="T12" s="6">
        <f>STDEV(R11:R16)</f>
        <v>1.1756545944893058</v>
      </c>
    </row>
    <row r="13" spans="1:31" x14ac:dyDescent="0.25">
      <c r="A13" t="s">
        <v>6</v>
      </c>
      <c r="B13" t="s">
        <v>4</v>
      </c>
      <c r="C13">
        <v>7.3261940000000001</v>
      </c>
      <c r="D13">
        <v>7.3561170000000002</v>
      </c>
      <c r="E13">
        <f t="shared" si="2"/>
        <v>7.3411555000000002</v>
      </c>
      <c r="F13" t="s">
        <v>99</v>
      </c>
      <c r="G13">
        <f>G12/SQRT(6)</f>
        <v>0.12034547845253916</v>
      </c>
      <c r="H13" t="s">
        <v>6</v>
      </c>
      <c r="I13" t="s">
        <v>96</v>
      </c>
      <c r="J13">
        <v>27.028113999999999</v>
      </c>
      <c r="K13">
        <v>27.194880999999999</v>
      </c>
      <c r="L13">
        <f t="shared" si="3"/>
        <v>27.111497499999999</v>
      </c>
      <c r="M13" t="s">
        <v>99</v>
      </c>
      <c r="N13">
        <f>N12/SQRT(6)</f>
        <v>0.44017534582309764</v>
      </c>
      <c r="O13">
        <f t="shared" si="0"/>
        <v>19.770341999999999</v>
      </c>
      <c r="P13" t="s">
        <v>99</v>
      </c>
      <c r="Q13">
        <f>Q12/SQRT(6)</f>
        <v>0.47995897837624524</v>
      </c>
      <c r="R13" s="5">
        <f t="shared" si="1"/>
        <v>1.4293124583333388</v>
      </c>
      <c r="S13" t="s">
        <v>99</v>
      </c>
      <c r="T13" s="6">
        <f>T12/SQRT(6)</f>
        <v>0.47995897837624524</v>
      </c>
    </row>
    <row r="14" spans="1:31" x14ac:dyDescent="0.25">
      <c r="A14" t="s">
        <v>7</v>
      </c>
      <c r="B14" t="s">
        <v>4</v>
      </c>
      <c r="C14">
        <v>7.1152996999999996</v>
      </c>
      <c r="D14">
        <v>7.2651576999999996</v>
      </c>
      <c r="E14">
        <f t="shared" si="2"/>
        <v>7.1902286999999996</v>
      </c>
      <c r="H14" t="s">
        <v>7</v>
      </c>
      <c r="I14" t="s">
        <v>96</v>
      </c>
      <c r="J14">
        <v>29.249597999999999</v>
      </c>
      <c r="K14">
        <v>29.481556000000001</v>
      </c>
      <c r="L14">
        <f t="shared" si="3"/>
        <v>29.365577000000002</v>
      </c>
      <c r="O14">
        <f t="shared" si="0"/>
        <v>22.175348300000003</v>
      </c>
      <c r="R14" s="5">
        <f t="shared" si="1"/>
        <v>-0.97569384166666495</v>
      </c>
    </row>
    <row r="15" spans="1:31" x14ac:dyDescent="0.25">
      <c r="A15" t="s">
        <v>8</v>
      </c>
      <c r="B15" t="s">
        <v>4</v>
      </c>
      <c r="C15">
        <v>7.7228665000000003</v>
      </c>
      <c r="D15">
        <v>7.9691660000000004</v>
      </c>
      <c r="E15">
        <f t="shared" si="2"/>
        <v>7.8460162499999999</v>
      </c>
      <c r="H15" t="s">
        <v>8</v>
      </c>
      <c r="I15" t="s">
        <v>96</v>
      </c>
      <c r="J15">
        <v>28.975286000000001</v>
      </c>
      <c r="K15">
        <v>28.885555</v>
      </c>
      <c r="L15">
        <f t="shared" si="3"/>
        <v>28.9304205</v>
      </c>
      <c r="O15">
        <f t="shared" si="0"/>
        <v>21.084404249999999</v>
      </c>
      <c r="R15" s="5">
        <f t="shared" si="1"/>
        <v>0.11525020833333954</v>
      </c>
    </row>
    <row r="16" spans="1:31" x14ac:dyDescent="0.25">
      <c r="A16" t="s">
        <v>9</v>
      </c>
      <c r="B16" t="s">
        <v>4</v>
      </c>
      <c r="C16">
        <v>6.9452604999999998</v>
      </c>
      <c r="D16">
        <v>6.9646670000000004</v>
      </c>
      <c r="E16">
        <f t="shared" si="2"/>
        <v>6.9549637500000001</v>
      </c>
      <c r="H16" t="s">
        <v>9</v>
      </c>
      <c r="I16" t="s">
        <v>96</v>
      </c>
      <c r="J16">
        <v>29.724727999999999</v>
      </c>
      <c r="K16">
        <v>29.908135999999999</v>
      </c>
      <c r="L16">
        <f t="shared" si="3"/>
        <v>29.816431999999999</v>
      </c>
      <c r="O16">
        <f t="shared" si="0"/>
        <v>22.861468249999998</v>
      </c>
      <c r="R16" s="5">
        <f t="shared" si="1"/>
        <v>-1.6618137916666598</v>
      </c>
    </row>
    <row r="17" spans="1:30" s="10" customFormat="1" x14ac:dyDescent="0.25">
      <c r="A17" s="10" t="s">
        <v>10</v>
      </c>
      <c r="B17" s="10" t="s">
        <v>4</v>
      </c>
      <c r="C17" s="10">
        <v>7.5459430000000003</v>
      </c>
      <c r="D17" s="10">
        <v>7.7394923999999996</v>
      </c>
      <c r="E17" s="10">
        <f t="shared" si="2"/>
        <v>7.6427177000000004</v>
      </c>
      <c r="F17" s="10" t="s">
        <v>97</v>
      </c>
      <c r="G17" s="10">
        <f>AVERAGE(E17:E22)</f>
        <v>7.2616697666666674</v>
      </c>
      <c r="H17" s="10" t="s">
        <v>10</v>
      </c>
      <c r="I17" s="10" t="s">
        <v>96</v>
      </c>
      <c r="J17" s="10">
        <v>27.108328</v>
      </c>
      <c r="K17" s="10">
        <v>27.016884000000001</v>
      </c>
      <c r="L17" s="10">
        <f t="shared" si="3"/>
        <v>27.062606000000002</v>
      </c>
      <c r="M17" s="10" t="s">
        <v>97</v>
      </c>
      <c r="N17" s="10">
        <f>AVERAGE(L17:L22)</f>
        <v>28.299261250000001</v>
      </c>
      <c r="O17" s="10">
        <f t="shared" si="0"/>
        <v>19.419888300000004</v>
      </c>
      <c r="P17" s="10" t="s">
        <v>97</v>
      </c>
      <c r="Q17" s="10">
        <f t="shared" ref="Q17" si="4">AVERAGE(O17:O22)</f>
        <v>21.037591483333333</v>
      </c>
      <c r="R17" s="11">
        <f t="shared" si="1"/>
        <v>1.7797661583333344</v>
      </c>
      <c r="S17" s="10" t="s">
        <v>97</v>
      </c>
      <c r="T17" s="16">
        <f t="shared" ref="T17" si="5">AVERAGE(R17:R22)</f>
        <v>0.16206297500000369</v>
      </c>
      <c r="AD17" s="12"/>
    </row>
    <row r="18" spans="1:30" s="10" customFormat="1" x14ac:dyDescent="0.25">
      <c r="A18" s="10" t="s">
        <v>11</v>
      </c>
      <c r="B18" s="10" t="s">
        <v>4</v>
      </c>
      <c r="C18" s="10">
        <v>7.5641685000000001</v>
      </c>
      <c r="D18" s="10">
        <v>7.6729320000000003</v>
      </c>
      <c r="E18" s="10">
        <f t="shared" si="2"/>
        <v>7.6185502500000002</v>
      </c>
      <c r="F18" s="10" t="s">
        <v>98</v>
      </c>
      <c r="G18" s="10">
        <f>STDEV(E17:E22)</f>
        <v>0.4817596523306602</v>
      </c>
      <c r="H18" s="10" t="s">
        <v>11</v>
      </c>
      <c r="I18" s="10" t="s">
        <v>96</v>
      </c>
      <c r="J18" s="10">
        <v>29.395620000000001</v>
      </c>
      <c r="K18" s="10">
        <v>29.488130000000002</v>
      </c>
      <c r="L18" s="10">
        <f t="shared" si="3"/>
        <v>29.441875000000003</v>
      </c>
      <c r="M18" s="10" t="s">
        <v>98</v>
      </c>
      <c r="N18" s="10">
        <f>STDEV(L17:L22)</f>
        <v>1.346235143127595</v>
      </c>
      <c r="O18" s="10">
        <f t="shared" si="0"/>
        <v>21.823324750000005</v>
      </c>
      <c r="P18" s="10" t="s">
        <v>98</v>
      </c>
      <c r="Q18" s="10">
        <f t="shared" ref="Q18" si="6">STDEV(O17:O22)</f>
        <v>1.1171618678452848</v>
      </c>
      <c r="R18" s="11">
        <f t="shared" si="1"/>
        <v>-0.62367029166666654</v>
      </c>
      <c r="S18" s="10" t="s">
        <v>98</v>
      </c>
      <c r="T18" s="16">
        <f t="shared" ref="T18" si="7">STDEV(R17:R22)</f>
        <v>1.1171618678452848</v>
      </c>
    </row>
    <row r="19" spans="1:30" s="10" customFormat="1" x14ac:dyDescent="0.25">
      <c r="A19" s="10" t="s">
        <v>12</v>
      </c>
      <c r="B19" s="10" t="s">
        <v>4</v>
      </c>
      <c r="C19" s="10">
        <v>7.6265330000000002</v>
      </c>
      <c r="D19" s="10">
        <v>7.6724094999999997</v>
      </c>
      <c r="E19" s="10">
        <f t="shared" si="2"/>
        <v>7.6494712499999995</v>
      </c>
      <c r="F19" s="10" t="s">
        <v>99</v>
      </c>
      <c r="G19" s="10">
        <f>G18/SQRT(6)</f>
        <v>0.19667755447845706</v>
      </c>
      <c r="H19" s="10" t="s">
        <v>12</v>
      </c>
      <c r="I19" s="10" t="s">
        <v>96</v>
      </c>
      <c r="J19" s="10">
        <v>30.094152000000001</v>
      </c>
      <c r="K19" s="10">
        <v>30.340447999999999</v>
      </c>
      <c r="L19" s="10">
        <f t="shared" si="3"/>
        <v>30.217300000000002</v>
      </c>
      <c r="M19" s="10" t="s">
        <v>99</v>
      </c>
      <c r="N19" s="10">
        <f t="shared" ref="N19" si="8">N18/SQRT(6)</f>
        <v>0.54959819574421465</v>
      </c>
      <c r="O19" s="10">
        <f t="shared" si="0"/>
        <v>22.567828750000004</v>
      </c>
      <c r="P19" s="10" t="s">
        <v>99</v>
      </c>
      <c r="Q19" s="10">
        <f t="shared" ref="Q19" si="9">Q18/SQRT(6)</f>
        <v>0.45607942271925361</v>
      </c>
      <c r="R19" s="11">
        <f t="shared" si="1"/>
        <v>-1.3681742916666657</v>
      </c>
      <c r="S19" s="10" t="s">
        <v>99</v>
      </c>
      <c r="T19" s="16">
        <f t="shared" ref="T19" si="10">T18/SQRT(6)</f>
        <v>0.45607942271925361</v>
      </c>
    </row>
    <row r="20" spans="1:30" s="10" customFormat="1" x14ac:dyDescent="0.25">
      <c r="A20" s="10" t="s">
        <v>13</v>
      </c>
      <c r="B20" s="10" t="s">
        <v>4</v>
      </c>
      <c r="C20" s="10">
        <v>6.2961099999999997</v>
      </c>
      <c r="D20" s="10">
        <v>6.6370880000000003</v>
      </c>
      <c r="E20" s="10">
        <f t="shared" si="2"/>
        <v>6.4665990000000004</v>
      </c>
      <c r="H20" s="10" t="s">
        <v>13</v>
      </c>
      <c r="I20" s="10" t="s">
        <v>96</v>
      </c>
      <c r="J20" s="10">
        <v>26.631252</v>
      </c>
      <c r="K20" s="10">
        <v>26.79364</v>
      </c>
      <c r="L20" s="10">
        <f t="shared" si="3"/>
        <v>26.712446</v>
      </c>
      <c r="O20" s="10">
        <f t="shared" si="0"/>
        <v>20.245846999999998</v>
      </c>
      <c r="R20" s="11">
        <f t="shared" si="1"/>
        <v>0.95380745833334046</v>
      </c>
      <c r="T20" s="16"/>
    </row>
    <row r="21" spans="1:30" s="10" customFormat="1" x14ac:dyDescent="0.25">
      <c r="A21" s="10" t="s">
        <v>14</v>
      </c>
      <c r="B21" s="10" t="s">
        <v>4</v>
      </c>
      <c r="C21" s="10">
        <v>7.2230144000000003</v>
      </c>
      <c r="D21" s="10">
        <v>7.2881165000000001</v>
      </c>
      <c r="E21" s="10">
        <f t="shared" si="2"/>
        <v>7.2555654500000006</v>
      </c>
      <c r="H21" s="10" t="s">
        <v>14</v>
      </c>
      <c r="I21" s="10" t="s">
        <v>96</v>
      </c>
      <c r="J21" s="10">
        <v>28.219014999999999</v>
      </c>
      <c r="K21" s="10">
        <v>28.203644000000001</v>
      </c>
      <c r="L21" s="10">
        <f t="shared" si="3"/>
        <v>28.211329499999998</v>
      </c>
      <c r="O21" s="10">
        <f t="shared" si="0"/>
        <v>20.955764049999999</v>
      </c>
      <c r="R21" s="11">
        <f t="shared" si="1"/>
        <v>0.24389040833333908</v>
      </c>
      <c r="T21" s="16"/>
    </row>
    <row r="22" spans="1:30" s="10" customFormat="1" x14ac:dyDescent="0.25">
      <c r="A22" s="10" t="s">
        <v>15</v>
      </c>
      <c r="B22" s="10" t="s">
        <v>4</v>
      </c>
      <c r="C22" s="10">
        <v>6.8377676000000003</v>
      </c>
      <c r="D22" s="10">
        <v>7.0364623000000002</v>
      </c>
      <c r="E22" s="10">
        <f t="shared" si="2"/>
        <v>6.9371149499999998</v>
      </c>
      <c r="H22" s="10" t="s">
        <v>15</v>
      </c>
      <c r="I22" s="10" t="s">
        <v>96</v>
      </c>
      <c r="J22" s="10">
        <v>28.137922</v>
      </c>
      <c r="K22" s="10">
        <v>28.162099999999999</v>
      </c>
      <c r="L22" s="10">
        <f t="shared" si="3"/>
        <v>28.150010999999999</v>
      </c>
      <c r="O22" s="10">
        <f t="shared" si="0"/>
        <v>21.212896049999998</v>
      </c>
      <c r="R22" s="11">
        <f t="shared" si="1"/>
        <v>-1.3241591666659502E-2</v>
      </c>
      <c r="T22" s="16"/>
    </row>
    <row r="23" spans="1:30" s="13" customFormat="1" x14ac:dyDescent="0.25">
      <c r="A23" s="13" t="s">
        <v>16</v>
      </c>
      <c r="B23" s="13" t="s">
        <v>4</v>
      </c>
      <c r="C23" s="13">
        <v>7.7098009999999997</v>
      </c>
      <c r="D23" s="13">
        <v>7.7275286000000003</v>
      </c>
      <c r="E23" s="13">
        <f t="shared" si="2"/>
        <v>7.7186648</v>
      </c>
      <c r="F23" s="13" t="s">
        <v>97</v>
      </c>
      <c r="G23" s="13">
        <f t="shared" ref="G23" si="11">AVERAGE(E23:E28)</f>
        <v>7.2835288</v>
      </c>
      <c r="H23" s="13" t="s">
        <v>16</v>
      </c>
      <c r="I23" s="13" t="s">
        <v>96</v>
      </c>
      <c r="J23" s="13">
        <v>30.120204999999999</v>
      </c>
      <c r="K23" s="13">
        <v>29.900504999999999</v>
      </c>
      <c r="L23" s="13">
        <f t="shared" si="3"/>
        <v>30.010354999999997</v>
      </c>
      <c r="M23" s="13" t="s">
        <v>97</v>
      </c>
      <c r="N23" s="13">
        <f>AVERAGE(L23:L28)</f>
        <v>29.013448083333333</v>
      </c>
      <c r="O23" s="13">
        <f t="shared" si="0"/>
        <v>22.291690199999998</v>
      </c>
      <c r="P23" s="13" t="s">
        <v>97</v>
      </c>
      <c r="Q23" s="13">
        <f t="shared" ref="Q23" si="12">AVERAGE(O23:O28)</f>
        <v>21.729919283333331</v>
      </c>
      <c r="R23" s="14">
        <f t="shared" si="1"/>
        <v>-1.0920357416666597</v>
      </c>
      <c r="S23" s="13" t="s">
        <v>97</v>
      </c>
      <c r="T23" s="17">
        <f t="shared" ref="T23" si="13">AVERAGE(R23:R28)</f>
        <v>-0.53026482499999494</v>
      </c>
      <c r="AD23" s="15"/>
    </row>
    <row r="24" spans="1:30" s="13" customFormat="1" x14ac:dyDescent="0.25">
      <c r="A24" s="13" t="s">
        <v>17</v>
      </c>
      <c r="B24" s="13" t="s">
        <v>4</v>
      </c>
      <c r="C24" s="13">
        <v>7.171678</v>
      </c>
      <c r="D24" s="13">
        <v>7.1515890000000004</v>
      </c>
      <c r="E24" s="13">
        <f t="shared" si="2"/>
        <v>7.1616335000000007</v>
      </c>
      <c r="F24" s="13" t="s">
        <v>98</v>
      </c>
      <c r="G24" s="13">
        <f t="shared" ref="G24" si="14">STDEV(E23:E28)</f>
        <v>0.24397821522632721</v>
      </c>
      <c r="H24" s="13" t="s">
        <v>17</v>
      </c>
      <c r="I24" s="13" t="s">
        <v>96</v>
      </c>
      <c r="J24" s="13">
        <v>29.662067</v>
      </c>
      <c r="K24" s="13">
        <v>29.795462000000001</v>
      </c>
      <c r="L24" s="13">
        <f t="shared" si="3"/>
        <v>29.7287645</v>
      </c>
      <c r="M24" s="13" t="s">
        <v>98</v>
      </c>
      <c r="N24" s="13">
        <f>STDEV(L23:L28)</f>
        <v>1.0754516556075129</v>
      </c>
      <c r="O24" s="13">
        <f t="shared" si="0"/>
        <v>22.567131</v>
      </c>
      <c r="P24" s="13" t="s">
        <v>98</v>
      </c>
      <c r="Q24" s="13">
        <f t="shared" ref="Q24" si="15">STDEV(O23:O28)</f>
        <v>0.93540132016039235</v>
      </c>
      <c r="R24" s="14">
        <f t="shared" si="1"/>
        <v>-1.3674765416666617</v>
      </c>
      <c r="S24" s="13" t="s">
        <v>98</v>
      </c>
      <c r="T24" s="17">
        <f t="shared" ref="T24" si="16">STDEV(R23:R28)</f>
        <v>0.93540132016039224</v>
      </c>
    </row>
    <row r="25" spans="1:30" s="13" customFormat="1" x14ac:dyDescent="0.25">
      <c r="A25" s="13" t="s">
        <v>18</v>
      </c>
      <c r="B25" s="13" t="s">
        <v>4</v>
      </c>
      <c r="C25" s="13">
        <v>6.9099469999999998</v>
      </c>
      <c r="D25" s="13">
        <v>7.0591372999999997</v>
      </c>
      <c r="E25" s="13">
        <f t="shared" si="2"/>
        <v>6.9845421499999993</v>
      </c>
      <c r="F25" s="13" t="s">
        <v>99</v>
      </c>
      <c r="G25" s="13">
        <f t="shared" ref="G25" si="17">G24/SQRT(6)</f>
        <v>9.9603689276572524E-2</v>
      </c>
      <c r="H25" s="13" t="s">
        <v>18</v>
      </c>
      <c r="I25" s="13" t="s">
        <v>96</v>
      </c>
      <c r="J25" s="13">
        <v>27.118254</v>
      </c>
      <c r="K25" s="13">
        <v>27.291525</v>
      </c>
      <c r="L25" s="13">
        <f t="shared" si="3"/>
        <v>27.2048895</v>
      </c>
      <c r="M25" s="13" t="s">
        <v>99</v>
      </c>
      <c r="N25" s="13">
        <f t="shared" ref="N25" si="18">N24/SQRT(6)</f>
        <v>0.43905129987829833</v>
      </c>
      <c r="O25" s="13">
        <f t="shared" si="0"/>
        <v>20.220347350000001</v>
      </c>
      <c r="P25" s="13" t="s">
        <v>99</v>
      </c>
      <c r="Q25" s="13">
        <f t="shared" ref="Q25" si="19">Q24/SQRT(6)</f>
        <v>0.38187598985312082</v>
      </c>
      <c r="R25" s="14">
        <f t="shared" si="1"/>
        <v>0.97930710833333734</v>
      </c>
      <c r="S25" s="13" t="s">
        <v>99</v>
      </c>
      <c r="T25" s="17">
        <f t="shared" ref="T25" si="20">T24/SQRT(6)</f>
        <v>0.38187598985312077</v>
      </c>
    </row>
    <row r="26" spans="1:30" s="13" customFormat="1" x14ac:dyDescent="0.25">
      <c r="A26" s="13" t="s">
        <v>19</v>
      </c>
      <c r="B26" s="13" t="s">
        <v>4</v>
      </c>
      <c r="C26" s="13">
        <v>7.1466764999999999</v>
      </c>
      <c r="D26" s="13">
        <v>7.3094029999999997</v>
      </c>
      <c r="E26" s="13">
        <f t="shared" si="2"/>
        <v>7.2280397499999998</v>
      </c>
      <c r="H26" s="13" t="s">
        <v>19</v>
      </c>
      <c r="I26" s="13" t="s">
        <v>96</v>
      </c>
      <c r="J26" s="13">
        <v>29.456495</v>
      </c>
      <c r="K26" s="13">
        <v>29.283266000000001</v>
      </c>
      <c r="L26" s="13">
        <f t="shared" si="3"/>
        <v>29.369880500000001</v>
      </c>
      <c r="O26" s="13">
        <f t="shared" si="0"/>
        <v>22.14184075</v>
      </c>
      <c r="R26" s="14">
        <f t="shared" si="1"/>
        <v>-0.9421862916666619</v>
      </c>
      <c r="T26" s="17"/>
    </row>
    <row r="27" spans="1:30" s="13" customFormat="1" x14ac:dyDescent="0.25">
      <c r="A27" s="13" t="s">
        <v>20</v>
      </c>
      <c r="B27" s="13" t="s">
        <v>4</v>
      </c>
      <c r="C27" s="13">
        <v>7.2694450000000002</v>
      </c>
      <c r="D27" s="13">
        <v>7.3531884999999999</v>
      </c>
      <c r="E27" s="13">
        <f t="shared" si="2"/>
        <v>7.3113167499999996</v>
      </c>
      <c r="H27" s="13" t="s">
        <v>20</v>
      </c>
      <c r="I27" s="13" t="s">
        <v>96</v>
      </c>
      <c r="J27" s="13">
        <v>28.021408000000001</v>
      </c>
      <c r="K27" s="13">
        <v>28.444832000000002</v>
      </c>
      <c r="L27" s="13">
        <f t="shared" si="3"/>
        <v>28.23312</v>
      </c>
      <c r="O27" s="13">
        <f t="shared" si="0"/>
        <v>20.92180325</v>
      </c>
      <c r="R27" s="14">
        <f t="shared" si="1"/>
        <v>0.27785120833333821</v>
      </c>
      <c r="T27" s="17"/>
    </row>
    <row r="28" spans="1:30" s="13" customFormat="1" x14ac:dyDescent="0.25">
      <c r="A28" s="13" t="s">
        <v>21</v>
      </c>
      <c r="B28" s="13" t="s">
        <v>4</v>
      </c>
      <c r="C28" s="13">
        <v>7.2453370000000001</v>
      </c>
      <c r="D28" s="13">
        <v>7.3486146999999997</v>
      </c>
      <c r="E28" s="13">
        <f t="shared" si="2"/>
        <v>7.2969758499999999</v>
      </c>
      <c r="H28" s="13" t="s">
        <v>21</v>
      </c>
      <c r="I28" s="13" t="s">
        <v>96</v>
      </c>
      <c r="J28" s="13">
        <v>29.600483000000001</v>
      </c>
      <c r="K28" s="13">
        <v>29.466875000000002</v>
      </c>
      <c r="L28" s="13">
        <f t="shared" si="3"/>
        <v>29.533678999999999</v>
      </c>
      <c r="O28" s="13">
        <f t="shared" si="0"/>
        <v>22.23670315</v>
      </c>
      <c r="R28" s="14">
        <f t="shared" si="1"/>
        <v>-1.0370486916666621</v>
      </c>
      <c r="T28" s="17"/>
    </row>
    <row r="29" spans="1:30" s="8" customFormat="1" x14ac:dyDescent="0.25">
      <c r="A29" s="8" t="s">
        <v>22</v>
      </c>
      <c r="B29" s="8" t="s">
        <v>4</v>
      </c>
      <c r="C29" s="8">
        <v>7.4534893000000002</v>
      </c>
      <c r="D29" s="8">
        <v>7.6927705</v>
      </c>
      <c r="E29" s="8">
        <f t="shared" si="2"/>
        <v>7.5731298999999996</v>
      </c>
      <c r="F29" s="8" t="s">
        <v>97</v>
      </c>
      <c r="G29" s="8">
        <f t="shared" ref="G29" si="21">AVERAGE(E29:E34)</f>
        <v>7.2307173916666665</v>
      </c>
      <c r="H29" s="8" t="s">
        <v>22</v>
      </c>
      <c r="I29" s="8" t="s">
        <v>96</v>
      </c>
      <c r="J29" s="8">
        <v>30.390861999999998</v>
      </c>
      <c r="K29" s="8">
        <v>30.559688999999999</v>
      </c>
      <c r="L29" s="8">
        <f t="shared" si="3"/>
        <v>30.475275499999999</v>
      </c>
      <c r="M29" s="8" t="s">
        <v>97</v>
      </c>
      <c r="N29" s="8">
        <f>AVERAGE(L29:L34)</f>
        <v>28.773368166666668</v>
      </c>
      <c r="O29" s="8">
        <f t="shared" si="0"/>
        <v>22.902145599999997</v>
      </c>
      <c r="P29" s="8" t="s">
        <v>97</v>
      </c>
      <c r="Q29" s="8">
        <f t="shared" ref="Q29" si="22">AVERAGE(O29:O34)</f>
        <v>21.542650774999998</v>
      </c>
      <c r="R29" s="9">
        <f>$Q$29-O29</f>
        <v>-1.3594948249999987</v>
      </c>
      <c r="S29" s="8" t="s">
        <v>97</v>
      </c>
      <c r="T29" s="18">
        <f t="shared" ref="T29" si="23">AVERAGE(R29:R34)</f>
        <v>-1.1842378929335002E-15</v>
      </c>
    </row>
    <row r="30" spans="1:30" s="8" customFormat="1" x14ac:dyDescent="0.25">
      <c r="A30" s="8" t="s">
        <v>23</v>
      </c>
      <c r="B30" s="8" t="s">
        <v>4</v>
      </c>
      <c r="C30" s="8">
        <v>7.7665515000000003</v>
      </c>
      <c r="D30" s="8">
        <v>7.9721419999999998</v>
      </c>
      <c r="E30" s="8">
        <f t="shared" si="2"/>
        <v>7.8693467500000001</v>
      </c>
      <c r="F30" s="8" t="s">
        <v>98</v>
      </c>
      <c r="G30" s="8">
        <f t="shared" ref="G30" si="24">STDEV(E29:E34)</f>
        <v>0.4311834499503005</v>
      </c>
      <c r="H30" s="8" t="s">
        <v>23</v>
      </c>
      <c r="I30" s="8" t="s">
        <v>96</v>
      </c>
      <c r="J30" s="8">
        <v>27.478394000000002</v>
      </c>
      <c r="K30" s="8">
        <v>27.470217000000002</v>
      </c>
      <c r="L30" s="8">
        <f t="shared" si="3"/>
        <v>27.4743055</v>
      </c>
      <c r="M30" s="8" t="s">
        <v>98</v>
      </c>
      <c r="N30" s="8">
        <f>STDEV(L29:L34)</f>
        <v>1.0770896785496857</v>
      </c>
      <c r="O30" s="8">
        <f t="shared" si="0"/>
        <v>19.604958750000002</v>
      </c>
      <c r="P30" s="8" t="s">
        <v>98</v>
      </c>
      <c r="Q30" s="8">
        <f t="shared" ref="Q30" si="25">STDEV(O29:O34)</f>
        <v>1.1786522235695793</v>
      </c>
      <c r="R30" s="9">
        <f t="shared" ref="R30:R46" si="26">$Q$29-O30</f>
        <v>1.9376920249999969</v>
      </c>
      <c r="S30" s="8" t="s">
        <v>98</v>
      </c>
      <c r="T30" s="18">
        <f t="shared" ref="T30" si="27">STDEV(R29:R34)</f>
        <v>1.1786522235695793</v>
      </c>
    </row>
    <row r="31" spans="1:30" s="8" customFormat="1" x14ac:dyDescent="0.25">
      <c r="A31" s="8" t="s">
        <v>24</v>
      </c>
      <c r="B31" s="8" t="s">
        <v>4</v>
      </c>
      <c r="C31" s="8">
        <v>6.6630190000000002</v>
      </c>
      <c r="D31" s="8">
        <v>6.6667395000000003</v>
      </c>
      <c r="E31" s="8">
        <f t="shared" si="2"/>
        <v>6.6648792500000003</v>
      </c>
      <c r="F31" s="8" t="s">
        <v>99</v>
      </c>
      <c r="G31" s="8">
        <f t="shared" ref="G31" si="28">G30/SQRT(6)</f>
        <v>0.17602990631852083</v>
      </c>
      <c r="H31" s="8" t="s">
        <v>24</v>
      </c>
      <c r="I31" s="8" t="s">
        <v>96</v>
      </c>
      <c r="J31" s="8">
        <v>28.452154</v>
      </c>
      <c r="K31" s="8">
        <v>28.858592999999999</v>
      </c>
      <c r="L31" s="8">
        <f t="shared" si="3"/>
        <v>28.6553735</v>
      </c>
      <c r="M31" s="8" t="s">
        <v>99</v>
      </c>
      <c r="N31" s="8">
        <f t="shared" ref="N31" si="29">N30/SQRT(6)</f>
        <v>0.43972001994418097</v>
      </c>
      <c r="O31" s="8">
        <f t="shared" si="0"/>
        <v>21.990494249999998</v>
      </c>
      <c r="P31" s="8" t="s">
        <v>99</v>
      </c>
      <c r="Q31" s="8">
        <f t="shared" ref="Q31" si="30">Q30/SQRT(6)</f>
        <v>0.48118275532371169</v>
      </c>
      <c r="R31" s="9">
        <f t="shared" si="26"/>
        <v>-0.4478434749999991</v>
      </c>
      <c r="S31" s="8" t="s">
        <v>99</v>
      </c>
      <c r="T31" s="18">
        <f t="shared" ref="T31" si="31">T30/SQRT(6)</f>
        <v>0.48118275532371169</v>
      </c>
    </row>
    <row r="32" spans="1:30" s="8" customFormat="1" x14ac:dyDescent="0.25">
      <c r="A32" s="8" t="s">
        <v>25</v>
      </c>
      <c r="B32" s="8" t="s">
        <v>4</v>
      </c>
      <c r="C32" s="8">
        <v>7.1553196999999997</v>
      </c>
      <c r="D32" s="8">
        <v>7.1781579999999998</v>
      </c>
      <c r="E32" s="8">
        <f t="shared" si="2"/>
        <v>7.1667388499999998</v>
      </c>
      <c r="H32" s="8" t="s">
        <v>25</v>
      </c>
      <c r="I32" s="8" t="s">
        <v>96</v>
      </c>
      <c r="J32" s="8">
        <v>29.324923999999999</v>
      </c>
      <c r="K32" s="8">
        <v>29.659600999999999</v>
      </c>
      <c r="L32" s="8">
        <f t="shared" si="3"/>
        <v>29.492262499999999</v>
      </c>
      <c r="O32" s="8">
        <f t="shared" si="0"/>
        <v>22.325523650000001</v>
      </c>
      <c r="R32" s="9">
        <f t="shared" si="26"/>
        <v>-0.78287287500000247</v>
      </c>
      <c r="T32" s="18"/>
    </row>
    <row r="33" spans="1:20" s="8" customFormat="1" x14ac:dyDescent="0.25">
      <c r="A33" s="8" t="s">
        <v>26</v>
      </c>
      <c r="B33" s="8" t="s">
        <v>4</v>
      </c>
      <c r="C33" s="8">
        <v>6.9507899999999996</v>
      </c>
      <c r="D33" s="8">
        <v>6.9667725999999996</v>
      </c>
      <c r="E33" s="8">
        <f t="shared" si="2"/>
        <v>6.9587813000000001</v>
      </c>
      <c r="H33" s="8" t="s">
        <v>26</v>
      </c>
      <c r="I33" s="8" t="s">
        <v>96</v>
      </c>
      <c r="J33" s="8">
        <v>28.610520000000001</v>
      </c>
      <c r="K33" s="8">
        <v>28.535920999999998</v>
      </c>
      <c r="L33" s="8">
        <f t="shared" si="3"/>
        <v>28.573220499999998</v>
      </c>
      <c r="O33" s="8">
        <f t="shared" si="0"/>
        <v>21.6144392</v>
      </c>
      <c r="R33" s="9">
        <f t="shared" si="26"/>
        <v>-7.1788425000001155E-2</v>
      </c>
      <c r="T33" s="18"/>
    </row>
    <row r="34" spans="1:20" s="8" customFormat="1" x14ac:dyDescent="0.25">
      <c r="A34" s="8" t="s">
        <v>27</v>
      </c>
      <c r="B34" s="8" t="s">
        <v>4</v>
      </c>
      <c r="C34" s="8">
        <v>7.0820920000000003</v>
      </c>
      <c r="D34" s="8">
        <v>7.2207645999999999</v>
      </c>
      <c r="E34" s="8">
        <f t="shared" si="2"/>
        <v>7.1514283000000001</v>
      </c>
      <c r="H34" s="8" t="s">
        <v>27</v>
      </c>
      <c r="I34" s="8" t="s">
        <v>96</v>
      </c>
      <c r="J34" s="8">
        <v>27.908076999999999</v>
      </c>
      <c r="K34" s="8">
        <v>28.031466000000002</v>
      </c>
      <c r="L34" s="8">
        <f t="shared" si="3"/>
        <v>27.9697715</v>
      </c>
      <c r="O34" s="8">
        <f t="shared" si="0"/>
        <v>20.818343200000001</v>
      </c>
      <c r="R34" s="9">
        <f t="shared" si="26"/>
        <v>0.72430757499999743</v>
      </c>
      <c r="T34" s="18"/>
    </row>
    <row r="35" spans="1:20" s="10" customFormat="1" x14ac:dyDescent="0.25">
      <c r="A35" s="10" t="s">
        <v>28</v>
      </c>
      <c r="B35" s="10" t="s">
        <v>4</v>
      </c>
      <c r="C35" s="10">
        <v>7.1099915999999999</v>
      </c>
      <c r="D35" s="10">
        <v>7.2908296999999997</v>
      </c>
      <c r="E35" s="10">
        <f t="shared" si="2"/>
        <v>7.2004106500000002</v>
      </c>
      <c r="F35" s="10" t="s">
        <v>97</v>
      </c>
      <c r="G35" s="10">
        <f t="shared" ref="G35" si="32">AVERAGE(E35:E40)</f>
        <v>7.0692390999999999</v>
      </c>
      <c r="H35" s="10" t="s">
        <v>28</v>
      </c>
      <c r="I35" s="10" t="s">
        <v>96</v>
      </c>
      <c r="J35" s="10">
        <v>26.787458000000001</v>
      </c>
      <c r="K35" s="10">
        <v>26.716163999999999</v>
      </c>
      <c r="L35" s="10">
        <f t="shared" si="3"/>
        <v>26.751811</v>
      </c>
      <c r="M35" s="10" t="s">
        <v>97</v>
      </c>
      <c r="N35" s="10">
        <f>AVERAGE(L35:L40)</f>
        <v>27.310186249999997</v>
      </c>
      <c r="O35" s="10">
        <f t="shared" si="0"/>
        <v>19.551400350000002</v>
      </c>
      <c r="P35" s="10" t="s">
        <v>97</v>
      </c>
      <c r="Q35" s="10">
        <f t="shared" ref="Q35" si="33">AVERAGE(O35:O40)</f>
        <v>20.24094715</v>
      </c>
      <c r="R35" s="11">
        <f t="shared" si="26"/>
        <v>1.9912504249999969</v>
      </c>
      <c r="S35" s="10" t="s">
        <v>97</v>
      </c>
      <c r="T35" s="16">
        <f t="shared" ref="T35" si="34">AVERAGE(R35:R40)</f>
        <v>1.3017036249999976</v>
      </c>
    </row>
    <row r="36" spans="1:20" s="10" customFormat="1" x14ac:dyDescent="0.25">
      <c r="A36" s="10" t="s">
        <v>29</v>
      </c>
      <c r="B36" s="10" t="s">
        <v>4</v>
      </c>
      <c r="C36" s="10">
        <v>7.0047629999999996</v>
      </c>
      <c r="D36" s="10">
        <v>7.2049479999999999</v>
      </c>
      <c r="E36" s="10">
        <f t="shared" si="2"/>
        <v>7.1048554999999993</v>
      </c>
      <c r="F36" s="10" t="s">
        <v>98</v>
      </c>
      <c r="G36" s="10">
        <f t="shared" ref="G36" si="35">STDEV(E35:E40)</f>
        <v>0.31114432682520493</v>
      </c>
      <c r="H36" s="10" t="s">
        <v>29</v>
      </c>
      <c r="I36" s="10" t="s">
        <v>96</v>
      </c>
      <c r="J36" s="10">
        <v>27.464077</v>
      </c>
      <c r="K36" s="10">
        <v>27.585325000000001</v>
      </c>
      <c r="L36" s="10">
        <f t="shared" si="3"/>
        <v>27.524701</v>
      </c>
      <c r="M36" s="10" t="s">
        <v>98</v>
      </c>
      <c r="N36" s="10">
        <f>STDEV(L35:L40)</f>
        <v>1.1334919512951884</v>
      </c>
      <c r="O36" s="10">
        <f t="shared" si="0"/>
        <v>20.419845500000001</v>
      </c>
      <c r="P36" s="10" t="s">
        <v>98</v>
      </c>
      <c r="Q36" s="10">
        <f t="shared" ref="Q36" si="36">STDEV(O35:O40)</f>
        <v>1.1688043668986929</v>
      </c>
      <c r="R36" s="11">
        <f t="shared" si="26"/>
        <v>1.1228052749999975</v>
      </c>
      <c r="S36" s="10" t="s">
        <v>98</v>
      </c>
      <c r="T36" s="16">
        <f t="shared" ref="T36" si="37">STDEV(R35:R40)</f>
        <v>1.1688043668986927</v>
      </c>
    </row>
    <row r="37" spans="1:20" s="10" customFormat="1" x14ac:dyDescent="0.25">
      <c r="A37" s="10" t="s">
        <v>30</v>
      </c>
      <c r="B37" s="10" t="s">
        <v>4</v>
      </c>
      <c r="C37" s="10">
        <v>7.0568379999999999</v>
      </c>
      <c r="D37" s="10">
        <v>7.015663</v>
      </c>
      <c r="E37" s="10">
        <f t="shared" si="2"/>
        <v>7.0362504999999995</v>
      </c>
      <c r="F37" s="10" t="s">
        <v>99</v>
      </c>
      <c r="G37" s="10">
        <f t="shared" ref="G37" si="38">G36/SQRT(6)</f>
        <v>0.12702413951391939</v>
      </c>
      <c r="H37" s="10" t="s">
        <v>30</v>
      </c>
      <c r="I37" s="10" t="s">
        <v>96</v>
      </c>
      <c r="J37" s="10">
        <v>25.599319999999999</v>
      </c>
      <c r="K37" s="10">
        <v>25.707460000000001</v>
      </c>
      <c r="L37" s="10">
        <f t="shared" si="3"/>
        <v>25.653390000000002</v>
      </c>
      <c r="M37" s="10" t="s">
        <v>99</v>
      </c>
      <c r="N37" s="10">
        <f t="shared" ref="N37" si="39">N36/SQRT(6)</f>
        <v>0.46274615137080899</v>
      </c>
      <c r="O37" s="10">
        <f t="shared" si="0"/>
        <v>18.6171395</v>
      </c>
      <c r="P37" s="10" t="s">
        <v>99</v>
      </c>
      <c r="Q37" s="10">
        <f t="shared" ref="Q37" si="40">Q36/SQRT(6)</f>
        <v>0.47716238467308913</v>
      </c>
      <c r="R37" s="11">
        <f t="shared" si="26"/>
        <v>2.9255112749999981</v>
      </c>
      <c r="S37" s="10" t="s">
        <v>99</v>
      </c>
      <c r="T37" s="16">
        <f t="shared" ref="T37" si="41">T36/SQRT(6)</f>
        <v>0.47716238467308908</v>
      </c>
    </row>
    <row r="38" spans="1:20" s="10" customFormat="1" x14ac:dyDescent="0.25">
      <c r="A38" s="10" t="s">
        <v>31</v>
      </c>
      <c r="B38" s="10" t="s">
        <v>4</v>
      </c>
      <c r="C38" s="10">
        <v>7.5575247000000001</v>
      </c>
      <c r="D38" s="10">
        <v>7.5670824000000003</v>
      </c>
      <c r="E38" s="10">
        <f t="shared" si="2"/>
        <v>7.5623035500000002</v>
      </c>
      <c r="H38" s="10" t="s">
        <v>31</v>
      </c>
      <c r="I38" s="10" t="s">
        <v>96</v>
      </c>
      <c r="J38" s="10">
        <v>27.893066000000001</v>
      </c>
      <c r="K38" s="10">
        <v>27.856249999999999</v>
      </c>
      <c r="L38" s="10">
        <f t="shared" si="3"/>
        <v>27.874658</v>
      </c>
      <c r="O38" s="10">
        <f t="shared" si="0"/>
        <v>20.312354450000001</v>
      </c>
      <c r="R38" s="11">
        <f t="shared" si="26"/>
        <v>1.2302963249999976</v>
      </c>
      <c r="T38" s="16"/>
    </row>
    <row r="39" spans="1:20" s="10" customFormat="1" x14ac:dyDescent="0.25">
      <c r="A39" s="10" t="s">
        <v>32</v>
      </c>
      <c r="B39" s="10" t="s">
        <v>4</v>
      </c>
      <c r="C39" s="10">
        <v>6.5728106000000004</v>
      </c>
      <c r="D39" s="10">
        <v>6.7156466999999997</v>
      </c>
      <c r="E39" s="10">
        <f t="shared" si="2"/>
        <v>6.6442286500000005</v>
      </c>
      <c r="H39" s="10" t="s">
        <v>32</v>
      </c>
      <c r="I39" s="10" t="s">
        <v>96</v>
      </c>
      <c r="J39" s="10">
        <v>26.967455000000001</v>
      </c>
      <c r="K39" s="10">
        <v>27.103501999999999</v>
      </c>
      <c r="L39" s="10">
        <f t="shared" si="3"/>
        <v>27.0354785</v>
      </c>
      <c r="O39" s="10">
        <f t="shared" si="0"/>
        <v>20.391249850000001</v>
      </c>
      <c r="R39" s="11">
        <f t="shared" si="26"/>
        <v>1.1514009249999972</v>
      </c>
      <c r="T39" s="16"/>
    </row>
    <row r="40" spans="1:20" s="10" customFormat="1" x14ac:dyDescent="0.25">
      <c r="A40" s="10" t="s">
        <v>33</v>
      </c>
      <c r="B40" s="10" t="s">
        <v>4</v>
      </c>
      <c r="C40" s="10">
        <v>6.8288099999999998</v>
      </c>
      <c r="D40" s="10">
        <v>6.9059615000000001</v>
      </c>
      <c r="E40" s="10">
        <f t="shared" si="2"/>
        <v>6.8673857500000004</v>
      </c>
      <c r="H40" s="10" t="s">
        <v>33</v>
      </c>
      <c r="I40" s="10" t="s">
        <v>96</v>
      </c>
      <c r="J40" s="10">
        <v>28.799244000000002</v>
      </c>
      <c r="K40" s="10">
        <v>29.242913999999999</v>
      </c>
      <c r="L40" s="10">
        <f t="shared" si="3"/>
        <v>29.021079</v>
      </c>
      <c r="O40" s="10">
        <f t="shared" si="0"/>
        <v>22.15369325</v>
      </c>
      <c r="R40" s="11">
        <f t="shared" si="26"/>
        <v>-0.61104247500000142</v>
      </c>
      <c r="T40" s="16"/>
    </row>
    <row r="41" spans="1:20" s="13" customFormat="1" x14ac:dyDescent="0.25">
      <c r="A41" s="13" t="s">
        <v>34</v>
      </c>
      <c r="B41" s="13" t="s">
        <v>4</v>
      </c>
      <c r="C41" s="13">
        <v>6.7708836000000003</v>
      </c>
      <c r="D41" s="13">
        <v>6.7337369999999996</v>
      </c>
      <c r="E41" s="13">
        <f t="shared" si="2"/>
        <v>6.7523102999999995</v>
      </c>
      <c r="F41" s="13" t="s">
        <v>97</v>
      </c>
      <c r="G41" s="13">
        <f t="shared" ref="G41" si="42">AVERAGE(E41:E46)</f>
        <v>7.107968249999999</v>
      </c>
      <c r="H41" s="13" t="s">
        <v>34</v>
      </c>
      <c r="I41" s="13" t="s">
        <v>96</v>
      </c>
      <c r="J41" s="13">
        <v>27.183105000000001</v>
      </c>
      <c r="K41" s="13">
        <v>27.293610000000001</v>
      </c>
      <c r="L41" s="13">
        <f t="shared" si="3"/>
        <v>27.238357499999999</v>
      </c>
      <c r="M41" s="13" t="s">
        <v>97</v>
      </c>
      <c r="N41" s="13">
        <f>AVERAGE(L41:L46)</f>
        <v>27.312087333333334</v>
      </c>
      <c r="O41" s="13">
        <f t="shared" si="0"/>
        <v>20.486047200000002</v>
      </c>
      <c r="P41" s="13" t="s">
        <v>97</v>
      </c>
      <c r="Q41" s="13">
        <f t="shared" ref="Q41" si="43">AVERAGE(O41:O46)</f>
        <v>20.204119083333335</v>
      </c>
      <c r="R41" s="14">
        <f t="shared" si="26"/>
        <v>1.0566035749999969</v>
      </c>
      <c r="S41" s="13" t="s">
        <v>97</v>
      </c>
      <c r="T41" s="17">
        <f t="shared" ref="T41" si="44">AVERAGE(R41:R46)</f>
        <v>1.3385316916666639</v>
      </c>
    </row>
    <row r="42" spans="1:20" s="13" customFormat="1" x14ac:dyDescent="0.25">
      <c r="A42" s="13" t="s">
        <v>35</v>
      </c>
      <c r="B42" s="13" t="s">
        <v>4</v>
      </c>
      <c r="C42" s="13">
        <v>6.8984775999999997</v>
      </c>
      <c r="D42" s="13">
        <v>6.9382720000000004</v>
      </c>
      <c r="E42" s="13">
        <f t="shared" si="2"/>
        <v>6.9183748000000005</v>
      </c>
      <c r="F42" s="13" t="s">
        <v>98</v>
      </c>
      <c r="G42" s="13">
        <f t="shared" ref="G42" si="45">STDEV(E41:E46)</f>
        <v>0.281230417895595</v>
      </c>
      <c r="H42" s="13" t="s">
        <v>35</v>
      </c>
      <c r="I42" s="13" t="s">
        <v>96</v>
      </c>
      <c r="J42" s="13">
        <v>27.080317999999998</v>
      </c>
      <c r="K42" s="13">
        <v>27.076588000000001</v>
      </c>
      <c r="L42" s="13">
        <f t="shared" si="3"/>
        <v>27.078453</v>
      </c>
      <c r="M42" s="13" t="s">
        <v>98</v>
      </c>
      <c r="N42" s="13">
        <f>STDEV(L41:L46)</f>
        <v>1.0690739285315443</v>
      </c>
      <c r="O42" s="13">
        <f t="shared" si="0"/>
        <v>20.160078200000001</v>
      </c>
      <c r="P42" s="13" t="s">
        <v>98</v>
      </c>
      <c r="Q42" s="13">
        <f t="shared" ref="Q42" si="46">STDEV(O41:O46)</f>
        <v>0.95622756430439682</v>
      </c>
      <c r="R42" s="14">
        <f t="shared" si="26"/>
        <v>1.3825725749999975</v>
      </c>
      <c r="S42" s="13" t="s">
        <v>98</v>
      </c>
      <c r="T42" s="17">
        <f t="shared" ref="T42" si="47">STDEV(R41:R46)</f>
        <v>0.9562275643043967</v>
      </c>
    </row>
    <row r="43" spans="1:20" s="13" customFormat="1" x14ac:dyDescent="0.25">
      <c r="A43" s="13" t="s">
        <v>36</v>
      </c>
      <c r="B43" s="13" t="s">
        <v>4</v>
      </c>
      <c r="C43" s="13">
        <v>7.0072502999999999</v>
      </c>
      <c r="D43" s="13">
        <v>7.1155267000000002</v>
      </c>
      <c r="E43" s="13">
        <f t="shared" si="2"/>
        <v>7.0613884999999996</v>
      </c>
      <c r="F43" s="13" t="s">
        <v>99</v>
      </c>
      <c r="G43" s="13">
        <f t="shared" ref="G43" si="48">G42/SQRT(6)</f>
        <v>0.11481183733231445</v>
      </c>
      <c r="H43" s="13" t="s">
        <v>36</v>
      </c>
      <c r="I43" s="13" t="s">
        <v>96</v>
      </c>
      <c r="J43" s="13">
        <v>25.883769999999998</v>
      </c>
      <c r="K43" s="13">
        <v>25.922878000000001</v>
      </c>
      <c r="L43" s="13">
        <f t="shared" si="3"/>
        <v>25.903323999999998</v>
      </c>
      <c r="M43" s="13" t="s">
        <v>99</v>
      </c>
      <c r="N43" s="13">
        <f t="shared" ref="N43" si="49">N42/SQRT(6)</f>
        <v>0.43644760370248903</v>
      </c>
      <c r="O43" s="13">
        <f t="shared" ref="O43:O74" si="50">L43-E43</f>
        <v>18.841935499999998</v>
      </c>
      <c r="P43" s="13" t="s">
        <v>99</v>
      </c>
      <c r="Q43" s="13">
        <f t="shared" ref="Q43" si="51">Q42/SQRT(6)</f>
        <v>0.39037826842169365</v>
      </c>
      <c r="R43" s="14">
        <f t="shared" si="26"/>
        <v>2.7007152750000003</v>
      </c>
      <c r="S43" s="13" t="s">
        <v>99</v>
      </c>
      <c r="T43" s="17">
        <f t="shared" ref="T43" si="52">T42/SQRT(6)</f>
        <v>0.39037826842169365</v>
      </c>
    </row>
    <row r="44" spans="1:20" s="13" customFormat="1" x14ac:dyDescent="0.25">
      <c r="A44" s="13" t="s">
        <v>37</v>
      </c>
      <c r="B44" s="13" t="s">
        <v>4</v>
      </c>
      <c r="C44" s="13">
        <v>7.2034820000000002</v>
      </c>
      <c r="D44" s="13">
        <v>7.4366539999999999</v>
      </c>
      <c r="E44" s="13">
        <f t="shared" si="2"/>
        <v>7.320068</v>
      </c>
      <c r="H44" s="13" t="s">
        <v>37</v>
      </c>
      <c r="I44" s="13" t="s">
        <v>96</v>
      </c>
      <c r="J44" s="13">
        <v>26.792940000000002</v>
      </c>
      <c r="K44" s="13">
        <v>26.787317000000002</v>
      </c>
      <c r="L44" s="13">
        <f t="shared" si="3"/>
        <v>26.790128500000002</v>
      </c>
      <c r="O44" s="13">
        <f t="shared" si="50"/>
        <v>19.470060500000002</v>
      </c>
      <c r="R44" s="14">
        <f t="shared" si="26"/>
        <v>2.072590274999996</v>
      </c>
      <c r="T44" s="17"/>
    </row>
    <row r="45" spans="1:20" s="13" customFormat="1" x14ac:dyDescent="0.25">
      <c r="A45" s="13" t="s">
        <v>38</v>
      </c>
      <c r="B45" s="13" t="s">
        <v>4</v>
      </c>
      <c r="C45" s="13">
        <v>7.5595125999999997</v>
      </c>
      <c r="D45" s="13">
        <v>7.513147</v>
      </c>
      <c r="E45" s="13">
        <f t="shared" si="2"/>
        <v>7.5363297999999999</v>
      </c>
      <c r="H45" s="13" t="s">
        <v>38</v>
      </c>
      <c r="I45" s="13" t="s">
        <v>96</v>
      </c>
      <c r="J45" s="13">
        <v>28.968695</v>
      </c>
      <c r="K45" s="13">
        <v>29.229982</v>
      </c>
      <c r="L45" s="13">
        <f t="shared" si="3"/>
        <v>29.099338500000002</v>
      </c>
      <c r="O45" s="13">
        <f t="shared" si="50"/>
        <v>21.563008700000001</v>
      </c>
      <c r="R45" s="14">
        <f t="shared" si="26"/>
        <v>-2.0357925000002552E-2</v>
      </c>
      <c r="T45" s="17"/>
    </row>
    <row r="46" spans="1:20" s="13" customFormat="1" x14ac:dyDescent="0.25">
      <c r="A46" s="13" t="s">
        <v>39</v>
      </c>
      <c r="B46" s="13" t="s">
        <v>4</v>
      </c>
      <c r="C46" s="13">
        <v>6.9485334999999999</v>
      </c>
      <c r="D46" s="13">
        <v>7.1701427000000004</v>
      </c>
      <c r="E46" s="13">
        <f t="shared" si="2"/>
        <v>7.0593380999999997</v>
      </c>
      <c r="H46" s="13" t="s">
        <v>39</v>
      </c>
      <c r="I46" s="13" t="s">
        <v>96</v>
      </c>
      <c r="J46" s="13">
        <v>27.733174999999999</v>
      </c>
      <c r="K46" s="13">
        <v>27.792670000000001</v>
      </c>
      <c r="L46" s="13">
        <f t="shared" si="3"/>
        <v>27.762922500000002</v>
      </c>
      <c r="O46" s="13">
        <f t="shared" si="50"/>
        <v>20.703584400000004</v>
      </c>
      <c r="R46" s="14">
        <f t="shared" si="26"/>
        <v>0.83906637499999448</v>
      </c>
      <c r="T46" s="17"/>
    </row>
    <row r="47" spans="1:20" s="8" customFormat="1" x14ac:dyDescent="0.25">
      <c r="A47" s="8" t="s">
        <v>40</v>
      </c>
      <c r="B47" s="8" t="s">
        <v>4</v>
      </c>
      <c r="C47" s="8">
        <v>7.1927260000000004</v>
      </c>
      <c r="D47" s="8">
        <v>7.5016993999999997</v>
      </c>
      <c r="E47" s="8">
        <f t="shared" si="2"/>
        <v>7.3472127</v>
      </c>
      <c r="F47" s="8" t="s">
        <v>97</v>
      </c>
      <c r="G47" s="8">
        <f t="shared" ref="G47" si="53">AVERAGE(E47:E52)</f>
        <v>7.4008990999999993</v>
      </c>
      <c r="H47" s="8" t="s">
        <v>40</v>
      </c>
      <c r="I47" s="8" t="s">
        <v>96</v>
      </c>
      <c r="J47" s="8">
        <v>26.035993999999999</v>
      </c>
      <c r="K47" s="8">
        <v>26.188137000000001</v>
      </c>
      <c r="L47" s="8">
        <f t="shared" si="3"/>
        <v>26.1120655</v>
      </c>
      <c r="M47" s="8" t="s">
        <v>97</v>
      </c>
      <c r="N47" s="8">
        <f>AVERAGE(L47:L52)</f>
        <v>26.132619250000001</v>
      </c>
      <c r="O47" s="8">
        <f t="shared" si="50"/>
        <v>18.7648528</v>
      </c>
      <c r="P47" s="8" t="s">
        <v>97</v>
      </c>
      <c r="Q47" s="8">
        <f t="shared" ref="Q47" si="54">AVERAGE(O47:O52)</f>
        <v>18.731720150000001</v>
      </c>
      <c r="R47" s="9">
        <f t="shared" ref="R47:R64" si="55">$Q$47-O47</f>
        <v>-3.3132649999998876E-2</v>
      </c>
      <c r="S47" s="8" t="s">
        <v>97</v>
      </c>
      <c r="T47" s="18">
        <f t="shared" ref="T47" si="56">AVERAGE(R47:R52)</f>
        <v>5.9211894646675012E-16</v>
      </c>
    </row>
    <row r="48" spans="1:20" s="8" customFormat="1" x14ac:dyDescent="0.25">
      <c r="A48" s="8" t="s">
        <v>41</v>
      </c>
      <c r="B48" s="8" t="s">
        <v>4</v>
      </c>
      <c r="C48" s="8">
        <v>7.3257836999999997</v>
      </c>
      <c r="D48" s="8">
        <v>7.7073790000000004</v>
      </c>
      <c r="E48" s="8">
        <f t="shared" si="2"/>
        <v>7.5165813500000001</v>
      </c>
      <c r="F48" s="8" t="s">
        <v>98</v>
      </c>
      <c r="G48" s="8">
        <f t="shared" ref="G48" si="57">STDEV(E47:E52)</f>
        <v>0.11896205921457895</v>
      </c>
      <c r="H48" s="8" t="s">
        <v>41</v>
      </c>
      <c r="I48" s="8" t="s">
        <v>96</v>
      </c>
      <c r="J48" s="8">
        <v>25.711071</v>
      </c>
      <c r="K48" s="8">
        <v>25.632294000000002</v>
      </c>
      <c r="L48" s="8">
        <f t="shared" si="3"/>
        <v>25.671682500000003</v>
      </c>
      <c r="M48" s="8" t="s">
        <v>98</v>
      </c>
      <c r="N48" s="8">
        <f>STDEV(L47:L52)</f>
        <v>0.7707853949419865</v>
      </c>
      <c r="O48" s="8">
        <f t="shared" si="50"/>
        <v>18.155101150000004</v>
      </c>
      <c r="P48" s="8" t="s">
        <v>98</v>
      </c>
      <c r="Q48" s="8">
        <f t="shared" ref="Q48" si="58">STDEV(O47:O52)</f>
        <v>0.88145599944779296</v>
      </c>
      <c r="R48" s="9">
        <f t="shared" si="55"/>
        <v>0.57661899999999733</v>
      </c>
      <c r="S48" s="8" t="s">
        <v>98</v>
      </c>
      <c r="T48" s="18">
        <f t="shared" ref="T48" si="59">STDEV(R47:R52)</f>
        <v>0.88145599944779296</v>
      </c>
    </row>
    <row r="49" spans="1:20" s="8" customFormat="1" x14ac:dyDescent="0.25">
      <c r="A49" s="8" t="s">
        <v>42</v>
      </c>
      <c r="B49" s="8" t="s">
        <v>4</v>
      </c>
      <c r="C49" s="8">
        <v>7.1792373999999999</v>
      </c>
      <c r="D49" s="8">
        <v>7.7235800000000001</v>
      </c>
      <c r="E49" s="8">
        <f t="shared" si="2"/>
        <v>7.4514087</v>
      </c>
      <c r="F49" s="8" t="s">
        <v>99</v>
      </c>
      <c r="G49" s="8">
        <f t="shared" ref="G49" si="60">G48/SQRT(6)</f>
        <v>4.8566057304412699E-2</v>
      </c>
      <c r="H49" s="8" t="s">
        <v>42</v>
      </c>
      <c r="I49" s="8" t="s">
        <v>96</v>
      </c>
      <c r="J49" s="8">
        <v>25.824808000000001</v>
      </c>
      <c r="K49" s="8">
        <v>25.986778000000001</v>
      </c>
      <c r="L49" s="8">
        <f t="shared" si="3"/>
        <v>25.905793000000003</v>
      </c>
      <c r="M49" s="8" t="s">
        <v>99</v>
      </c>
      <c r="N49" s="8">
        <f t="shared" ref="N49" si="61">N48/SQRT(6)</f>
        <v>0.31467181979957948</v>
      </c>
      <c r="O49" s="8">
        <f t="shared" si="50"/>
        <v>18.454384300000001</v>
      </c>
      <c r="P49" s="8" t="s">
        <v>99</v>
      </c>
      <c r="Q49" s="8">
        <f t="shared" ref="Q49" si="62">Q48/SQRT(6)</f>
        <v>0.35985290489367727</v>
      </c>
      <c r="R49" s="9">
        <f t="shared" si="55"/>
        <v>0.27733585000000005</v>
      </c>
      <c r="S49" s="8" t="s">
        <v>99</v>
      </c>
      <c r="T49" s="18">
        <f t="shared" ref="T49" si="63">T48/SQRT(6)</f>
        <v>0.35985290489367727</v>
      </c>
    </row>
    <row r="50" spans="1:20" s="8" customFormat="1" x14ac:dyDescent="0.25">
      <c r="A50" s="8" t="s">
        <v>43</v>
      </c>
      <c r="B50" s="8" t="s">
        <v>4</v>
      </c>
      <c r="C50" s="8">
        <v>7.1981339999999996</v>
      </c>
      <c r="D50" s="8">
        <v>7.5122200000000001</v>
      </c>
      <c r="E50" s="8">
        <f t="shared" si="2"/>
        <v>7.3551769999999994</v>
      </c>
      <c r="H50" s="8" t="s">
        <v>43</v>
      </c>
      <c r="I50" s="8" t="s">
        <v>96</v>
      </c>
      <c r="J50" s="8">
        <v>25.955342999999999</v>
      </c>
      <c r="K50" s="8">
        <v>26.103659</v>
      </c>
      <c r="L50" s="8">
        <f t="shared" si="3"/>
        <v>26.029501</v>
      </c>
      <c r="O50" s="8">
        <f t="shared" si="50"/>
        <v>18.674323999999999</v>
      </c>
      <c r="R50" s="9">
        <f t="shared" si="55"/>
        <v>5.7396150000002422E-2</v>
      </c>
      <c r="T50" s="18"/>
    </row>
    <row r="51" spans="1:20" s="8" customFormat="1" x14ac:dyDescent="0.25">
      <c r="A51" s="8" t="s">
        <v>44</v>
      </c>
      <c r="B51" s="8" t="s">
        <v>4</v>
      </c>
      <c r="C51" s="8">
        <v>7.4496339999999996</v>
      </c>
      <c r="D51" s="8">
        <v>7.5940019999999997</v>
      </c>
      <c r="E51" s="8">
        <f t="shared" si="2"/>
        <v>7.5218179999999997</v>
      </c>
      <c r="H51" s="8" t="s">
        <v>44</v>
      </c>
      <c r="I51" s="8" t="s">
        <v>96</v>
      </c>
      <c r="J51" s="8">
        <v>25.395921999999999</v>
      </c>
      <c r="K51" s="8">
        <v>25.505265999999999</v>
      </c>
      <c r="L51" s="8">
        <f t="shared" si="3"/>
        <v>25.450593999999999</v>
      </c>
      <c r="O51" s="8">
        <f t="shared" si="50"/>
        <v>17.928775999999999</v>
      </c>
      <c r="R51" s="9">
        <f t="shared" si="55"/>
        <v>0.80294415000000186</v>
      </c>
      <c r="T51" s="18"/>
    </row>
    <row r="52" spans="1:20" s="8" customFormat="1" x14ac:dyDescent="0.25">
      <c r="A52" s="8" t="s">
        <v>45</v>
      </c>
      <c r="B52" s="8" t="s">
        <v>4</v>
      </c>
      <c r="C52" s="8">
        <v>7.0013310000000004</v>
      </c>
      <c r="D52" s="8">
        <v>7.4250626999999998</v>
      </c>
      <c r="E52" s="8">
        <f t="shared" si="2"/>
        <v>7.2131968500000001</v>
      </c>
      <c r="H52" s="8" t="s">
        <v>45</v>
      </c>
      <c r="I52" s="8" t="s">
        <v>96</v>
      </c>
      <c r="J52" s="8">
        <v>27.611431</v>
      </c>
      <c r="K52" s="8">
        <v>27.640727999999999</v>
      </c>
      <c r="L52" s="8">
        <f t="shared" si="3"/>
        <v>27.626079499999999</v>
      </c>
      <c r="O52" s="8">
        <f t="shared" si="50"/>
        <v>20.41288265</v>
      </c>
      <c r="R52" s="9">
        <f t="shared" si="55"/>
        <v>-1.6811624999999992</v>
      </c>
      <c r="T52" s="18"/>
    </row>
    <row r="53" spans="1:20" s="10" customFormat="1" x14ac:dyDescent="0.25">
      <c r="A53" s="10" t="s">
        <v>46</v>
      </c>
      <c r="B53" s="10" t="s">
        <v>4</v>
      </c>
      <c r="C53" s="10">
        <v>7.1463510000000001</v>
      </c>
      <c r="D53" s="10">
        <v>7.3639039999999998</v>
      </c>
      <c r="E53" s="10">
        <f t="shared" si="2"/>
        <v>7.2551275000000004</v>
      </c>
      <c r="F53" s="10" t="s">
        <v>97</v>
      </c>
      <c r="G53" s="10">
        <f t="shared" ref="G53" si="64">AVERAGE(E53:E58)</f>
        <v>7.2388044083333334</v>
      </c>
      <c r="H53" s="10" t="s">
        <v>46</v>
      </c>
      <c r="I53" s="10" t="s">
        <v>96</v>
      </c>
      <c r="J53" s="10">
        <v>27.336752000000001</v>
      </c>
      <c r="K53" s="10">
        <v>27.317976000000002</v>
      </c>
      <c r="L53" s="10">
        <f t="shared" si="3"/>
        <v>27.327364000000003</v>
      </c>
      <c r="M53" s="10" t="s">
        <v>97</v>
      </c>
      <c r="N53" s="10">
        <f>AVERAGE(L53:L58)</f>
        <v>27.090272166666665</v>
      </c>
      <c r="O53" s="10">
        <f t="shared" si="50"/>
        <v>20.072236500000002</v>
      </c>
      <c r="P53" s="10" t="s">
        <v>97</v>
      </c>
      <c r="Q53" s="10">
        <f t="shared" ref="Q53" si="65">AVERAGE(O53:O58)</f>
        <v>19.851467758333332</v>
      </c>
      <c r="R53" s="11">
        <f t="shared" si="55"/>
        <v>-1.3405163500000015</v>
      </c>
      <c r="S53" s="10" t="s">
        <v>97</v>
      </c>
      <c r="T53" s="16">
        <f t="shared" ref="T53" si="66">AVERAGE(R53:R58)</f>
        <v>-1.1197476083333331</v>
      </c>
    </row>
    <row r="54" spans="1:20" s="10" customFormat="1" x14ac:dyDescent="0.25">
      <c r="A54" s="10" t="s">
        <v>47</v>
      </c>
      <c r="B54" s="10" t="s">
        <v>4</v>
      </c>
      <c r="C54" s="10">
        <v>6.7514643999999997</v>
      </c>
      <c r="D54" s="10">
        <v>7.0103073</v>
      </c>
      <c r="E54" s="10">
        <f t="shared" si="2"/>
        <v>6.8808858500000003</v>
      </c>
      <c r="F54" s="10" t="s">
        <v>98</v>
      </c>
      <c r="G54" s="10">
        <f t="shared" ref="G54" si="67">STDEV(E53:E58)</f>
        <v>0.26291640519164128</v>
      </c>
      <c r="H54" s="10" t="s">
        <v>47</v>
      </c>
      <c r="I54" s="10" t="s">
        <v>96</v>
      </c>
      <c r="J54" s="10">
        <v>27.120249999999999</v>
      </c>
      <c r="K54" s="10">
        <v>27.384022000000002</v>
      </c>
      <c r="L54" s="10">
        <f t="shared" si="3"/>
        <v>27.252136</v>
      </c>
      <c r="M54" s="10" t="s">
        <v>98</v>
      </c>
      <c r="N54" s="10">
        <f>STDEV(L53:L58)</f>
        <v>0.6823936033693947</v>
      </c>
      <c r="O54" s="10">
        <f t="shared" si="50"/>
        <v>20.371250150000002</v>
      </c>
      <c r="P54" s="10" t="s">
        <v>98</v>
      </c>
      <c r="Q54" s="10">
        <f t="shared" ref="Q54" si="68">STDEV(O53:O58)</f>
        <v>0.85020370309560755</v>
      </c>
      <c r="R54" s="11">
        <f t="shared" si="55"/>
        <v>-1.6395300000000006</v>
      </c>
      <c r="S54" s="10" t="s">
        <v>98</v>
      </c>
      <c r="T54" s="16">
        <f t="shared" ref="T54" si="69">STDEV(R53:R58)</f>
        <v>0.85020370309560767</v>
      </c>
    </row>
    <row r="55" spans="1:20" s="10" customFormat="1" x14ac:dyDescent="0.25">
      <c r="A55" s="10" t="s">
        <v>48</v>
      </c>
      <c r="B55" s="10" t="s">
        <v>4</v>
      </c>
      <c r="C55" s="10">
        <v>7.4576859999999998</v>
      </c>
      <c r="D55" s="10">
        <v>7.9147905999999999</v>
      </c>
      <c r="E55" s="10">
        <f t="shared" si="2"/>
        <v>7.6862382999999994</v>
      </c>
      <c r="F55" s="10" t="s">
        <v>99</v>
      </c>
      <c r="G55" s="10">
        <f t="shared" ref="G55" si="70">G54/SQRT(6)</f>
        <v>0.10733517295439188</v>
      </c>
      <c r="H55" s="10" t="s">
        <v>48</v>
      </c>
      <c r="I55" s="10" t="s">
        <v>96</v>
      </c>
      <c r="J55" s="10">
        <v>26.345728000000001</v>
      </c>
      <c r="K55" s="10">
        <v>26.506171999999999</v>
      </c>
      <c r="L55" s="10">
        <f t="shared" si="3"/>
        <v>26.42595</v>
      </c>
      <c r="M55" s="10" t="s">
        <v>99</v>
      </c>
      <c r="N55" s="10">
        <f t="shared" ref="N55" si="71">N54/SQRT(6)</f>
        <v>0.27858602199903082</v>
      </c>
      <c r="O55" s="10">
        <f t="shared" si="50"/>
        <v>18.739711700000001</v>
      </c>
      <c r="P55" s="10" t="s">
        <v>99</v>
      </c>
      <c r="Q55" s="10">
        <f t="shared" ref="Q55" si="72">Q54/SQRT(6)</f>
        <v>0.34709420833482757</v>
      </c>
      <c r="R55" s="11">
        <f t="shared" si="55"/>
        <v>-7.9915499999998474E-3</v>
      </c>
      <c r="S55" s="10" t="s">
        <v>99</v>
      </c>
      <c r="T55" s="16">
        <f t="shared" ref="T55" si="73">T54/SQRT(6)</f>
        <v>0.34709420833482763</v>
      </c>
    </row>
    <row r="56" spans="1:20" s="10" customFormat="1" x14ac:dyDescent="0.25">
      <c r="A56" s="10" t="s">
        <v>49</v>
      </c>
      <c r="B56" s="10" t="s">
        <v>4</v>
      </c>
      <c r="C56" s="10">
        <v>7.0816059999999998</v>
      </c>
      <c r="D56" s="10">
        <v>7.3606094999999998</v>
      </c>
      <c r="E56" s="10">
        <f t="shared" si="2"/>
        <v>7.2211077499999998</v>
      </c>
      <c r="H56" s="10" t="s">
        <v>49</v>
      </c>
      <c r="I56" s="10" t="s">
        <v>96</v>
      </c>
      <c r="J56" s="10">
        <v>27.758474</v>
      </c>
      <c r="K56" s="10">
        <v>27.816092999999999</v>
      </c>
      <c r="L56" s="10">
        <f t="shared" si="3"/>
        <v>27.787283500000001</v>
      </c>
      <c r="O56" s="10">
        <f t="shared" si="50"/>
        <v>20.566175749999999</v>
      </c>
      <c r="R56" s="11">
        <f t="shared" si="55"/>
        <v>-1.8344555999999983</v>
      </c>
      <c r="T56" s="16"/>
    </row>
    <row r="57" spans="1:20" s="10" customFormat="1" x14ac:dyDescent="0.25">
      <c r="A57" s="10" t="s">
        <v>50</v>
      </c>
      <c r="B57" s="10" t="s">
        <v>4</v>
      </c>
      <c r="C57" s="10">
        <v>7.0386524000000001</v>
      </c>
      <c r="D57" s="10">
        <v>7.1904507000000004</v>
      </c>
      <c r="E57" s="10">
        <f t="shared" si="2"/>
        <v>7.1145515499999998</v>
      </c>
      <c r="H57" s="10" t="s">
        <v>50</v>
      </c>
      <c r="I57" s="10" t="s">
        <v>96</v>
      </c>
      <c r="J57" s="10">
        <v>27.677385000000001</v>
      </c>
      <c r="K57" s="10">
        <v>27.637136000000002</v>
      </c>
      <c r="L57" s="10">
        <f t="shared" si="3"/>
        <v>27.6572605</v>
      </c>
      <c r="O57" s="10">
        <f t="shared" si="50"/>
        <v>20.542708949999998</v>
      </c>
      <c r="R57" s="11">
        <f t="shared" si="55"/>
        <v>-1.810988799999997</v>
      </c>
      <c r="T57" s="16"/>
    </row>
    <row r="58" spans="1:20" s="10" customFormat="1" x14ac:dyDescent="0.25">
      <c r="A58" s="10" t="s">
        <v>51</v>
      </c>
      <c r="B58" s="10" t="s">
        <v>4</v>
      </c>
      <c r="C58" s="10">
        <v>7.1094780000000002</v>
      </c>
      <c r="D58" s="10">
        <v>7.440353</v>
      </c>
      <c r="E58" s="10">
        <f t="shared" si="2"/>
        <v>7.2749155000000005</v>
      </c>
      <c r="H58" s="10" t="s">
        <v>51</v>
      </c>
      <c r="I58" s="10" t="s">
        <v>96</v>
      </c>
      <c r="J58" s="10">
        <v>26.112121999999999</v>
      </c>
      <c r="K58" s="10">
        <v>26.071155999999998</v>
      </c>
      <c r="L58" s="10">
        <f t="shared" si="3"/>
        <v>26.091639000000001</v>
      </c>
      <c r="O58" s="10">
        <f t="shared" si="50"/>
        <v>18.816723500000002</v>
      </c>
      <c r="R58" s="11">
        <f t="shared" si="55"/>
        <v>-8.5003350000000921E-2</v>
      </c>
      <c r="T58" s="16"/>
    </row>
    <row r="59" spans="1:20" s="13" customFormat="1" x14ac:dyDescent="0.25">
      <c r="A59" s="13" t="s">
        <v>52</v>
      </c>
      <c r="B59" s="13" t="s">
        <v>4</v>
      </c>
      <c r="C59" s="13">
        <v>6.7486277000000001</v>
      </c>
      <c r="D59" s="13">
        <v>6.8719650000000003</v>
      </c>
      <c r="E59" s="13">
        <f t="shared" si="2"/>
        <v>6.8102963499999998</v>
      </c>
      <c r="F59" s="13" t="s">
        <v>97</v>
      </c>
      <c r="G59" s="13">
        <f t="shared" ref="G59" si="74">AVERAGE(E59:E64)</f>
        <v>6.9506098500000002</v>
      </c>
      <c r="H59" s="13" t="s">
        <v>52</v>
      </c>
      <c r="I59" s="13" t="s">
        <v>96</v>
      </c>
      <c r="J59" s="13">
        <v>27.136509</v>
      </c>
      <c r="K59" s="13">
        <v>27.411899999999999</v>
      </c>
      <c r="L59" s="13">
        <f t="shared" si="3"/>
        <v>27.2742045</v>
      </c>
      <c r="M59" s="13" t="s">
        <v>97</v>
      </c>
      <c r="N59" s="13">
        <f>AVERAGE(L59:L64)</f>
        <v>26.978425166666668</v>
      </c>
      <c r="O59" s="13">
        <f t="shared" si="50"/>
        <v>20.463908150000002</v>
      </c>
      <c r="P59" s="13" t="s">
        <v>97</v>
      </c>
      <c r="Q59" s="13">
        <f t="shared" ref="Q59" si="75">AVERAGE(O59:O64)</f>
        <v>20.027815316666668</v>
      </c>
      <c r="R59" s="14">
        <f t="shared" si="55"/>
        <v>-1.7321880000000007</v>
      </c>
      <c r="S59" s="13" t="s">
        <v>97</v>
      </c>
      <c r="T59" s="17">
        <f t="shared" ref="T59" si="76">AVERAGE(R59:R64)</f>
        <v>-1.2960951666666662</v>
      </c>
    </row>
    <row r="60" spans="1:20" s="13" customFormat="1" x14ac:dyDescent="0.25">
      <c r="A60" s="13" t="s">
        <v>53</v>
      </c>
      <c r="B60" s="13" t="s">
        <v>4</v>
      </c>
      <c r="C60" s="13">
        <v>6.8903759999999998</v>
      </c>
      <c r="D60" s="13">
        <v>6.9449972999999998</v>
      </c>
      <c r="E60" s="13">
        <f t="shared" si="2"/>
        <v>6.9176866500000003</v>
      </c>
      <c r="F60" s="13" t="s">
        <v>98</v>
      </c>
      <c r="G60" s="13">
        <f t="shared" ref="G60" si="77">STDEV(E59:E64)</f>
        <v>9.7942170182220289E-2</v>
      </c>
      <c r="H60" s="13" t="s">
        <v>53</v>
      </c>
      <c r="I60" s="13" t="s">
        <v>96</v>
      </c>
      <c r="J60" s="13">
        <v>26.514486000000002</v>
      </c>
      <c r="K60" s="13">
        <v>26.718095999999999</v>
      </c>
      <c r="L60" s="13">
        <f t="shared" si="3"/>
        <v>26.616291</v>
      </c>
      <c r="M60" s="13" t="s">
        <v>98</v>
      </c>
      <c r="N60" s="13">
        <f>STDEV(L59:L64)</f>
        <v>0.46490926866665783</v>
      </c>
      <c r="O60" s="13">
        <f t="shared" si="50"/>
        <v>19.69860435</v>
      </c>
      <c r="P60" s="13" t="s">
        <v>98</v>
      </c>
      <c r="Q60" s="13">
        <f t="shared" ref="Q60" si="78">STDEV(O59:O64)</f>
        <v>0.50123130292007978</v>
      </c>
      <c r="R60" s="14">
        <f t="shared" si="55"/>
        <v>-0.96688419999999908</v>
      </c>
      <c r="S60" s="13" t="s">
        <v>98</v>
      </c>
      <c r="T60" s="17">
        <f t="shared" ref="T60" si="79">STDEV(R59:R64)</f>
        <v>0.50123130292007967</v>
      </c>
    </row>
    <row r="61" spans="1:20" s="13" customFormat="1" x14ac:dyDescent="0.25">
      <c r="A61" s="13" t="s">
        <v>54</v>
      </c>
      <c r="B61" s="13" t="s">
        <v>4</v>
      </c>
      <c r="C61" s="13">
        <v>6.9914927000000002</v>
      </c>
      <c r="D61" s="13">
        <v>7.1835193999999998</v>
      </c>
      <c r="E61" s="13">
        <f t="shared" si="2"/>
        <v>7.08750605</v>
      </c>
      <c r="F61" s="13" t="s">
        <v>99</v>
      </c>
      <c r="G61" s="13">
        <f t="shared" ref="G61" si="80">G60/SQRT(6)</f>
        <v>3.9984723541212179E-2</v>
      </c>
      <c r="H61" s="13" t="s">
        <v>54</v>
      </c>
      <c r="I61" s="13" t="s">
        <v>96</v>
      </c>
      <c r="J61" s="13">
        <v>26.616741000000001</v>
      </c>
      <c r="K61" s="13">
        <v>26.973579999999998</v>
      </c>
      <c r="L61" s="13">
        <f t="shared" si="3"/>
        <v>26.795160500000001</v>
      </c>
      <c r="M61" s="13" t="s">
        <v>99</v>
      </c>
      <c r="N61" s="13">
        <f t="shared" ref="N61" si="81">N60/SQRT(6)</f>
        <v>0.18979841415396786</v>
      </c>
      <c r="O61" s="13">
        <f t="shared" si="50"/>
        <v>19.70765445</v>
      </c>
      <c r="P61" s="13" t="s">
        <v>99</v>
      </c>
      <c r="Q61" s="13">
        <f t="shared" ref="Q61" si="82">Q60/SQRT(6)</f>
        <v>0.20462682254409725</v>
      </c>
      <c r="R61" s="14">
        <f t="shared" si="55"/>
        <v>-0.9759342999999987</v>
      </c>
      <c r="S61" s="13" t="s">
        <v>99</v>
      </c>
      <c r="T61" s="17">
        <f t="shared" ref="T61" si="83">T60/SQRT(6)</f>
        <v>0.20462682254409723</v>
      </c>
    </row>
    <row r="62" spans="1:20" s="13" customFormat="1" x14ac:dyDescent="0.25">
      <c r="A62" s="13" t="s">
        <v>55</v>
      </c>
      <c r="B62" s="13" t="s">
        <v>4</v>
      </c>
      <c r="C62" s="13">
        <v>6.8634925000000004</v>
      </c>
      <c r="D62" s="13">
        <v>7.1694100000000001</v>
      </c>
      <c r="E62" s="13">
        <f t="shared" si="2"/>
        <v>7.0164512500000003</v>
      </c>
      <c r="H62" s="13" t="s">
        <v>55</v>
      </c>
      <c r="I62" s="13" t="s">
        <v>96</v>
      </c>
      <c r="J62" s="13">
        <v>27.402360000000002</v>
      </c>
      <c r="K62" s="13">
        <v>27.542017000000001</v>
      </c>
      <c r="L62" s="13">
        <f t="shared" si="3"/>
        <v>27.472188500000001</v>
      </c>
      <c r="O62" s="13">
        <f t="shared" si="50"/>
        <v>20.455737250000002</v>
      </c>
      <c r="R62" s="14">
        <f t="shared" si="55"/>
        <v>-1.7240171000000011</v>
      </c>
      <c r="T62" s="17"/>
    </row>
    <row r="63" spans="1:20" s="13" customFormat="1" x14ac:dyDescent="0.25">
      <c r="A63" s="13" t="s">
        <v>56</v>
      </c>
      <c r="B63" s="13" t="s">
        <v>4</v>
      </c>
      <c r="C63" s="13">
        <v>6.8866075999999996</v>
      </c>
      <c r="D63" s="13">
        <v>7.0709099999999996</v>
      </c>
      <c r="E63" s="13">
        <f t="shared" si="2"/>
        <v>6.9787587999999996</v>
      </c>
      <c r="H63" s="13" t="s">
        <v>56</v>
      </c>
      <c r="I63" s="13" t="s">
        <v>96</v>
      </c>
      <c r="J63" s="13">
        <v>26.217642000000001</v>
      </c>
      <c r="K63" s="13">
        <v>26.441607999999999</v>
      </c>
      <c r="L63" s="13">
        <f t="shared" si="3"/>
        <v>26.329625</v>
      </c>
      <c r="O63" s="13">
        <f t="shared" si="50"/>
        <v>19.350866199999999</v>
      </c>
      <c r="R63" s="14">
        <f t="shared" si="55"/>
        <v>-0.61914604999999767</v>
      </c>
      <c r="T63" s="17"/>
    </row>
    <row r="64" spans="1:20" s="13" customFormat="1" x14ac:dyDescent="0.25">
      <c r="A64" s="13" t="s">
        <v>57</v>
      </c>
      <c r="B64" s="13" t="s">
        <v>4</v>
      </c>
      <c r="C64" s="13">
        <v>6.8341079999999996</v>
      </c>
      <c r="D64" s="13">
        <v>6.9518120000000003</v>
      </c>
      <c r="E64" s="13">
        <f t="shared" si="2"/>
        <v>6.8929600000000004</v>
      </c>
      <c r="H64" s="13" t="s">
        <v>57</v>
      </c>
      <c r="I64" s="13" t="s">
        <v>96</v>
      </c>
      <c r="J64" s="13">
        <v>27.120863</v>
      </c>
      <c r="K64" s="13">
        <v>27.645299999999999</v>
      </c>
      <c r="L64" s="13">
        <f t="shared" si="3"/>
        <v>27.383081499999999</v>
      </c>
      <c r="O64" s="13">
        <f t="shared" si="50"/>
        <v>20.490121500000001</v>
      </c>
      <c r="R64" s="14">
        <f t="shared" si="55"/>
        <v>-1.7584013499999998</v>
      </c>
      <c r="T64" s="17"/>
    </row>
    <row r="65" spans="1:20" s="8" customFormat="1" x14ac:dyDescent="0.25">
      <c r="A65" s="8" t="s">
        <v>58</v>
      </c>
      <c r="B65" s="8" t="s">
        <v>4</v>
      </c>
      <c r="C65" s="8">
        <v>6.8981266000000003</v>
      </c>
      <c r="D65" s="8">
        <v>6.9743385</v>
      </c>
      <c r="E65" s="8">
        <f t="shared" si="2"/>
        <v>6.9362325499999997</v>
      </c>
      <c r="F65" s="8" t="s">
        <v>97</v>
      </c>
      <c r="G65" s="8">
        <f t="shared" ref="G65" si="84">AVERAGE(E65:E70)</f>
        <v>6.8953624583333335</v>
      </c>
      <c r="H65" s="8" t="s">
        <v>58</v>
      </c>
      <c r="I65" s="8" t="s">
        <v>96</v>
      </c>
      <c r="J65" s="8">
        <v>25.813538000000001</v>
      </c>
      <c r="K65" s="8">
        <v>25.965128</v>
      </c>
      <c r="L65" s="8">
        <f t="shared" si="3"/>
        <v>25.889333000000001</v>
      </c>
      <c r="M65" s="8" t="s">
        <v>97</v>
      </c>
      <c r="N65" s="8">
        <f>AVERAGE(L65:L70)</f>
        <v>26.313201083333336</v>
      </c>
      <c r="O65" s="8">
        <f t="shared" si="50"/>
        <v>18.953100450000001</v>
      </c>
      <c r="P65" s="8" t="s">
        <v>97</v>
      </c>
      <c r="Q65" s="8">
        <f t="shared" ref="Q65" si="85">AVERAGE(O65:O70)</f>
        <v>19.417838625000002</v>
      </c>
      <c r="R65" s="9">
        <f>$Q$65-O65</f>
        <v>0.46473817500000081</v>
      </c>
      <c r="S65" s="8" t="s">
        <v>97</v>
      </c>
      <c r="T65" s="18">
        <f t="shared" ref="T65" si="86">AVERAGE(R65:R70)</f>
        <v>1.1842378929335002E-15</v>
      </c>
    </row>
    <row r="66" spans="1:20" s="8" customFormat="1" x14ac:dyDescent="0.25">
      <c r="A66" s="8" t="s">
        <v>59</v>
      </c>
      <c r="B66" s="8" t="s">
        <v>4</v>
      </c>
      <c r="C66" s="8">
        <v>7.0255456000000001</v>
      </c>
      <c r="D66" s="8">
        <v>7.0952143999999997</v>
      </c>
      <c r="E66" s="8">
        <f t="shared" si="2"/>
        <v>7.0603800000000003</v>
      </c>
      <c r="F66" s="8" t="s">
        <v>98</v>
      </c>
      <c r="G66" s="8">
        <f t="shared" ref="G66" si="87">STDEV(E65:E70)</f>
        <v>0.18301643461611714</v>
      </c>
      <c r="H66" s="8" t="s">
        <v>59</v>
      </c>
      <c r="I66" s="8" t="s">
        <v>96</v>
      </c>
      <c r="J66" s="8">
        <v>27.02759</v>
      </c>
      <c r="K66" s="8">
        <v>27.065505999999999</v>
      </c>
      <c r="L66" s="8">
        <f t="shared" si="3"/>
        <v>27.046548000000001</v>
      </c>
      <c r="M66" s="8" t="s">
        <v>98</v>
      </c>
      <c r="N66" s="8">
        <f>STDEV(L65:L70)</f>
        <v>0.84623626246500594</v>
      </c>
      <c r="O66" s="8">
        <f t="shared" si="50"/>
        <v>19.986167999999999</v>
      </c>
      <c r="P66" s="8" t="s">
        <v>98</v>
      </c>
      <c r="Q66" s="8">
        <f t="shared" ref="Q66" si="88">STDEV(O65:O70)</f>
        <v>0.8458718047756516</v>
      </c>
      <c r="R66" s="9">
        <f t="shared" ref="R66:R82" si="89">$Q$65-O66</f>
        <v>-0.56832937499999758</v>
      </c>
      <c r="S66" s="8" t="s">
        <v>98</v>
      </c>
      <c r="T66" s="18">
        <f t="shared" ref="T66" si="90">STDEV(R65:R70)</f>
        <v>0.8458718047756516</v>
      </c>
    </row>
    <row r="67" spans="1:20" s="8" customFormat="1" x14ac:dyDescent="0.25">
      <c r="A67" s="8" t="s">
        <v>60</v>
      </c>
      <c r="B67" s="8" t="s">
        <v>4</v>
      </c>
      <c r="C67" s="8">
        <v>7.1138539999999999</v>
      </c>
      <c r="D67" s="8">
        <v>7.0543475000000004</v>
      </c>
      <c r="E67" s="8">
        <f t="shared" si="2"/>
        <v>7.0841007500000002</v>
      </c>
      <c r="F67" s="8" t="s">
        <v>99</v>
      </c>
      <c r="G67" s="8">
        <f t="shared" ref="G67" si="91">G66/SQRT(6)</f>
        <v>7.4716146558821195E-2</v>
      </c>
      <c r="H67" s="8" t="s">
        <v>60</v>
      </c>
      <c r="I67" s="8" t="s">
        <v>96</v>
      </c>
      <c r="J67" s="8">
        <v>27.038225000000001</v>
      </c>
      <c r="K67" s="8">
        <v>27.071169000000001</v>
      </c>
      <c r="L67" s="8">
        <f t="shared" si="3"/>
        <v>27.054697000000001</v>
      </c>
      <c r="M67" s="8" t="s">
        <v>99</v>
      </c>
      <c r="N67" s="8">
        <f t="shared" ref="N67" si="92">N66/SQRT(6)</f>
        <v>0.34547450747986758</v>
      </c>
      <c r="O67" s="8">
        <f t="shared" si="50"/>
        <v>19.97059625</v>
      </c>
      <c r="P67" s="8" t="s">
        <v>99</v>
      </c>
      <c r="Q67" s="8">
        <f t="shared" ref="Q67" si="93">Q66/SQRT(6)</f>
        <v>0.34532571825124225</v>
      </c>
      <c r="R67" s="9">
        <f t="shared" si="89"/>
        <v>-0.55275762499999814</v>
      </c>
      <c r="S67" s="8" t="s">
        <v>99</v>
      </c>
      <c r="T67" s="18">
        <f t="shared" ref="T67" si="94">T66/SQRT(6)</f>
        <v>0.34532571825124225</v>
      </c>
    </row>
    <row r="68" spans="1:20" s="8" customFormat="1" x14ac:dyDescent="0.25">
      <c r="A68" s="8" t="s">
        <v>61</v>
      </c>
      <c r="B68" s="8" t="s">
        <v>4</v>
      </c>
      <c r="C68" s="8">
        <v>6.8467250000000002</v>
      </c>
      <c r="D68" s="8">
        <v>7.0392837999999998</v>
      </c>
      <c r="E68" s="8">
        <f t="shared" si="2"/>
        <v>6.9430043999999995</v>
      </c>
      <c r="H68" s="8" t="s">
        <v>61</v>
      </c>
      <c r="I68" s="8" t="s">
        <v>96</v>
      </c>
      <c r="J68" s="8">
        <v>25.008147999999998</v>
      </c>
      <c r="K68" s="8">
        <v>25.017714999999999</v>
      </c>
      <c r="L68" s="8">
        <f t="shared" si="3"/>
        <v>25.012931500000001</v>
      </c>
      <c r="O68" s="8">
        <f t="shared" si="50"/>
        <v>18.069927100000001</v>
      </c>
      <c r="R68" s="9">
        <f t="shared" si="89"/>
        <v>1.3479115250000007</v>
      </c>
      <c r="T68" s="18"/>
    </row>
    <row r="69" spans="1:20" s="8" customFormat="1" x14ac:dyDescent="0.25">
      <c r="A69" s="8" t="s">
        <v>62</v>
      </c>
      <c r="B69" s="8" t="s">
        <v>4</v>
      </c>
      <c r="C69" s="8">
        <v>6.6371529999999996</v>
      </c>
      <c r="D69" s="8">
        <v>6.6353884000000001</v>
      </c>
      <c r="E69" s="8">
        <f t="shared" si="2"/>
        <v>6.6362706999999999</v>
      </c>
      <c r="H69" s="8" t="s">
        <v>62</v>
      </c>
      <c r="I69" s="8" t="s">
        <v>96</v>
      </c>
      <c r="J69" s="8">
        <v>26.960619000000001</v>
      </c>
      <c r="K69" s="8">
        <v>27.002759999999999</v>
      </c>
      <c r="L69" s="8">
        <f t="shared" si="3"/>
        <v>26.981689500000002</v>
      </c>
      <c r="O69" s="8">
        <f t="shared" si="50"/>
        <v>20.345418800000001</v>
      </c>
      <c r="R69" s="9">
        <f t="shared" si="89"/>
        <v>-0.92758017499999923</v>
      </c>
      <c r="T69" s="18"/>
    </row>
    <row r="70" spans="1:20" s="8" customFormat="1" x14ac:dyDescent="0.25">
      <c r="A70" s="8" t="s">
        <v>63</v>
      </c>
      <c r="B70" s="8" t="s">
        <v>4</v>
      </c>
      <c r="C70" s="8">
        <v>6.7112913000000001</v>
      </c>
      <c r="D70" s="8">
        <v>6.7130814000000001</v>
      </c>
      <c r="E70" s="8">
        <f t="shared" si="2"/>
        <v>6.7121863499999996</v>
      </c>
      <c r="H70" s="8" t="s">
        <v>63</v>
      </c>
      <c r="I70" s="8" t="s">
        <v>96</v>
      </c>
      <c r="J70" s="8">
        <v>25.749669999999998</v>
      </c>
      <c r="K70" s="8">
        <v>26.038345</v>
      </c>
      <c r="L70" s="8">
        <f t="shared" si="3"/>
        <v>25.894007500000001</v>
      </c>
      <c r="O70" s="8">
        <f t="shared" si="50"/>
        <v>19.181821150000001</v>
      </c>
      <c r="R70" s="9">
        <f t="shared" si="89"/>
        <v>0.23601747500000059</v>
      </c>
      <c r="T70" s="18"/>
    </row>
    <row r="71" spans="1:20" s="10" customFormat="1" x14ac:dyDescent="0.25">
      <c r="A71" s="10" t="s">
        <v>64</v>
      </c>
      <c r="B71" s="10" t="s">
        <v>4</v>
      </c>
      <c r="C71" s="10">
        <v>6.8195167000000003</v>
      </c>
      <c r="D71" s="10">
        <v>6.9974499999999997</v>
      </c>
      <c r="E71" s="10">
        <f t="shared" si="2"/>
        <v>6.90848335</v>
      </c>
      <c r="F71" s="10" t="s">
        <v>97</v>
      </c>
      <c r="G71" s="10">
        <f t="shared" ref="G71" si="95">AVERAGE(E71:E76)</f>
        <v>7.1281662499999996</v>
      </c>
      <c r="H71" s="10" t="s">
        <v>64</v>
      </c>
      <c r="I71" s="10" t="s">
        <v>96</v>
      </c>
      <c r="J71" s="10">
        <v>25.665785</v>
      </c>
      <c r="K71" s="10">
        <v>25.684184999999999</v>
      </c>
      <c r="L71" s="10">
        <f t="shared" si="3"/>
        <v>25.674985</v>
      </c>
      <c r="M71" s="10" t="s">
        <v>97</v>
      </c>
      <c r="N71" s="10">
        <f>AVERAGE(L71:L76)</f>
        <v>26.559428499999996</v>
      </c>
      <c r="O71" s="10">
        <f t="shared" si="50"/>
        <v>18.766501649999999</v>
      </c>
      <c r="P71" s="10" t="s">
        <v>97</v>
      </c>
      <c r="Q71" s="10">
        <f t="shared" ref="Q71" si="96">AVERAGE(O71:O76)</f>
        <v>19.43126225</v>
      </c>
      <c r="R71" s="11">
        <f t="shared" si="89"/>
        <v>0.65133697500000309</v>
      </c>
      <c r="S71" s="10" t="s">
        <v>97</v>
      </c>
      <c r="T71" s="16">
        <f t="shared" ref="T71" si="97">AVERAGE(R71:R76)</f>
        <v>-1.3423624999997349E-2</v>
      </c>
    </row>
    <row r="72" spans="1:20" s="10" customFormat="1" x14ac:dyDescent="0.25">
      <c r="A72" s="10" t="s">
        <v>65</v>
      </c>
      <c r="B72" s="10" t="s">
        <v>4</v>
      </c>
      <c r="C72" s="10">
        <v>7.1214969999999997</v>
      </c>
      <c r="D72" s="10">
        <v>7.2310150000000002</v>
      </c>
      <c r="E72" s="10">
        <f t="shared" si="2"/>
        <v>7.1762560000000004</v>
      </c>
      <c r="F72" s="10" t="s">
        <v>98</v>
      </c>
      <c r="G72" s="10">
        <f t="shared" ref="G72" si="98">STDEV(E71:E76)</f>
        <v>0.21802502257913869</v>
      </c>
      <c r="H72" s="10" t="s">
        <v>65</v>
      </c>
      <c r="I72" s="10" t="s">
        <v>96</v>
      </c>
      <c r="J72" s="10">
        <v>26.83614</v>
      </c>
      <c r="K72" s="10">
        <v>26.982099999999999</v>
      </c>
      <c r="L72" s="10">
        <f t="shared" si="3"/>
        <v>26.909120000000001</v>
      </c>
      <c r="M72" s="10" t="s">
        <v>98</v>
      </c>
      <c r="N72" s="10">
        <f>STDEV(L71:L76)</f>
        <v>0.69036549673835834</v>
      </c>
      <c r="O72" s="10">
        <f t="shared" si="50"/>
        <v>19.732863999999999</v>
      </c>
      <c r="P72" s="10" t="s">
        <v>98</v>
      </c>
      <c r="Q72" s="10">
        <f t="shared" ref="Q72" si="99">STDEV(O71:O76)</f>
        <v>0.64148870513526834</v>
      </c>
      <c r="R72" s="11">
        <f t="shared" si="89"/>
        <v>-0.31502537499999761</v>
      </c>
      <c r="S72" s="10" t="s">
        <v>98</v>
      </c>
      <c r="T72" s="16">
        <f t="shared" ref="T72" si="100">STDEV(R71:R76)</f>
        <v>0.64148870513526834</v>
      </c>
    </row>
    <row r="73" spans="1:20" s="10" customFormat="1" x14ac:dyDescent="0.25">
      <c r="A73" s="10" t="s">
        <v>66</v>
      </c>
      <c r="B73" s="10" t="s">
        <v>4</v>
      </c>
      <c r="C73" s="10">
        <v>7.1580633999999996</v>
      </c>
      <c r="D73" s="10">
        <v>7.3832063999999997</v>
      </c>
      <c r="E73" s="10">
        <f t="shared" si="2"/>
        <v>7.2706348999999992</v>
      </c>
      <c r="F73" s="10" t="s">
        <v>99</v>
      </c>
      <c r="G73" s="10">
        <f t="shared" ref="G73" si="101">G72/SQRT(6)</f>
        <v>8.9008342746278515E-2</v>
      </c>
      <c r="H73" s="10" t="s">
        <v>66</v>
      </c>
      <c r="I73" s="10" t="s">
        <v>96</v>
      </c>
      <c r="J73" s="10">
        <v>25.780525000000001</v>
      </c>
      <c r="K73" s="10">
        <v>25.696826999999999</v>
      </c>
      <c r="L73" s="10">
        <f t="shared" si="3"/>
        <v>25.738675999999998</v>
      </c>
      <c r="M73" s="10" t="s">
        <v>99</v>
      </c>
      <c r="N73" s="10">
        <f t="shared" ref="N73" si="102">N72/SQRT(6)</f>
        <v>0.28184053383867042</v>
      </c>
      <c r="O73" s="10">
        <f t="shared" si="50"/>
        <v>18.468041100000001</v>
      </c>
      <c r="P73" s="10" t="s">
        <v>99</v>
      </c>
      <c r="Q73" s="10">
        <f t="shared" ref="Q73" si="103">Q72/SQRT(6)</f>
        <v>0.26188666722335041</v>
      </c>
      <c r="R73" s="11">
        <f t="shared" si="89"/>
        <v>0.94979752500000103</v>
      </c>
      <c r="S73" s="10" t="s">
        <v>99</v>
      </c>
      <c r="T73" s="16">
        <f t="shared" ref="T73" si="104">T72/SQRT(6)</f>
        <v>0.26188666722335041</v>
      </c>
    </row>
    <row r="74" spans="1:20" s="10" customFormat="1" x14ac:dyDescent="0.25">
      <c r="A74" s="10" t="s">
        <v>67</v>
      </c>
      <c r="B74" s="10" t="s">
        <v>4</v>
      </c>
      <c r="C74" s="10">
        <v>7.4554580000000001</v>
      </c>
      <c r="D74" s="10">
        <v>7.3647390000000001</v>
      </c>
      <c r="E74" s="10">
        <f t="shared" si="2"/>
        <v>7.4100985000000001</v>
      </c>
      <c r="H74" s="10" t="s">
        <v>67</v>
      </c>
      <c r="I74" s="10" t="s">
        <v>96</v>
      </c>
      <c r="J74" s="10">
        <v>27.208220000000001</v>
      </c>
      <c r="K74" s="10">
        <v>27.289411999999999</v>
      </c>
      <c r="L74" s="10">
        <f t="shared" si="3"/>
        <v>27.248815999999998</v>
      </c>
      <c r="O74" s="10">
        <f t="shared" si="50"/>
        <v>19.838717499999998</v>
      </c>
      <c r="R74" s="11">
        <f t="shared" si="89"/>
        <v>-0.4208788749999961</v>
      </c>
      <c r="T74" s="16"/>
    </row>
    <row r="75" spans="1:20" s="10" customFormat="1" x14ac:dyDescent="0.25">
      <c r="A75" s="10" t="s">
        <v>68</v>
      </c>
      <c r="B75" s="10" t="s">
        <v>4</v>
      </c>
      <c r="C75" s="10">
        <v>7.1735949999999997</v>
      </c>
      <c r="D75" s="10">
        <v>7.1626830000000004</v>
      </c>
      <c r="E75" s="10">
        <f t="shared" si="2"/>
        <v>7.168139</v>
      </c>
      <c r="H75" s="10" t="s">
        <v>68</v>
      </c>
      <c r="I75" s="10" t="s">
        <v>96</v>
      </c>
      <c r="J75" s="10">
        <v>27.187795999999999</v>
      </c>
      <c r="K75" s="10">
        <v>27.061402999999999</v>
      </c>
      <c r="L75" s="10">
        <f t="shared" si="3"/>
        <v>27.124599499999999</v>
      </c>
      <c r="O75" s="10">
        <f t="shared" ref="O75:O100" si="105">L75-E75</f>
        <v>19.956460499999999</v>
      </c>
      <c r="R75" s="11">
        <f t="shared" si="89"/>
        <v>-0.53862187499999692</v>
      </c>
      <c r="T75" s="16"/>
    </row>
    <row r="76" spans="1:20" s="10" customFormat="1" x14ac:dyDescent="0.25">
      <c r="A76" s="10" t="s">
        <v>69</v>
      </c>
      <c r="B76" s="10" t="s">
        <v>4</v>
      </c>
      <c r="C76" s="10">
        <v>6.8164724999999997</v>
      </c>
      <c r="D76" s="10">
        <v>6.8542990000000001</v>
      </c>
      <c r="E76" s="10">
        <f t="shared" ref="E76:E100" si="106">AVERAGE(C76:D76)</f>
        <v>6.8353857500000004</v>
      </c>
      <c r="H76" s="10" t="s">
        <v>69</v>
      </c>
      <c r="I76" s="10" t="s">
        <v>96</v>
      </c>
      <c r="J76" s="10">
        <v>26.706544999999998</v>
      </c>
      <c r="K76" s="10">
        <v>26.614204000000001</v>
      </c>
      <c r="L76" s="10">
        <f t="shared" ref="L76:L100" si="107">AVERAGE(J76:K76)</f>
        <v>26.6603745</v>
      </c>
      <c r="O76" s="10">
        <f t="shared" si="105"/>
        <v>19.824988749999999</v>
      </c>
      <c r="R76" s="11">
        <f t="shared" si="89"/>
        <v>-0.40715012499999759</v>
      </c>
      <c r="T76" s="16"/>
    </row>
    <row r="77" spans="1:20" s="13" customFormat="1" x14ac:dyDescent="0.25">
      <c r="A77" s="13" t="s">
        <v>70</v>
      </c>
      <c r="B77" s="13" t="s">
        <v>4</v>
      </c>
      <c r="C77" s="13">
        <v>6.4715350000000003</v>
      </c>
      <c r="D77" s="13">
        <v>6.6325463999999998</v>
      </c>
      <c r="E77" s="13">
        <f t="shared" si="106"/>
        <v>6.5520407000000001</v>
      </c>
      <c r="F77" s="13" t="s">
        <v>97</v>
      </c>
      <c r="G77" s="13">
        <f t="shared" ref="G77" si="108">AVERAGE(E77:E82)</f>
        <v>7.0318595166666675</v>
      </c>
      <c r="H77" s="13" t="s">
        <v>70</v>
      </c>
      <c r="I77" s="13" t="s">
        <v>96</v>
      </c>
      <c r="J77" s="13">
        <v>25.173641</v>
      </c>
      <c r="K77" s="13">
        <v>25.498867000000001</v>
      </c>
      <c r="L77" s="13">
        <f t="shared" si="107"/>
        <v>25.336254</v>
      </c>
      <c r="M77" s="13" t="s">
        <v>97</v>
      </c>
      <c r="N77" s="13">
        <f>AVERAGE(L77:L82)</f>
        <v>26.793381333333333</v>
      </c>
      <c r="O77" s="13">
        <f t="shared" si="105"/>
        <v>18.784213300000001</v>
      </c>
      <c r="P77" s="13" t="s">
        <v>97</v>
      </c>
      <c r="Q77" s="13">
        <f t="shared" ref="Q77" si="109">AVERAGE(O77:O82)</f>
        <v>19.761521816666669</v>
      </c>
      <c r="R77" s="14">
        <f t="shared" si="89"/>
        <v>0.63362532500000057</v>
      </c>
      <c r="S77" s="13" t="s">
        <v>97</v>
      </c>
      <c r="T77" s="17">
        <f t="shared" ref="T77" si="110">AVERAGE(R77:R82)</f>
        <v>-0.34368319166666578</v>
      </c>
    </row>
    <row r="78" spans="1:20" s="13" customFormat="1" x14ac:dyDescent="0.25">
      <c r="A78" s="13" t="s">
        <v>71</v>
      </c>
      <c r="B78" s="13" t="s">
        <v>4</v>
      </c>
      <c r="C78" s="13">
        <v>6.9504590000000004</v>
      </c>
      <c r="D78" s="13">
        <v>7.0752172</v>
      </c>
      <c r="E78" s="13">
        <f t="shared" si="106"/>
        <v>7.0128380999999997</v>
      </c>
      <c r="F78" s="13" t="s">
        <v>98</v>
      </c>
      <c r="G78" s="13">
        <f t="shared" ref="G78" si="111">STDEV(E77:E82)</f>
        <v>0.31357188625143456</v>
      </c>
      <c r="H78" s="13" t="s">
        <v>71</v>
      </c>
      <c r="I78" s="13" t="s">
        <v>96</v>
      </c>
      <c r="J78" s="13">
        <v>24.956945000000001</v>
      </c>
      <c r="K78" s="13">
        <v>24.991137999999999</v>
      </c>
      <c r="L78" s="13">
        <f t="shared" si="107"/>
        <v>24.974041499999998</v>
      </c>
      <c r="M78" s="13" t="s">
        <v>98</v>
      </c>
      <c r="N78" s="13">
        <f>STDEV(L77:L82)</f>
        <v>2.3060578401657592</v>
      </c>
      <c r="O78" s="13">
        <f t="shared" si="105"/>
        <v>17.961203399999999</v>
      </c>
      <c r="P78" s="13" t="s">
        <v>98</v>
      </c>
      <c r="Q78" s="13">
        <f t="shared" ref="Q78" si="112">STDEV(O77:O82)</f>
        <v>2.0703905259040276</v>
      </c>
      <c r="R78" s="14">
        <f t="shared" si="89"/>
        <v>1.456635225000003</v>
      </c>
      <c r="S78" s="13" t="s">
        <v>98</v>
      </c>
      <c r="T78" s="17">
        <f t="shared" ref="T78" si="113">STDEV(R77:R82)</f>
        <v>2.0703905259040276</v>
      </c>
    </row>
    <row r="79" spans="1:20" s="13" customFormat="1" x14ac:dyDescent="0.25">
      <c r="A79" s="13" t="s">
        <v>72</v>
      </c>
      <c r="B79" s="13" t="s">
        <v>4</v>
      </c>
      <c r="C79" s="13">
        <v>6.8239555000000003</v>
      </c>
      <c r="D79" s="13">
        <v>6.9635734999999999</v>
      </c>
      <c r="E79" s="13">
        <f t="shared" si="106"/>
        <v>6.8937644999999996</v>
      </c>
      <c r="F79" s="13" t="s">
        <v>99</v>
      </c>
      <c r="G79" s="13">
        <f t="shared" ref="G79" si="114">G78/SQRT(6)</f>
        <v>0.12801518649967708</v>
      </c>
      <c r="H79" s="13" t="s">
        <v>72</v>
      </c>
      <c r="I79" s="13" t="s">
        <v>96</v>
      </c>
      <c r="J79" s="13">
        <v>26.149550999999999</v>
      </c>
      <c r="K79" s="13">
        <v>26.336731</v>
      </c>
      <c r="L79" s="13">
        <f t="shared" si="107"/>
        <v>26.243141000000001</v>
      </c>
      <c r="M79" s="13" t="s">
        <v>99</v>
      </c>
      <c r="N79" s="13">
        <f t="shared" ref="N79" si="115">N78/SQRT(6)</f>
        <v>0.94144417095845956</v>
      </c>
      <c r="O79" s="13">
        <f t="shared" si="105"/>
        <v>19.349376500000002</v>
      </c>
      <c r="P79" s="13" t="s">
        <v>99</v>
      </c>
      <c r="Q79" s="13">
        <f t="shared" ref="Q79" si="116">Q78/SQRT(6)</f>
        <v>0.84523339279289766</v>
      </c>
      <c r="R79" s="14">
        <f t="shared" si="89"/>
        <v>6.8462124999999929E-2</v>
      </c>
      <c r="S79" s="13" t="s">
        <v>99</v>
      </c>
      <c r="T79" s="17">
        <f t="shared" ref="T79" si="117">T78/SQRT(6)</f>
        <v>0.84523339279289766</v>
      </c>
    </row>
    <row r="80" spans="1:20" s="13" customFormat="1" x14ac:dyDescent="0.25">
      <c r="A80" s="13" t="s">
        <v>73</v>
      </c>
      <c r="B80" s="13" t="s">
        <v>4</v>
      </c>
      <c r="C80" s="13">
        <v>7.3068695000000004</v>
      </c>
      <c r="D80" s="13">
        <v>7.4401349999999997</v>
      </c>
      <c r="E80" s="13">
        <f t="shared" si="106"/>
        <v>7.3735022499999996</v>
      </c>
      <c r="H80" s="13" t="s">
        <v>73</v>
      </c>
      <c r="I80" s="13" t="s">
        <v>96</v>
      </c>
      <c r="J80" s="13">
        <v>30.756926</v>
      </c>
      <c r="K80" s="13">
        <v>30.522880000000001</v>
      </c>
      <c r="L80" s="13">
        <f t="shared" si="107"/>
        <v>30.639903</v>
      </c>
      <c r="O80" s="13">
        <f t="shared" si="105"/>
        <v>23.266400750000003</v>
      </c>
      <c r="R80" s="14">
        <f t="shared" si="89"/>
        <v>-3.8485621250000008</v>
      </c>
      <c r="T80" s="17"/>
    </row>
    <row r="81" spans="1:20" s="13" customFormat="1" x14ac:dyDescent="0.25">
      <c r="A81" s="13" t="s">
        <v>74</v>
      </c>
      <c r="B81" s="13" t="s">
        <v>4</v>
      </c>
      <c r="C81" s="13">
        <v>7.3733940000000002</v>
      </c>
      <c r="D81" s="13">
        <v>7.3897459999999997</v>
      </c>
      <c r="E81" s="13">
        <f t="shared" si="106"/>
        <v>7.38157</v>
      </c>
      <c r="H81" s="13" t="s">
        <v>74</v>
      </c>
      <c r="I81" s="13" t="s">
        <v>96</v>
      </c>
      <c r="J81" s="13">
        <v>28.655881999999998</v>
      </c>
      <c r="K81" s="13">
        <v>28.391757999999999</v>
      </c>
      <c r="L81" s="13">
        <f t="shared" si="107"/>
        <v>28.523820000000001</v>
      </c>
      <c r="O81" s="13">
        <f t="shared" si="105"/>
        <v>21.142250000000001</v>
      </c>
      <c r="R81" s="14">
        <f t="shared" si="89"/>
        <v>-1.724411374999999</v>
      </c>
      <c r="T81" s="17"/>
    </row>
    <row r="82" spans="1:20" s="13" customFormat="1" x14ac:dyDescent="0.25">
      <c r="A82" s="13" t="s">
        <v>75</v>
      </c>
      <c r="B82" s="13" t="s">
        <v>4</v>
      </c>
      <c r="C82" s="13">
        <v>6.8625845999999999</v>
      </c>
      <c r="D82" s="13">
        <v>7.0922985000000001</v>
      </c>
      <c r="E82" s="13">
        <f t="shared" si="106"/>
        <v>6.97744155</v>
      </c>
      <c r="H82" s="13" t="s">
        <v>75</v>
      </c>
      <c r="I82" s="13" t="s">
        <v>96</v>
      </c>
      <c r="J82" s="13">
        <v>25.187147</v>
      </c>
      <c r="K82" s="13">
        <v>24.89911</v>
      </c>
      <c r="L82" s="13">
        <f t="shared" si="107"/>
        <v>25.043128500000002</v>
      </c>
      <c r="O82" s="13">
        <f t="shared" si="105"/>
        <v>18.06568695</v>
      </c>
      <c r="R82" s="14">
        <f t="shared" si="89"/>
        <v>1.3521516750000018</v>
      </c>
      <c r="T82" s="17"/>
    </row>
    <row r="83" spans="1:20" s="8" customFormat="1" x14ac:dyDescent="0.25">
      <c r="A83" s="8" t="s">
        <v>76</v>
      </c>
      <c r="B83" s="8" t="s">
        <v>4</v>
      </c>
      <c r="C83" s="8">
        <v>7.3784413000000004</v>
      </c>
      <c r="D83" s="8">
        <v>7.5233936000000003</v>
      </c>
      <c r="E83" s="8">
        <f t="shared" si="106"/>
        <v>7.4509174500000004</v>
      </c>
      <c r="F83" s="8" t="s">
        <v>97</v>
      </c>
      <c r="G83" s="8">
        <f t="shared" ref="G83" si="118">AVERAGE(E83:E88)</f>
        <v>7.3735688416666676</v>
      </c>
      <c r="H83" s="8" t="s">
        <v>76</v>
      </c>
      <c r="I83" s="8" t="s">
        <v>96</v>
      </c>
      <c r="J83" s="8">
        <v>28.957024000000001</v>
      </c>
      <c r="K83" s="8">
        <v>29.099754000000001</v>
      </c>
      <c r="L83" s="8">
        <f t="shared" si="107"/>
        <v>29.028389000000001</v>
      </c>
      <c r="M83" s="8" t="s">
        <v>97</v>
      </c>
      <c r="N83" s="8">
        <f>AVERAGE(L83:L88)</f>
        <v>25.523694083333336</v>
      </c>
      <c r="O83" s="8">
        <f t="shared" si="105"/>
        <v>21.577471549999999</v>
      </c>
      <c r="P83" s="8" t="s">
        <v>97</v>
      </c>
      <c r="Q83" s="8">
        <f t="shared" ref="Q83" si="119">AVERAGE(O83:O88)</f>
        <v>18.150125241666665</v>
      </c>
      <c r="R83" s="9">
        <f t="shared" ref="R83:R100" si="120">$Q$83-O83</f>
        <v>-3.427346308333334</v>
      </c>
      <c r="S83" s="8" t="s">
        <v>97</v>
      </c>
      <c r="T83" s="18">
        <f t="shared" ref="T83" si="121">AVERAGE(R83:R88)</f>
        <v>-1.1842378929335002E-15</v>
      </c>
    </row>
    <row r="84" spans="1:20" s="8" customFormat="1" x14ac:dyDescent="0.25">
      <c r="A84" s="8" t="s">
        <v>77</v>
      </c>
      <c r="B84" s="8" t="s">
        <v>4</v>
      </c>
      <c r="C84" s="8">
        <v>7.1624116999999998</v>
      </c>
      <c r="D84" s="8">
        <v>7.5517817000000003</v>
      </c>
      <c r="E84" s="8">
        <f t="shared" si="106"/>
        <v>7.3570966999999996</v>
      </c>
      <c r="F84" s="8" t="s">
        <v>98</v>
      </c>
      <c r="G84" s="8">
        <f t="shared" ref="G84" si="122">STDEV(E83:E88)</f>
        <v>0.31369143712157416</v>
      </c>
      <c r="H84" s="8" t="s">
        <v>77</v>
      </c>
      <c r="I84" s="8" t="s">
        <v>96</v>
      </c>
      <c r="J84" s="8">
        <v>25.400670999999999</v>
      </c>
      <c r="K84" s="8">
        <v>25.454225999999998</v>
      </c>
      <c r="L84" s="8">
        <f t="shared" si="107"/>
        <v>25.427448499999997</v>
      </c>
      <c r="M84" s="8" t="s">
        <v>98</v>
      </c>
      <c r="N84" s="8">
        <f>STDEV(L83:L88)</f>
        <v>2.1462761916894912</v>
      </c>
      <c r="O84" s="8">
        <f t="shared" si="105"/>
        <v>18.070351799999997</v>
      </c>
      <c r="P84" s="8" t="s">
        <v>98</v>
      </c>
      <c r="Q84" s="8">
        <f t="shared" ref="Q84" si="123">STDEV(O83:O88)</f>
        <v>1.9947873279356301</v>
      </c>
      <c r="R84" s="9">
        <f t="shared" si="120"/>
        <v>7.9773441666667111E-2</v>
      </c>
      <c r="S84" s="8" t="s">
        <v>98</v>
      </c>
      <c r="T84" s="18">
        <f t="shared" ref="T84" si="124">STDEV(R83:R88)</f>
        <v>1.9947873279356301</v>
      </c>
    </row>
    <row r="85" spans="1:20" s="8" customFormat="1" x14ac:dyDescent="0.25">
      <c r="A85" s="8" t="s">
        <v>78</v>
      </c>
      <c r="B85" s="8" t="s">
        <v>4</v>
      </c>
      <c r="C85" s="8">
        <v>7.0354276000000002</v>
      </c>
      <c r="D85" s="8">
        <v>7.4622536000000004</v>
      </c>
      <c r="E85" s="8">
        <f t="shared" si="106"/>
        <v>7.2488406000000003</v>
      </c>
      <c r="F85" s="8" t="s">
        <v>99</v>
      </c>
      <c r="G85" s="8">
        <f t="shared" ref="G85" si="125">G84/SQRT(6)</f>
        <v>0.12806399293803503</v>
      </c>
      <c r="H85" s="8" t="s">
        <v>78</v>
      </c>
      <c r="I85" s="8" t="s">
        <v>96</v>
      </c>
      <c r="J85" s="8">
        <v>23.584236000000001</v>
      </c>
      <c r="K85" s="8">
        <v>23.59018</v>
      </c>
      <c r="L85" s="8">
        <f t="shared" si="107"/>
        <v>23.587208</v>
      </c>
      <c r="M85" s="8" t="s">
        <v>99</v>
      </c>
      <c r="N85" s="8">
        <f t="shared" ref="N85" si="126">N84/SQRT(6)</f>
        <v>0.87621358612052525</v>
      </c>
      <c r="O85" s="8">
        <f t="shared" si="105"/>
        <v>16.338367399999999</v>
      </c>
      <c r="P85" s="8" t="s">
        <v>99</v>
      </c>
      <c r="Q85" s="8">
        <f t="shared" ref="Q85" si="127">Q84/SQRT(6)</f>
        <v>0.81436851646869834</v>
      </c>
      <c r="R85" s="9">
        <f t="shared" si="120"/>
        <v>1.8117578416666653</v>
      </c>
      <c r="S85" s="8" t="s">
        <v>99</v>
      </c>
      <c r="T85" s="18">
        <f t="shared" ref="T85" si="128">T84/SQRT(6)</f>
        <v>0.81436851646869834</v>
      </c>
    </row>
    <row r="86" spans="1:20" s="8" customFormat="1" x14ac:dyDescent="0.25">
      <c r="A86" s="8" t="s">
        <v>79</v>
      </c>
      <c r="B86" s="8" t="s">
        <v>4</v>
      </c>
      <c r="C86" s="8">
        <v>7.1235590000000002</v>
      </c>
      <c r="D86" s="8">
        <v>7.3557940000000004</v>
      </c>
      <c r="E86" s="8">
        <f t="shared" si="106"/>
        <v>7.2396764999999998</v>
      </c>
      <c r="H86" s="8" t="s">
        <v>79</v>
      </c>
      <c r="I86" s="8" t="s">
        <v>96</v>
      </c>
      <c r="J86" s="8">
        <v>23.29834</v>
      </c>
      <c r="K86" s="8">
        <v>23.412282999999999</v>
      </c>
      <c r="L86" s="8">
        <f t="shared" si="107"/>
        <v>23.355311499999999</v>
      </c>
      <c r="O86" s="8">
        <f t="shared" si="105"/>
        <v>16.115634999999997</v>
      </c>
      <c r="R86" s="9">
        <f t="shared" si="120"/>
        <v>2.034490241666667</v>
      </c>
      <c r="T86" s="18"/>
    </row>
    <row r="87" spans="1:20" s="8" customFormat="1" x14ac:dyDescent="0.25">
      <c r="A87" s="8" t="s">
        <v>80</v>
      </c>
      <c r="B87" s="8" t="s">
        <v>4</v>
      </c>
      <c r="C87" s="8">
        <v>7.7980660000000004</v>
      </c>
      <c r="D87" s="8">
        <v>8.0771080000000008</v>
      </c>
      <c r="E87" s="8">
        <f t="shared" si="106"/>
        <v>7.9375870000000006</v>
      </c>
      <c r="H87" s="8" t="s">
        <v>80</v>
      </c>
      <c r="I87" s="8" t="s">
        <v>96</v>
      </c>
      <c r="J87" s="8">
        <v>26.893305000000002</v>
      </c>
      <c r="K87" s="8">
        <v>26.873370000000001</v>
      </c>
      <c r="L87" s="8">
        <f t="shared" si="107"/>
        <v>26.883337500000003</v>
      </c>
      <c r="O87" s="8">
        <f t="shared" si="105"/>
        <v>18.945750500000003</v>
      </c>
      <c r="R87" s="9">
        <f t="shared" si="120"/>
        <v>-0.79562525833333808</v>
      </c>
      <c r="T87" s="18"/>
    </row>
    <row r="88" spans="1:20" s="8" customFormat="1" x14ac:dyDescent="0.25">
      <c r="A88" s="8" t="s">
        <v>81</v>
      </c>
      <c r="B88" s="8" t="s">
        <v>4</v>
      </c>
      <c r="C88" s="8">
        <v>6.7438820000000002</v>
      </c>
      <c r="D88" s="8">
        <v>7.2707075999999997</v>
      </c>
      <c r="E88" s="8">
        <f t="shared" si="106"/>
        <v>7.0072948000000004</v>
      </c>
      <c r="H88" s="8" t="s">
        <v>81</v>
      </c>
      <c r="I88" s="8" t="s">
        <v>96</v>
      </c>
      <c r="J88" s="8">
        <v>24.770626</v>
      </c>
      <c r="K88" s="8">
        <v>24.950313999999999</v>
      </c>
      <c r="L88" s="8">
        <f t="shared" si="107"/>
        <v>24.860469999999999</v>
      </c>
      <c r="O88" s="8">
        <f t="shared" si="105"/>
        <v>17.853175199999999</v>
      </c>
      <c r="R88" s="9">
        <f t="shared" si="120"/>
        <v>0.2969500416666655</v>
      </c>
      <c r="T88" s="18"/>
    </row>
    <row r="89" spans="1:20" s="10" customFormat="1" x14ac:dyDescent="0.25">
      <c r="A89" s="10" t="s">
        <v>82</v>
      </c>
      <c r="B89" s="10" t="s">
        <v>4</v>
      </c>
      <c r="C89" s="10">
        <v>7.1299706</v>
      </c>
      <c r="D89" s="10">
        <v>7.3409339999999998</v>
      </c>
      <c r="E89" s="10">
        <f t="shared" si="106"/>
        <v>7.2354523000000004</v>
      </c>
      <c r="F89" s="10" t="s">
        <v>97</v>
      </c>
      <c r="G89" s="10">
        <f t="shared" ref="G89" si="129">AVERAGE(E89:E94)</f>
        <v>7.4033463416666665</v>
      </c>
      <c r="H89" s="10" t="s">
        <v>82</v>
      </c>
      <c r="I89" s="10" t="s">
        <v>96</v>
      </c>
      <c r="J89" s="10">
        <v>27.096686999999999</v>
      </c>
      <c r="K89" s="10">
        <v>27.119823</v>
      </c>
      <c r="L89" s="10">
        <f t="shared" si="107"/>
        <v>27.108255</v>
      </c>
      <c r="M89" s="10" t="s">
        <v>97</v>
      </c>
      <c r="N89" s="10">
        <f>AVERAGE(L89:L94)</f>
        <v>25.825725000000002</v>
      </c>
      <c r="O89" s="10">
        <f t="shared" si="105"/>
        <v>19.872802700000001</v>
      </c>
      <c r="P89" s="10" t="s">
        <v>97</v>
      </c>
      <c r="Q89" s="10">
        <f t="shared" ref="Q89" si="130">AVERAGE(O89:O94)</f>
        <v>18.422378658333333</v>
      </c>
      <c r="R89" s="11">
        <f t="shared" si="120"/>
        <v>-1.7226774583333366</v>
      </c>
      <c r="S89" s="10" t="s">
        <v>97</v>
      </c>
      <c r="T89" s="16">
        <f t="shared" ref="T89" si="131">AVERAGE(R89:R94)</f>
        <v>-0.27225341666666952</v>
      </c>
    </row>
    <row r="90" spans="1:20" s="10" customFormat="1" x14ac:dyDescent="0.25">
      <c r="A90" s="10" t="s">
        <v>83</v>
      </c>
      <c r="B90" s="10" t="s">
        <v>4</v>
      </c>
      <c r="C90" s="10">
        <v>7.6403965999999999</v>
      </c>
      <c r="D90" s="10">
        <v>7.7752375999999996</v>
      </c>
      <c r="E90" s="10">
        <f t="shared" si="106"/>
        <v>7.7078170999999998</v>
      </c>
      <c r="F90" s="10" t="s">
        <v>98</v>
      </c>
      <c r="G90" s="10">
        <f t="shared" ref="G90" si="132">STDEV(E89:E94)</f>
        <v>0.21690679125503035</v>
      </c>
      <c r="H90" s="10" t="s">
        <v>83</v>
      </c>
      <c r="I90" s="10" t="s">
        <v>96</v>
      </c>
      <c r="J90" s="10">
        <v>26.768578000000002</v>
      </c>
      <c r="K90" s="10">
        <v>26.750226999999999</v>
      </c>
      <c r="L90" s="10">
        <f t="shared" si="107"/>
        <v>26.7594025</v>
      </c>
      <c r="M90" s="10" t="s">
        <v>98</v>
      </c>
      <c r="N90" s="10">
        <f>STDEV(L89:L94)</f>
        <v>1.5193244438705309</v>
      </c>
      <c r="O90" s="10">
        <f t="shared" si="105"/>
        <v>19.0515854</v>
      </c>
      <c r="P90" s="10" t="s">
        <v>98</v>
      </c>
      <c r="Q90" s="10">
        <f t="shared" ref="Q90" si="133">STDEV(O89:O94)</f>
        <v>1.4962800993551117</v>
      </c>
      <c r="R90" s="11">
        <f t="shared" si="120"/>
        <v>-0.90146015833333593</v>
      </c>
      <c r="S90" s="10" t="s">
        <v>98</v>
      </c>
      <c r="T90" s="16">
        <f t="shared" ref="T90" si="134">STDEV(R89:R94)</f>
        <v>1.4962800993551117</v>
      </c>
    </row>
    <row r="91" spans="1:20" s="10" customFormat="1" x14ac:dyDescent="0.25">
      <c r="A91" s="10" t="s">
        <v>84</v>
      </c>
      <c r="B91" s="10" t="s">
        <v>4</v>
      </c>
      <c r="C91" s="10">
        <v>7.2179029999999997</v>
      </c>
      <c r="D91" s="10">
        <v>7.5371636999999998</v>
      </c>
      <c r="E91" s="10">
        <f t="shared" si="106"/>
        <v>7.3775333500000002</v>
      </c>
      <c r="F91" s="10" t="s">
        <v>99</v>
      </c>
      <c r="G91" s="10">
        <f t="shared" ref="G91" si="135">G90/SQRT(6)</f>
        <v>8.8551826719868137E-2</v>
      </c>
      <c r="H91" s="10" t="s">
        <v>84</v>
      </c>
      <c r="I91" s="10" t="s">
        <v>96</v>
      </c>
      <c r="J91" s="10">
        <v>27.528528000000001</v>
      </c>
      <c r="K91" s="10">
        <v>27.756504</v>
      </c>
      <c r="L91" s="10">
        <f t="shared" si="107"/>
        <v>27.642516000000001</v>
      </c>
      <c r="M91" s="10" t="s">
        <v>99</v>
      </c>
      <c r="N91" s="10">
        <f t="shared" ref="N91" si="136">N90/SQRT(6)</f>
        <v>0.62026160687010368</v>
      </c>
      <c r="O91" s="10">
        <f t="shared" si="105"/>
        <v>20.26498265</v>
      </c>
      <c r="P91" s="10" t="s">
        <v>99</v>
      </c>
      <c r="Q91" s="10">
        <f t="shared" ref="Q91" si="137">Q90/SQRT(6)</f>
        <v>0.61085379261682349</v>
      </c>
      <c r="R91" s="11">
        <f t="shared" si="120"/>
        <v>-2.1148574083333358</v>
      </c>
      <c r="S91" s="10" t="s">
        <v>99</v>
      </c>
      <c r="T91" s="16">
        <f t="shared" ref="T91" si="138">T90/SQRT(6)</f>
        <v>0.61085379261682349</v>
      </c>
    </row>
    <row r="92" spans="1:20" s="10" customFormat="1" x14ac:dyDescent="0.25">
      <c r="A92" s="10" t="s">
        <v>85</v>
      </c>
      <c r="B92" s="10" t="s">
        <v>4</v>
      </c>
      <c r="C92" s="10">
        <v>7.0205270000000004</v>
      </c>
      <c r="D92" s="10">
        <v>7.3096212999999999</v>
      </c>
      <c r="E92" s="10">
        <f t="shared" si="106"/>
        <v>7.1650741500000006</v>
      </c>
      <c r="H92" s="10" t="s">
        <v>85</v>
      </c>
      <c r="I92" s="10" t="s">
        <v>96</v>
      </c>
      <c r="J92" s="10">
        <v>24.282858000000001</v>
      </c>
      <c r="K92" s="10">
        <v>24.687280000000001</v>
      </c>
      <c r="L92" s="10">
        <f t="shared" si="107"/>
        <v>24.485069000000003</v>
      </c>
      <c r="O92" s="10">
        <f t="shared" si="105"/>
        <v>17.31999485</v>
      </c>
      <c r="R92" s="11">
        <f t="shared" si="120"/>
        <v>0.83013039166666402</v>
      </c>
      <c r="T92" s="16"/>
    </row>
    <row r="93" spans="1:20" s="10" customFormat="1" x14ac:dyDescent="0.25">
      <c r="A93" s="10" t="s">
        <v>86</v>
      </c>
      <c r="B93" s="10" t="s">
        <v>4</v>
      </c>
      <c r="C93" s="10">
        <v>7.2273293000000001</v>
      </c>
      <c r="D93" s="10">
        <v>7.3945169999999996</v>
      </c>
      <c r="E93" s="10">
        <f t="shared" si="106"/>
        <v>7.3109231499999998</v>
      </c>
      <c r="H93" s="10" t="s">
        <v>86</v>
      </c>
      <c r="I93" s="10" t="s">
        <v>96</v>
      </c>
      <c r="J93" s="10">
        <v>24.124414000000002</v>
      </c>
      <c r="K93" s="10">
        <v>24.056677000000001</v>
      </c>
      <c r="L93" s="10">
        <f t="shared" si="107"/>
        <v>24.090545500000001</v>
      </c>
      <c r="O93" s="10">
        <f t="shared" si="105"/>
        <v>16.77962235</v>
      </c>
      <c r="R93" s="11">
        <f t="shared" si="120"/>
        <v>1.3705028916666642</v>
      </c>
      <c r="T93" s="16"/>
    </row>
    <row r="94" spans="1:20" s="10" customFormat="1" x14ac:dyDescent="0.25">
      <c r="A94" s="10" t="s">
        <v>87</v>
      </c>
      <c r="B94" s="10" t="s">
        <v>4</v>
      </c>
      <c r="C94" s="10">
        <v>7.411289</v>
      </c>
      <c r="D94" s="10">
        <v>7.835267</v>
      </c>
      <c r="E94" s="10">
        <f t="shared" si="106"/>
        <v>7.623278</v>
      </c>
      <c r="H94" s="10" t="s">
        <v>87</v>
      </c>
      <c r="I94" s="10" t="s">
        <v>96</v>
      </c>
      <c r="J94" s="10">
        <v>24.860779000000001</v>
      </c>
      <c r="K94" s="10">
        <v>24.876345000000001</v>
      </c>
      <c r="L94" s="10">
        <f t="shared" si="107"/>
        <v>24.868562000000001</v>
      </c>
      <c r="O94" s="10">
        <f t="shared" si="105"/>
        <v>17.245284000000002</v>
      </c>
      <c r="R94" s="11">
        <f t="shared" si="120"/>
        <v>0.90484124166666291</v>
      </c>
      <c r="T94" s="16"/>
    </row>
    <row r="95" spans="1:20" s="13" customFormat="1" x14ac:dyDescent="0.25">
      <c r="A95" s="13" t="s">
        <v>88</v>
      </c>
      <c r="B95" s="13" t="s">
        <v>4</v>
      </c>
      <c r="C95" s="13">
        <v>7.2692690000000004</v>
      </c>
      <c r="D95" s="13">
        <v>7.1281866999999997</v>
      </c>
      <c r="E95" s="13">
        <f t="shared" si="106"/>
        <v>7.19872785</v>
      </c>
      <c r="F95" s="13" t="s">
        <v>97</v>
      </c>
      <c r="G95" s="13">
        <f t="shared" ref="G95" si="139">AVERAGE(E95:E100)</f>
        <v>7.3991018833333326</v>
      </c>
      <c r="H95" s="13" t="s">
        <v>88</v>
      </c>
      <c r="I95" s="13" t="s">
        <v>96</v>
      </c>
      <c r="J95" s="13">
        <v>28.877241000000001</v>
      </c>
      <c r="K95" s="13">
        <v>29.178100000000001</v>
      </c>
      <c r="L95" s="13">
        <f t="shared" si="107"/>
        <v>29.027670499999999</v>
      </c>
      <c r="M95" s="13" t="s">
        <v>97</v>
      </c>
      <c r="N95" s="13">
        <f>AVERAGE(L95:L100)</f>
        <v>27.596482833333329</v>
      </c>
      <c r="O95" s="13">
        <f t="shared" si="105"/>
        <v>21.828942649999998</v>
      </c>
      <c r="P95" s="13" t="s">
        <v>97</v>
      </c>
      <c r="Q95" s="13">
        <f t="shared" ref="Q95" si="140">AVERAGE(O95:O100)</f>
        <v>20.197380949999996</v>
      </c>
      <c r="R95" s="14">
        <f t="shared" si="120"/>
        <v>-3.6788174083333338</v>
      </c>
      <c r="S95" s="13" t="s">
        <v>97</v>
      </c>
      <c r="T95" s="17">
        <f t="shared" ref="T95" si="141">AVERAGE(R95:R100)</f>
        <v>-2.0472557083333349</v>
      </c>
    </row>
    <row r="96" spans="1:20" s="13" customFormat="1" x14ac:dyDescent="0.25">
      <c r="A96" s="13" t="s">
        <v>89</v>
      </c>
      <c r="B96" s="13" t="s">
        <v>4</v>
      </c>
      <c r="C96" s="13">
        <v>6.9228066999999998</v>
      </c>
      <c r="D96" s="13">
        <v>7.0744313999999999</v>
      </c>
      <c r="E96" s="13">
        <f t="shared" si="106"/>
        <v>6.9986190500000003</v>
      </c>
      <c r="F96" s="13" t="s">
        <v>98</v>
      </c>
      <c r="G96" s="13">
        <f t="shared" ref="G96" si="142">STDEV(E95:E100)</f>
        <v>0.3476336979852811</v>
      </c>
      <c r="H96" s="13" t="s">
        <v>89</v>
      </c>
      <c r="I96" s="13" t="s">
        <v>96</v>
      </c>
      <c r="J96" s="13">
        <v>27.298242999999999</v>
      </c>
      <c r="K96" s="13">
        <v>27.439976000000001</v>
      </c>
      <c r="L96" s="13">
        <f t="shared" si="107"/>
        <v>27.3691095</v>
      </c>
      <c r="M96" s="13" t="s">
        <v>98</v>
      </c>
      <c r="N96" s="13">
        <f>STDEV(L95:L100)</f>
        <v>1.9667411701166644</v>
      </c>
      <c r="O96" s="13">
        <f t="shared" si="105"/>
        <v>20.370490449999998</v>
      </c>
      <c r="P96" s="13" t="s">
        <v>98</v>
      </c>
      <c r="Q96" s="13">
        <f t="shared" ref="Q96" si="143">STDEV(O95:O100)</f>
        <v>1.9952303961429709</v>
      </c>
      <c r="R96" s="14">
        <f t="shared" si="120"/>
        <v>-2.2203652083333338</v>
      </c>
      <c r="S96" s="13" t="s">
        <v>98</v>
      </c>
      <c r="T96" s="17">
        <f t="shared" ref="T96" si="144">STDEV(R95:R100)</f>
        <v>1.9952303961429714</v>
      </c>
    </row>
    <row r="97" spans="1:20" s="13" customFormat="1" x14ac:dyDescent="0.25">
      <c r="A97" s="13" t="s">
        <v>90</v>
      </c>
      <c r="B97" s="13" t="s">
        <v>4</v>
      </c>
      <c r="C97" s="13">
        <v>7.6215744000000001</v>
      </c>
      <c r="D97" s="13">
        <v>7.7767986999999996</v>
      </c>
      <c r="E97" s="13">
        <f t="shared" si="106"/>
        <v>7.6991865500000003</v>
      </c>
      <c r="F97" s="13" t="s">
        <v>99</v>
      </c>
      <c r="G97" s="13">
        <f t="shared" ref="G97" si="145">G96/SQRT(6)</f>
        <v>0.14192086291012188</v>
      </c>
      <c r="H97" s="13" t="s">
        <v>90</v>
      </c>
      <c r="I97" s="13" t="s">
        <v>96</v>
      </c>
      <c r="J97" s="13">
        <v>28.41093</v>
      </c>
      <c r="K97" s="13">
        <v>28.304789</v>
      </c>
      <c r="L97" s="13">
        <f t="shared" si="107"/>
        <v>28.3578595</v>
      </c>
      <c r="M97" s="13" t="s">
        <v>99</v>
      </c>
      <c r="N97" s="13">
        <f t="shared" ref="N97" si="146">N96/SQRT(6)</f>
        <v>0.80291872048502588</v>
      </c>
      <c r="O97" s="13">
        <f t="shared" si="105"/>
        <v>20.65867295</v>
      </c>
      <c r="P97" s="13" t="s">
        <v>99</v>
      </c>
      <c r="Q97" s="13">
        <f t="shared" ref="Q97" si="147">Q96/SQRT(6)</f>
        <v>0.81454939830690409</v>
      </c>
      <c r="R97" s="14">
        <f t="shared" si="120"/>
        <v>-2.5085477083333352</v>
      </c>
      <c r="S97" s="13" t="s">
        <v>99</v>
      </c>
      <c r="T97" s="17">
        <f t="shared" ref="T97" si="148">T96/SQRT(6)</f>
        <v>0.81454939830690432</v>
      </c>
    </row>
    <row r="98" spans="1:20" s="13" customFormat="1" x14ac:dyDescent="0.25">
      <c r="A98" s="13" t="s">
        <v>91</v>
      </c>
      <c r="B98" s="13" t="s">
        <v>4</v>
      </c>
      <c r="C98" s="13">
        <v>7.7088823</v>
      </c>
      <c r="D98" s="13">
        <v>7.7938270000000003</v>
      </c>
      <c r="E98" s="13">
        <f t="shared" si="106"/>
        <v>7.7513546499999997</v>
      </c>
      <c r="H98" s="13" t="s">
        <v>91</v>
      </c>
      <c r="I98" s="13" t="s">
        <v>96</v>
      </c>
      <c r="J98" s="13">
        <v>29.617637999999999</v>
      </c>
      <c r="K98" s="13">
        <v>29.789757000000002</v>
      </c>
      <c r="L98" s="13">
        <f t="shared" si="107"/>
        <v>29.703697500000001</v>
      </c>
      <c r="O98" s="13">
        <f t="shared" si="105"/>
        <v>21.952342850000001</v>
      </c>
      <c r="R98" s="14">
        <f t="shared" si="120"/>
        <v>-3.8022176083333363</v>
      </c>
      <c r="T98" s="17"/>
    </row>
    <row r="99" spans="1:20" s="13" customFormat="1" x14ac:dyDescent="0.25">
      <c r="A99" s="13" t="s">
        <v>92</v>
      </c>
      <c r="B99" s="13" t="s">
        <v>4</v>
      </c>
      <c r="C99" s="13">
        <v>6.9932183999999999</v>
      </c>
      <c r="D99" s="13">
        <v>7.1399059999999999</v>
      </c>
      <c r="E99" s="13">
        <f t="shared" si="106"/>
        <v>7.0665621999999999</v>
      </c>
      <c r="H99" s="13" t="s">
        <v>92</v>
      </c>
      <c r="I99" s="13" t="s">
        <v>96</v>
      </c>
      <c r="J99" s="13">
        <v>26.863126999999999</v>
      </c>
      <c r="K99" s="13">
        <v>27.060312</v>
      </c>
      <c r="L99" s="13">
        <f t="shared" si="107"/>
        <v>26.961719500000001</v>
      </c>
      <c r="O99" s="13">
        <f t="shared" si="105"/>
        <v>19.895157300000001</v>
      </c>
      <c r="R99" s="14">
        <f t="shared" si="120"/>
        <v>-1.7450320583333365</v>
      </c>
      <c r="T99" s="17"/>
    </row>
    <row r="100" spans="1:20" s="13" customFormat="1" x14ac:dyDescent="0.25">
      <c r="A100" s="13" t="s">
        <v>93</v>
      </c>
      <c r="B100" s="13" t="s">
        <v>4</v>
      </c>
      <c r="C100" s="13">
        <v>7.6856074000000003</v>
      </c>
      <c r="D100" s="13">
        <v>7.6747145999999997</v>
      </c>
      <c r="E100" s="13">
        <f t="shared" si="106"/>
        <v>7.680161</v>
      </c>
      <c r="H100" s="13" t="s">
        <v>93</v>
      </c>
      <c r="I100" s="13" t="s">
        <v>96</v>
      </c>
      <c r="J100" s="13">
        <v>24.127934</v>
      </c>
      <c r="K100" s="13">
        <v>24.189747000000001</v>
      </c>
      <c r="L100" s="13">
        <f t="shared" si="107"/>
        <v>24.1588405</v>
      </c>
      <c r="O100" s="13">
        <f t="shared" si="105"/>
        <v>16.478679499999998</v>
      </c>
      <c r="R100" s="14">
        <f t="shared" si="120"/>
        <v>1.6714457416666662</v>
      </c>
      <c r="T100" s="17"/>
    </row>
  </sheetData>
  <mergeCells count="2">
    <mergeCell ref="C8:D8"/>
    <mergeCell ref="J8:K8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53"/>
  <sheetViews>
    <sheetView workbookViewId="0">
      <selection activeCell="L29" sqref="L29"/>
    </sheetView>
  </sheetViews>
  <sheetFormatPr defaultRowHeight="15" x14ac:dyDescent="0.25"/>
  <cols>
    <col min="1" max="1" width="16.7109375" customWidth="1"/>
    <col min="5" max="5" width="12" bestFit="1" customWidth="1"/>
  </cols>
  <sheetData>
    <row r="6" spans="1:10" x14ac:dyDescent="0.25">
      <c r="A6" s="37" t="s">
        <v>168</v>
      </c>
      <c r="F6" s="37" t="s">
        <v>169</v>
      </c>
      <c r="G6" s="37" t="s">
        <v>170</v>
      </c>
      <c r="H6" s="37" t="s">
        <v>171</v>
      </c>
    </row>
    <row r="7" spans="1:10" x14ac:dyDescent="0.25">
      <c r="A7" t="s">
        <v>226</v>
      </c>
      <c r="B7" s="37" t="s">
        <v>172</v>
      </c>
      <c r="C7" s="37" t="s">
        <v>173</v>
      </c>
      <c r="D7" s="37" t="s">
        <v>174</v>
      </c>
      <c r="E7" s="37" t="s">
        <v>175</v>
      </c>
      <c r="F7" s="37" t="s">
        <v>174</v>
      </c>
      <c r="G7" s="37" t="s">
        <v>176</v>
      </c>
      <c r="H7" s="37" t="s">
        <v>174</v>
      </c>
    </row>
    <row r="8" spans="1:10" x14ac:dyDescent="0.25">
      <c r="A8" s="37" t="s">
        <v>177</v>
      </c>
      <c r="B8" s="37" t="s">
        <v>178</v>
      </c>
      <c r="C8">
        <v>6</v>
      </c>
      <c r="D8">
        <v>25.008103333333334</v>
      </c>
      <c r="E8">
        <v>22.521705222222224</v>
      </c>
      <c r="F8">
        <f>D8-E8</f>
        <v>2.4863981111111109</v>
      </c>
      <c r="G8">
        <f>AVERAGE(F8:F15)</f>
        <v>3.7005564722222224</v>
      </c>
      <c r="H8">
        <f>$G$8-F8</f>
        <v>1.2141583611111115</v>
      </c>
      <c r="I8" s="37" t="s">
        <v>97</v>
      </c>
      <c r="J8">
        <f>AVERAGE(H8:H15)</f>
        <v>0</v>
      </c>
    </row>
    <row r="9" spans="1:10" x14ac:dyDescent="0.25">
      <c r="A9" s="37" t="s">
        <v>179</v>
      </c>
      <c r="B9" s="37" t="s">
        <v>178</v>
      </c>
      <c r="C9">
        <v>6</v>
      </c>
      <c r="D9">
        <v>25.491137999999999</v>
      </c>
      <c r="E9">
        <v>22.895705000000003</v>
      </c>
      <c r="F9">
        <f>D9-E9</f>
        <v>2.5954329999999963</v>
      </c>
      <c r="H9">
        <f t="shared" ref="H9:H23" si="0">$G$8-F9</f>
        <v>1.1051234722222261</v>
      </c>
      <c r="I9" s="37" t="s">
        <v>98</v>
      </c>
      <c r="J9">
        <f>STDEV(H9:H15)</f>
        <v>1.3637295581943254</v>
      </c>
    </row>
    <row r="10" spans="1:10" x14ac:dyDescent="0.25">
      <c r="A10" s="37" t="s">
        <v>180</v>
      </c>
      <c r="B10" s="37" t="s">
        <v>178</v>
      </c>
      <c r="C10">
        <v>6</v>
      </c>
      <c r="D10">
        <v>24.380856999999999</v>
      </c>
      <c r="E10">
        <v>22.322446666666664</v>
      </c>
      <c r="F10">
        <f t="shared" ref="F10:F53" si="1">D10-E10</f>
        <v>2.0584103333333346</v>
      </c>
      <c r="H10">
        <f t="shared" si="0"/>
        <v>1.6421461388888878</v>
      </c>
      <c r="I10" s="37" t="s">
        <v>181</v>
      </c>
      <c r="J10">
        <f>J9/SQRT(8)</f>
        <v>0.48215120915187093</v>
      </c>
    </row>
    <row r="11" spans="1:10" x14ac:dyDescent="0.25">
      <c r="A11" s="37" t="s">
        <v>182</v>
      </c>
      <c r="B11" s="37" t="s">
        <v>178</v>
      </c>
      <c r="C11">
        <v>6</v>
      </c>
      <c r="D11">
        <v>25.152315000000002</v>
      </c>
      <c r="E11">
        <v>22.346964</v>
      </c>
      <c r="F11">
        <f t="shared" si="1"/>
        <v>2.8053510000000017</v>
      </c>
      <c r="H11">
        <f t="shared" si="0"/>
        <v>0.89520547222222069</v>
      </c>
    </row>
    <row r="12" spans="1:10" x14ac:dyDescent="0.25">
      <c r="A12" s="37" t="s">
        <v>183</v>
      </c>
      <c r="B12" s="37" t="s">
        <v>178</v>
      </c>
      <c r="C12">
        <v>6</v>
      </c>
      <c r="D12">
        <v>22.829975000000001</v>
      </c>
      <c r="E12">
        <v>17.487771333333331</v>
      </c>
      <c r="F12">
        <f t="shared" si="1"/>
        <v>5.3422036666666699</v>
      </c>
      <c r="H12">
        <f t="shared" si="0"/>
        <v>-1.6416471944444475</v>
      </c>
    </row>
    <row r="13" spans="1:10" x14ac:dyDescent="0.25">
      <c r="A13" s="37" t="s">
        <v>184</v>
      </c>
      <c r="B13" s="37" t="s">
        <v>178</v>
      </c>
      <c r="C13">
        <v>6</v>
      </c>
      <c r="D13">
        <v>22.931453999999999</v>
      </c>
      <c r="E13">
        <v>18.739199666666664</v>
      </c>
      <c r="F13">
        <f t="shared" si="1"/>
        <v>4.1922543333333344</v>
      </c>
      <c r="H13">
        <f t="shared" si="0"/>
        <v>-0.49169786111111202</v>
      </c>
    </row>
    <row r="14" spans="1:10" x14ac:dyDescent="0.25">
      <c r="A14" s="37" t="s">
        <v>185</v>
      </c>
      <c r="B14" s="37" t="s">
        <v>178</v>
      </c>
      <c r="C14">
        <v>6</v>
      </c>
      <c r="D14">
        <v>22.803872999999999</v>
      </c>
      <c r="E14">
        <v>17.791120666666668</v>
      </c>
      <c r="F14">
        <f t="shared" si="1"/>
        <v>5.0127523333333315</v>
      </c>
      <c r="H14">
        <f t="shared" si="0"/>
        <v>-1.3121958611111091</v>
      </c>
    </row>
    <row r="15" spans="1:10" x14ac:dyDescent="0.25">
      <c r="A15" s="37" t="s">
        <v>186</v>
      </c>
      <c r="B15" s="37" t="s">
        <v>178</v>
      </c>
      <c r="C15">
        <v>6</v>
      </c>
      <c r="D15">
        <v>24.211666000000001</v>
      </c>
      <c r="E15">
        <v>19.100017000000001</v>
      </c>
      <c r="F15">
        <f t="shared" si="1"/>
        <v>5.1116489999999999</v>
      </c>
      <c r="H15">
        <f t="shared" si="0"/>
        <v>-1.4110925277777775</v>
      </c>
    </row>
    <row r="16" spans="1:10" x14ac:dyDescent="0.25">
      <c r="A16" s="13" t="s">
        <v>187</v>
      </c>
      <c r="B16" s="38" t="s">
        <v>188</v>
      </c>
      <c r="C16" s="13">
        <v>6</v>
      </c>
      <c r="D16" s="13">
        <v>26.001775999999996</v>
      </c>
      <c r="E16" s="13">
        <v>21.718041444444442</v>
      </c>
      <c r="F16" s="13">
        <f>D16-E16</f>
        <v>4.2837345555555544</v>
      </c>
      <c r="G16" s="13"/>
      <c r="H16" s="13">
        <f t="shared" si="0"/>
        <v>-0.58317808333333199</v>
      </c>
      <c r="I16" s="38" t="s">
        <v>97</v>
      </c>
      <c r="J16" s="13">
        <f>AVERAGE(H16:H23)</f>
        <v>-1.0769488055555558</v>
      </c>
    </row>
    <row r="17" spans="1:10" x14ac:dyDescent="0.25">
      <c r="A17" s="13" t="s">
        <v>189</v>
      </c>
      <c r="B17" s="38" t="s">
        <v>188</v>
      </c>
      <c r="C17" s="13">
        <v>6</v>
      </c>
      <c r="D17" s="13">
        <v>26.357817000000001</v>
      </c>
      <c r="E17" s="13">
        <v>21.970990999999998</v>
      </c>
      <c r="F17" s="13">
        <f t="shared" si="1"/>
        <v>4.3868260000000028</v>
      </c>
      <c r="G17" s="13"/>
      <c r="H17" s="13">
        <f t="shared" si="0"/>
        <v>-0.68626952777778039</v>
      </c>
      <c r="I17" s="38" t="s">
        <v>98</v>
      </c>
      <c r="J17" s="13">
        <f>STDEV(H16:H23)</f>
        <v>0.60683031781215757</v>
      </c>
    </row>
    <row r="18" spans="1:10" x14ac:dyDescent="0.25">
      <c r="A18" s="13" t="s">
        <v>190</v>
      </c>
      <c r="B18" s="38" t="s">
        <v>188</v>
      </c>
      <c r="C18" s="13">
        <v>6</v>
      </c>
      <c r="D18" s="13">
        <v>26.165543</v>
      </c>
      <c r="E18" s="13">
        <v>22.292417</v>
      </c>
      <c r="F18" s="13">
        <f t="shared" si="1"/>
        <v>3.8731259999999992</v>
      </c>
      <c r="G18" s="13"/>
      <c r="H18" s="13">
        <f t="shared" si="0"/>
        <v>-0.17256952777777679</v>
      </c>
      <c r="I18" s="38" t="s">
        <v>181</v>
      </c>
      <c r="J18" s="13">
        <f>J17/SQRT(8)</f>
        <v>0.21454691637728218</v>
      </c>
    </row>
    <row r="19" spans="1:10" x14ac:dyDescent="0.25">
      <c r="A19" s="13" t="s">
        <v>191</v>
      </c>
      <c r="B19" s="38" t="s">
        <v>188</v>
      </c>
      <c r="C19" s="13">
        <v>6</v>
      </c>
      <c r="D19" s="13">
        <v>25.481967999999998</v>
      </c>
      <c r="E19" s="13">
        <v>20.890716333333334</v>
      </c>
      <c r="F19" s="13">
        <f t="shared" si="1"/>
        <v>4.5912516666666647</v>
      </c>
      <c r="G19" s="13"/>
      <c r="H19" s="13">
        <f t="shared" si="0"/>
        <v>-0.89069519444444234</v>
      </c>
      <c r="I19" s="13"/>
      <c r="J19" s="13"/>
    </row>
    <row r="20" spans="1:10" x14ac:dyDescent="0.25">
      <c r="A20" s="13" t="s">
        <v>192</v>
      </c>
      <c r="B20" s="38" t="s">
        <v>188</v>
      </c>
      <c r="C20" s="13">
        <v>6</v>
      </c>
      <c r="D20" s="13">
        <v>24.780037</v>
      </c>
      <c r="E20" s="13">
        <v>19.456885333333332</v>
      </c>
      <c r="F20" s="13">
        <f t="shared" si="1"/>
        <v>5.3231516666666678</v>
      </c>
      <c r="G20" s="13"/>
      <c r="H20" s="13">
        <f t="shared" si="0"/>
        <v>-1.6225951944444454</v>
      </c>
      <c r="I20" s="13"/>
      <c r="J20" s="13"/>
    </row>
    <row r="21" spans="1:10" x14ac:dyDescent="0.25">
      <c r="A21" s="13" t="s">
        <v>193</v>
      </c>
      <c r="B21" s="38" t="s">
        <v>188</v>
      </c>
      <c r="C21" s="13">
        <v>6</v>
      </c>
      <c r="D21" s="13">
        <v>24.124224000000002</v>
      </c>
      <c r="E21" s="13">
        <v>19.069929999999999</v>
      </c>
      <c r="F21" s="13">
        <f t="shared" si="1"/>
        <v>5.0542940000000023</v>
      </c>
      <c r="G21" s="13"/>
      <c r="H21" s="13">
        <f t="shared" si="0"/>
        <v>-1.3537375277777799</v>
      </c>
      <c r="I21" s="13"/>
      <c r="J21" s="13"/>
    </row>
    <row r="22" spans="1:10" x14ac:dyDescent="0.25">
      <c r="A22" s="13" t="s">
        <v>194</v>
      </c>
      <c r="B22" s="38" t="s">
        <v>188</v>
      </c>
      <c r="C22" s="13">
        <v>6</v>
      </c>
      <c r="D22" s="13">
        <v>22.781639999999999</v>
      </c>
      <c r="E22" s="13">
        <v>17.808618333333332</v>
      </c>
      <c r="F22" s="13">
        <f t="shared" si="1"/>
        <v>4.9730216666666678</v>
      </c>
      <c r="G22" s="13"/>
      <c r="H22" s="13">
        <f t="shared" si="0"/>
        <v>-1.2724651944444454</v>
      </c>
      <c r="I22" s="13"/>
      <c r="J22" s="13"/>
    </row>
    <row r="23" spans="1:10" x14ac:dyDescent="0.25">
      <c r="A23" s="13" t="s">
        <v>195</v>
      </c>
      <c r="B23" s="38" t="s">
        <v>188</v>
      </c>
      <c r="C23" s="13">
        <v>6</v>
      </c>
      <c r="D23" s="13">
        <v>23.879389</v>
      </c>
      <c r="E23" s="13">
        <v>18.144752333333333</v>
      </c>
      <c r="F23" s="13">
        <f t="shared" si="1"/>
        <v>5.7346366666666668</v>
      </c>
      <c r="G23" s="13"/>
      <c r="H23" s="13">
        <f t="shared" si="0"/>
        <v>-2.0340801944444444</v>
      </c>
      <c r="I23" s="13"/>
      <c r="J23" s="13"/>
    </row>
    <row r="24" spans="1:10" x14ac:dyDescent="0.25">
      <c r="A24" t="s">
        <v>196</v>
      </c>
      <c r="B24" s="37" t="s">
        <v>178</v>
      </c>
      <c r="C24">
        <v>12</v>
      </c>
      <c r="D24">
        <v>24.625975</v>
      </c>
      <c r="E24">
        <v>21.259137333333332</v>
      </c>
      <c r="F24">
        <f t="shared" si="1"/>
        <v>3.3668376666666688</v>
      </c>
      <c r="G24">
        <f>AVERAGE(F24:F30)</f>
        <v>3.9837880476190479</v>
      </c>
      <c r="H24">
        <f>$G$24-F24</f>
        <v>0.61695038095237908</v>
      </c>
      <c r="I24" s="37" t="s">
        <v>97</v>
      </c>
      <c r="J24">
        <v>0</v>
      </c>
    </row>
    <row r="25" spans="1:10" x14ac:dyDescent="0.25">
      <c r="A25" t="s">
        <v>197</v>
      </c>
      <c r="B25" s="37" t="s">
        <v>178</v>
      </c>
      <c r="C25">
        <v>12</v>
      </c>
      <c r="D25">
        <v>23.883009999999999</v>
      </c>
      <c r="E25">
        <v>22.458629333333334</v>
      </c>
      <c r="F25">
        <f t="shared" si="1"/>
        <v>1.4243806666666643</v>
      </c>
      <c r="H25">
        <f t="shared" ref="H25:H38" si="2">$G$24-F25</f>
        <v>2.5594073809523836</v>
      </c>
      <c r="I25" s="37" t="s">
        <v>98</v>
      </c>
      <c r="J25">
        <f>STDEV(H24:H30)</f>
        <v>1.817317344327861</v>
      </c>
    </row>
    <row r="26" spans="1:10" x14ac:dyDescent="0.25">
      <c r="A26" t="s">
        <v>198</v>
      </c>
      <c r="B26" s="37" t="s">
        <v>178</v>
      </c>
      <c r="C26">
        <v>12</v>
      </c>
      <c r="D26">
        <v>27.953627000000001</v>
      </c>
      <c r="E26">
        <v>22.634865666666666</v>
      </c>
      <c r="F26">
        <f t="shared" si="1"/>
        <v>5.3187613333333346</v>
      </c>
      <c r="H26">
        <f t="shared" si="2"/>
        <v>-1.3349732857142866</v>
      </c>
      <c r="I26" s="37" t="s">
        <v>181</v>
      </c>
      <c r="J26">
        <f>J25/SQRT(7)</f>
        <v>0.68688139233940826</v>
      </c>
    </row>
    <row r="27" spans="1:10" x14ac:dyDescent="0.25">
      <c r="A27" t="s">
        <v>199</v>
      </c>
      <c r="B27" s="37" t="s">
        <v>178</v>
      </c>
      <c r="C27">
        <v>12</v>
      </c>
      <c r="D27">
        <v>24.095226</v>
      </c>
      <c r="E27">
        <v>21.722564666666667</v>
      </c>
      <c r="F27">
        <f t="shared" si="1"/>
        <v>2.3726613333333333</v>
      </c>
      <c r="H27">
        <f t="shared" si="2"/>
        <v>1.6111267142857146</v>
      </c>
    </row>
    <row r="28" spans="1:10" x14ac:dyDescent="0.25">
      <c r="A28" s="37" t="s">
        <v>200</v>
      </c>
      <c r="B28" s="37" t="s">
        <v>178</v>
      </c>
      <c r="C28">
        <v>12</v>
      </c>
      <c r="D28">
        <v>22.398731000000002</v>
      </c>
      <c r="E28">
        <v>18.452648</v>
      </c>
      <c r="F28">
        <f t="shared" si="1"/>
        <v>3.9460830000000016</v>
      </c>
      <c r="H28">
        <f t="shared" si="2"/>
        <v>3.7705047619046361E-2</v>
      </c>
    </row>
    <row r="29" spans="1:10" x14ac:dyDescent="0.25">
      <c r="A29" t="s">
        <v>201</v>
      </c>
      <c r="B29" s="37" t="s">
        <v>178</v>
      </c>
      <c r="C29">
        <v>12</v>
      </c>
      <c r="D29">
        <v>24.178564000000001</v>
      </c>
      <c r="E29">
        <v>17.350907000000003</v>
      </c>
      <c r="F29">
        <f t="shared" si="1"/>
        <v>6.8276569999999985</v>
      </c>
      <c r="H29">
        <f t="shared" si="2"/>
        <v>-2.8438689523809506</v>
      </c>
    </row>
    <row r="30" spans="1:10" x14ac:dyDescent="0.25">
      <c r="A30" t="s">
        <v>202</v>
      </c>
      <c r="B30" s="37" t="s">
        <v>178</v>
      </c>
      <c r="C30">
        <v>12</v>
      </c>
      <c r="D30">
        <v>23.489695000000001</v>
      </c>
      <c r="E30">
        <v>18.859559666666666</v>
      </c>
      <c r="F30">
        <f t="shared" si="1"/>
        <v>4.6301353333333353</v>
      </c>
      <c r="H30">
        <f t="shared" si="2"/>
        <v>-0.64634728571428735</v>
      </c>
    </row>
    <row r="31" spans="1:10" x14ac:dyDescent="0.25">
      <c r="A31" s="13" t="s">
        <v>203</v>
      </c>
      <c r="B31" s="38" t="s">
        <v>188</v>
      </c>
      <c r="C31" s="13">
        <v>12</v>
      </c>
      <c r="D31" s="13">
        <v>24.964205</v>
      </c>
      <c r="E31" s="13">
        <v>22.753657333333333</v>
      </c>
      <c r="F31" s="13">
        <f t="shared" si="1"/>
        <v>2.2105476666666668</v>
      </c>
      <c r="G31" s="13"/>
      <c r="H31" s="13">
        <f t="shared" si="2"/>
        <v>1.7732403809523811</v>
      </c>
      <c r="I31" s="38" t="s">
        <v>97</v>
      </c>
      <c r="J31" s="13">
        <f>AVERAGE(H31:H38)</f>
        <v>0.18729263095238169</v>
      </c>
    </row>
    <row r="32" spans="1:10" x14ac:dyDescent="0.25">
      <c r="A32" s="13" t="s">
        <v>204</v>
      </c>
      <c r="B32" s="38" t="s">
        <v>188</v>
      </c>
      <c r="C32" s="13">
        <v>12</v>
      </c>
      <c r="D32" s="13">
        <v>23.770828000000002</v>
      </c>
      <c r="E32" s="13">
        <v>22.232354666666669</v>
      </c>
      <c r="F32" s="13">
        <f t="shared" si="1"/>
        <v>1.5384733333333322</v>
      </c>
      <c r="G32" s="13"/>
      <c r="H32" s="13">
        <f t="shared" si="2"/>
        <v>2.4453147142857157</v>
      </c>
      <c r="I32" s="38" t="s">
        <v>98</v>
      </c>
      <c r="J32" s="13">
        <f>STDEV(H31:H38)</f>
        <v>1.5075727788917177</v>
      </c>
    </row>
    <row r="33" spans="1:10" x14ac:dyDescent="0.25">
      <c r="A33" s="13" t="s">
        <v>205</v>
      </c>
      <c r="B33" s="38" t="s">
        <v>188</v>
      </c>
      <c r="C33" s="13">
        <v>12</v>
      </c>
      <c r="D33" s="13">
        <v>25.944783999999999</v>
      </c>
      <c r="E33" s="13">
        <v>22.476893</v>
      </c>
      <c r="F33" s="13">
        <f t="shared" si="1"/>
        <v>3.4678909999999981</v>
      </c>
      <c r="G33" s="13"/>
      <c r="H33" s="13">
        <f t="shared" si="2"/>
        <v>0.51589704761904986</v>
      </c>
      <c r="I33" s="38" t="s">
        <v>181</v>
      </c>
      <c r="J33" s="13">
        <f>J32/SQRT(8)</f>
        <v>0.53300746754329054</v>
      </c>
    </row>
    <row r="34" spans="1:10" x14ac:dyDescent="0.25">
      <c r="A34" s="13" t="s">
        <v>206</v>
      </c>
      <c r="B34" s="38" t="s">
        <v>188</v>
      </c>
      <c r="C34" s="13">
        <v>12</v>
      </c>
      <c r="D34" s="13">
        <v>26.969826000000001</v>
      </c>
      <c r="E34" s="13">
        <v>21.717626666666664</v>
      </c>
      <c r="F34" s="13">
        <f t="shared" si="1"/>
        <v>5.252199333333337</v>
      </c>
      <c r="G34" s="13"/>
      <c r="H34" s="13">
        <f t="shared" si="2"/>
        <v>-1.2684112857142891</v>
      </c>
      <c r="I34" s="13"/>
      <c r="J34" s="13"/>
    </row>
    <row r="35" spans="1:10" x14ac:dyDescent="0.25">
      <c r="A35" s="13" t="s">
        <v>207</v>
      </c>
      <c r="B35" s="38" t="s">
        <v>188</v>
      </c>
      <c r="C35" s="13">
        <v>12</v>
      </c>
      <c r="D35" s="13">
        <v>23.638262000000001</v>
      </c>
      <c r="E35" s="13">
        <v>18.524724666666668</v>
      </c>
      <c r="F35" s="13">
        <f t="shared" si="1"/>
        <v>5.1135373333333334</v>
      </c>
      <c r="G35" s="13"/>
      <c r="H35" s="13">
        <f t="shared" si="2"/>
        <v>-1.1297492857142855</v>
      </c>
      <c r="I35" s="13"/>
      <c r="J35" s="13"/>
    </row>
    <row r="36" spans="1:10" x14ac:dyDescent="0.25">
      <c r="A36" s="13" t="s">
        <v>208</v>
      </c>
      <c r="B36" s="38" t="s">
        <v>188</v>
      </c>
      <c r="C36" s="13">
        <v>12</v>
      </c>
      <c r="D36" s="13">
        <v>22.885034999999998</v>
      </c>
      <c r="E36" s="13">
        <v>18.670262333333334</v>
      </c>
      <c r="F36" s="13">
        <f t="shared" si="1"/>
        <v>4.2147726666666649</v>
      </c>
      <c r="G36" s="13"/>
      <c r="H36" s="13">
        <f t="shared" si="2"/>
        <v>-0.23098461904761702</v>
      </c>
      <c r="I36" s="13"/>
      <c r="J36" s="13"/>
    </row>
    <row r="37" spans="1:10" x14ac:dyDescent="0.25">
      <c r="A37" s="13" t="s">
        <v>209</v>
      </c>
      <c r="B37" s="38" t="s">
        <v>188</v>
      </c>
      <c r="C37" s="13">
        <v>12</v>
      </c>
      <c r="D37" s="13">
        <v>22.339804000000001</v>
      </c>
      <c r="E37" s="13">
        <v>16.696582333333335</v>
      </c>
      <c r="F37" s="13">
        <f t="shared" si="1"/>
        <v>5.6432216666666655</v>
      </c>
      <c r="G37" s="13"/>
      <c r="H37" s="13">
        <f t="shared" si="2"/>
        <v>-1.6594336190476175</v>
      </c>
      <c r="I37" s="13"/>
      <c r="J37" s="13"/>
    </row>
    <row r="38" spans="1:10" x14ac:dyDescent="0.25">
      <c r="A38" s="13" t="s">
        <v>210</v>
      </c>
      <c r="B38" s="38" t="s">
        <v>188</v>
      </c>
      <c r="C38" s="13">
        <v>12</v>
      </c>
      <c r="D38" s="13">
        <v>21.411466999999998</v>
      </c>
      <c r="E38" s="13">
        <v>18.480146666666666</v>
      </c>
      <c r="F38" s="13">
        <f t="shared" si="1"/>
        <v>2.931320333333332</v>
      </c>
      <c r="G38" s="13"/>
      <c r="H38" s="13">
        <f t="shared" si="2"/>
        <v>1.0524677142857159</v>
      </c>
      <c r="I38" s="13"/>
      <c r="J38" s="13"/>
    </row>
    <row r="39" spans="1:10" x14ac:dyDescent="0.25">
      <c r="A39" t="s">
        <v>211</v>
      </c>
      <c r="B39" s="37" t="s">
        <v>178</v>
      </c>
      <c r="C39">
        <v>24</v>
      </c>
      <c r="D39">
        <v>26.578506000000001</v>
      </c>
      <c r="E39">
        <v>22.825432333333335</v>
      </c>
      <c r="F39">
        <f t="shared" si="1"/>
        <v>3.7530736666666655</v>
      </c>
      <c r="G39">
        <f>AVERAGE(F39:F45)</f>
        <v>4.0064096666666673</v>
      </c>
      <c r="H39">
        <f>$G$39-F39</f>
        <v>0.25333600000000178</v>
      </c>
      <c r="I39" s="37" t="s">
        <v>97</v>
      </c>
      <c r="J39" s="37">
        <v>0</v>
      </c>
    </row>
    <row r="40" spans="1:10" x14ac:dyDescent="0.25">
      <c r="A40" t="s">
        <v>212</v>
      </c>
      <c r="B40" s="37" t="s">
        <v>178</v>
      </c>
      <c r="C40">
        <v>24</v>
      </c>
      <c r="D40">
        <v>24.887867</v>
      </c>
      <c r="E40">
        <v>21.823407666666668</v>
      </c>
      <c r="F40">
        <f t="shared" si="1"/>
        <v>3.0644593333333319</v>
      </c>
      <c r="H40">
        <f t="shared" ref="H40:H53" si="3">$G$39-F40</f>
        <v>0.94195033333333544</v>
      </c>
      <c r="I40" s="37" t="s">
        <v>98</v>
      </c>
      <c r="J40">
        <f>STDEV(H39:H45)</f>
        <v>1.5721817173963963</v>
      </c>
    </row>
    <row r="41" spans="1:10" x14ac:dyDescent="0.25">
      <c r="A41" t="s">
        <v>213</v>
      </c>
      <c r="B41" s="37" t="s">
        <v>178</v>
      </c>
      <c r="C41">
        <v>24</v>
      </c>
      <c r="D41">
        <v>22.986975000000001</v>
      </c>
      <c r="E41">
        <v>21.598967666666667</v>
      </c>
      <c r="F41">
        <f t="shared" si="1"/>
        <v>1.3880073333333343</v>
      </c>
      <c r="H41">
        <f t="shared" si="3"/>
        <v>2.6184023333333331</v>
      </c>
      <c r="I41" s="37" t="s">
        <v>181</v>
      </c>
      <c r="J41">
        <f>J40/SQRT(7)</f>
        <v>0.59422883429047069</v>
      </c>
    </row>
    <row r="42" spans="1:10" x14ac:dyDescent="0.25">
      <c r="A42" t="s">
        <v>214</v>
      </c>
      <c r="B42" s="37" t="s">
        <v>178</v>
      </c>
      <c r="C42">
        <v>24</v>
      </c>
      <c r="D42">
        <v>26.339815000000002</v>
      </c>
      <c r="E42">
        <v>22.624059666666668</v>
      </c>
      <c r="F42">
        <f t="shared" si="1"/>
        <v>3.715755333333334</v>
      </c>
      <c r="H42">
        <f t="shared" si="3"/>
        <v>0.29065433333333335</v>
      </c>
    </row>
    <row r="43" spans="1:10" x14ac:dyDescent="0.25">
      <c r="A43" t="s">
        <v>215</v>
      </c>
      <c r="B43" s="37" t="s">
        <v>178</v>
      </c>
      <c r="C43">
        <v>24</v>
      </c>
      <c r="D43">
        <v>24.215584</v>
      </c>
      <c r="E43">
        <v>18.000484333333333</v>
      </c>
      <c r="F43">
        <f t="shared" si="1"/>
        <v>6.2150996666666671</v>
      </c>
      <c r="H43">
        <f t="shared" si="3"/>
        <v>-2.2086899999999998</v>
      </c>
    </row>
    <row r="44" spans="1:10" x14ac:dyDescent="0.25">
      <c r="A44" t="s">
        <v>216</v>
      </c>
      <c r="B44" s="37" t="s">
        <v>178</v>
      </c>
      <c r="C44">
        <v>24</v>
      </c>
      <c r="D44">
        <v>22.790057999999998</v>
      </c>
      <c r="E44">
        <v>17.472840999999999</v>
      </c>
      <c r="F44">
        <f t="shared" si="1"/>
        <v>5.3172169999999994</v>
      </c>
      <c r="H44">
        <f t="shared" si="3"/>
        <v>-1.3108073333333321</v>
      </c>
    </row>
    <row r="45" spans="1:10" x14ac:dyDescent="0.25">
      <c r="A45" t="s">
        <v>217</v>
      </c>
      <c r="B45" s="37" t="s">
        <v>178</v>
      </c>
      <c r="C45">
        <v>24</v>
      </c>
      <c r="D45">
        <v>23.453085000000002</v>
      </c>
      <c r="E45">
        <v>18.861829666666665</v>
      </c>
      <c r="F45">
        <f t="shared" si="1"/>
        <v>4.5912553333333364</v>
      </c>
      <c r="H45">
        <f t="shared" si="3"/>
        <v>-0.58484566666666904</v>
      </c>
    </row>
    <row r="46" spans="1:10" x14ac:dyDescent="0.25">
      <c r="A46" s="13" t="s">
        <v>218</v>
      </c>
      <c r="B46" s="38" t="s">
        <v>188</v>
      </c>
      <c r="C46" s="13">
        <v>24</v>
      </c>
      <c r="D46" s="13">
        <v>24.899246000000002</v>
      </c>
      <c r="E46" s="13">
        <v>23.006748000000002</v>
      </c>
      <c r="F46" s="13">
        <f t="shared" si="1"/>
        <v>1.8924979999999998</v>
      </c>
      <c r="G46" s="13"/>
      <c r="H46" s="13">
        <f t="shared" si="3"/>
        <v>2.1139116666666675</v>
      </c>
      <c r="I46" s="38" t="s">
        <v>97</v>
      </c>
      <c r="J46" s="13">
        <f>AVERAGE(H46:H53)</f>
        <v>1.0938534999999989</v>
      </c>
    </row>
    <row r="47" spans="1:10" x14ac:dyDescent="0.25">
      <c r="A47" s="13" t="s">
        <v>219</v>
      </c>
      <c r="B47" s="38" t="s">
        <v>188</v>
      </c>
      <c r="C47" s="13">
        <v>24</v>
      </c>
      <c r="D47" s="13">
        <v>25.778573999999999</v>
      </c>
      <c r="E47" s="13">
        <v>21.48263833333333</v>
      </c>
      <c r="F47" s="13">
        <f t="shared" si="1"/>
        <v>4.2959356666666686</v>
      </c>
      <c r="G47" s="13"/>
      <c r="H47" s="13">
        <f t="shared" si="3"/>
        <v>-0.28952600000000128</v>
      </c>
      <c r="I47" s="38" t="s">
        <v>98</v>
      </c>
      <c r="J47" s="13">
        <f>STDEV(H46:H53)</f>
        <v>2.0919270901657261</v>
      </c>
    </row>
    <row r="48" spans="1:10" x14ac:dyDescent="0.25">
      <c r="A48" s="13" t="s">
        <v>220</v>
      </c>
      <c r="B48" s="38" t="s">
        <v>188</v>
      </c>
      <c r="C48" s="13">
        <v>24</v>
      </c>
      <c r="D48" s="13">
        <v>21.821936000000001</v>
      </c>
      <c r="E48" s="13">
        <v>21.645325666666668</v>
      </c>
      <c r="F48" s="13">
        <f t="shared" si="1"/>
        <v>0.17661033333333265</v>
      </c>
      <c r="G48" s="13"/>
      <c r="H48" s="13">
        <f t="shared" si="3"/>
        <v>3.8297993333333347</v>
      </c>
      <c r="I48" s="38" t="s">
        <v>181</v>
      </c>
      <c r="J48" s="13">
        <f>J47/SQRT(8)</f>
        <v>0.73960791560201355</v>
      </c>
    </row>
    <row r="49" spans="1:10" x14ac:dyDescent="0.25">
      <c r="A49" s="13" t="s">
        <v>221</v>
      </c>
      <c r="B49" s="38" t="s">
        <v>188</v>
      </c>
      <c r="C49" s="13">
        <v>24</v>
      </c>
      <c r="D49" s="13">
        <v>22.547070999999999</v>
      </c>
      <c r="E49" s="13">
        <v>22.408784999999998</v>
      </c>
      <c r="F49" s="13">
        <f t="shared" si="1"/>
        <v>0.1382860000000008</v>
      </c>
      <c r="G49" s="13"/>
      <c r="H49" s="13">
        <f t="shared" si="3"/>
        <v>3.8681236666666665</v>
      </c>
      <c r="I49" s="13"/>
      <c r="J49" s="13"/>
    </row>
    <row r="50" spans="1:10" x14ac:dyDescent="0.25">
      <c r="A50" s="13" t="s">
        <v>222</v>
      </c>
      <c r="B50" s="38" t="s">
        <v>188</v>
      </c>
      <c r="C50" s="13">
        <v>24</v>
      </c>
      <c r="D50" s="13">
        <v>20.824549000000001</v>
      </c>
      <c r="E50" s="13">
        <v>18.699783999999998</v>
      </c>
      <c r="F50" s="13">
        <f t="shared" si="1"/>
        <v>2.1247650000000036</v>
      </c>
      <c r="G50" s="13"/>
      <c r="H50" s="13">
        <f t="shared" si="3"/>
        <v>1.8816446666666637</v>
      </c>
      <c r="I50" s="13"/>
      <c r="J50" s="13"/>
    </row>
    <row r="51" spans="1:10" x14ac:dyDescent="0.25">
      <c r="A51" s="13" t="s">
        <v>223</v>
      </c>
      <c r="B51" s="38" t="s">
        <v>188</v>
      </c>
      <c r="C51" s="13">
        <v>24</v>
      </c>
      <c r="D51" s="13">
        <v>22.612898000000001</v>
      </c>
      <c r="E51" s="13">
        <v>17.927440666666666</v>
      </c>
      <c r="F51" s="13">
        <f t="shared" si="1"/>
        <v>4.6854573333333356</v>
      </c>
      <c r="G51" s="13"/>
      <c r="H51" s="13">
        <f t="shared" si="3"/>
        <v>-0.67904766666666827</v>
      </c>
      <c r="I51" s="13"/>
      <c r="J51" s="13"/>
    </row>
    <row r="52" spans="1:10" x14ac:dyDescent="0.25">
      <c r="A52" s="13" t="s">
        <v>224</v>
      </c>
      <c r="B52" s="38" t="s">
        <v>188</v>
      </c>
      <c r="C52" s="13">
        <v>24</v>
      </c>
      <c r="D52" s="13">
        <v>24.430786000000001</v>
      </c>
      <c r="E52" s="13">
        <v>19.246469333333334</v>
      </c>
      <c r="F52" s="13">
        <f t="shared" si="1"/>
        <v>5.1843166666666676</v>
      </c>
      <c r="G52" s="13"/>
      <c r="H52" s="13">
        <f t="shared" si="3"/>
        <v>-1.1779070000000003</v>
      </c>
      <c r="I52" s="13"/>
      <c r="J52" s="13"/>
    </row>
    <row r="53" spans="1:10" x14ac:dyDescent="0.25">
      <c r="A53" s="13" t="s">
        <v>225</v>
      </c>
      <c r="B53" s="38" t="s">
        <v>188</v>
      </c>
      <c r="C53" s="13">
        <v>24</v>
      </c>
      <c r="D53" s="13">
        <v>23.238330000000001</v>
      </c>
      <c r="E53" s="13">
        <v>18.435749666666666</v>
      </c>
      <c r="F53" s="13">
        <f t="shared" si="1"/>
        <v>4.802580333333335</v>
      </c>
      <c r="G53" s="13"/>
      <c r="H53" s="13">
        <f t="shared" si="3"/>
        <v>-0.79617066666666769</v>
      </c>
      <c r="I53" s="13"/>
      <c r="J53" s="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star_0-6h</vt:lpstr>
      <vt:lpstr>star_6_12_24h</vt:lpstr>
      <vt:lpstr>cyp11a_0-6h</vt:lpstr>
      <vt:lpstr>cyp11a_6_12_24h</vt:lpstr>
      <vt:lpstr>cyp17_0-6h</vt:lpstr>
      <vt:lpstr>cyp17_6_12_24h</vt:lpstr>
      <vt:lpstr>cyp19a1a_0-6h</vt:lpstr>
      <vt:lpstr>cyp19a1a_6_12_24h</vt:lpstr>
      <vt:lpstr>fhsr_0-6h</vt:lpstr>
      <vt:lpstr>fshr_6_12_24h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Villeneuve</dc:creator>
  <cp:lastModifiedBy>Dan Villeneuve</cp:lastModifiedBy>
  <dcterms:created xsi:type="dcterms:W3CDTF">2017-02-03T21:57:04Z</dcterms:created>
  <dcterms:modified xsi:type="dcterms:W3CDTF">2017-02-20T13:54:34Z</dcterms:modified>
</cp:coreProperties>
</file>