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CIN\Users\main\A-E\evarughe\Net MyDocuments\Work on Stuff\phosphatase paper\Sci Hub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18" i="1"/>
  <c r="G17" i="1"/>
  <c r="F30" i="1" l="1"/>
  <c r="E30" i="1"/>
  <c r="F29" i="1"/>
  <c r="E29" i="1"/>
  <c r="J15" i="1"/>
  <c r="I15" i="1"/>
  <c r="H15" i="1"/>
  <c r="G15" i="1"/>
</calcChain>
</file>

<file path=xl/sharedStrings.xml><?xml version="1.0" encoding="utf-8"?>
<sst xmlns="http://schemas.openxmlformats.org/spreadsheetml/2006/main" count="21" uniqueCount="13">
  <si>
    <t>Infection Patterns with Inhibitors</t>
  </si>
  <si>
    <t>No inhib</t>
  </si>
  <si>
    <t>infxn per field of view</t>
  </si>
  <si>
    <t>Percent with vacuole</t>
  </si>
  <si>
    <t>Vehicle</t>
  </si>
  <si>
    <t>Positive Control</t>
  </si>
  <si>
    <t>sd dev</t>
  </si>
  <si>
    <t>um</t>
  </si>
  <si>
    <t>Shp1/2 Inhibitor (uM)</t>
  </si>
  <si>
    <t>infected control</t>
  </si>
  <si>
    <t>Saractanib (paxillin inhib) (uM)</t>
  </si>
  <si>
    <t>Sodium orthovanadate (phosphatase inhib) (mM)</t>
  </si>
  <si>
    <t>+/-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</si>
</sst>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SHP 1/2 Inhibitor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6.1018518518518521E-2"/>
          <c:w val="0.85081005285298239"/>
          <c:h val="0.888055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Sheet1!$D$12</c:f>
              <c:strCache>
                <c:ptCount val="1"/>
                <c:pt idx="0">
                  <c:v>infxn per field of view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Sheet1!$F$13:$J$13</c:f>
                <c:numCache>
                  <c:formatCode>General</c:formatCode>
                  <c:ptCount val="5"/>
                  <c:pt idx="0">
                    <c:v>4.7</c:v>
                  </c:pt>
                  <c:pt idx="1">
                    <c:v>5.2</c:v>
                  </c:pt>
                  <c:pt idx="2">
                    <c:v>4.2</c:v>
                  </c:pt>
                  <c:pt idx="3">
                    <c:v>2.1</c:v>
                  </c:pt>
                  <c:pt idx="4">
                    <c:v>1.9</c:v>
                  </c:pt>
                </c:numCache>
              </c:numRef>
            </c:plus>
            <c:minus>
              <c:numRef>
                <c:f>Sheet1!$F$13:$J$13</c:f>
                <c:numCache>
                  <c:formatCode>General</c:formatCode>
                  <c:ptCount val="5"/>
                  <c:pt idx="0">
                    <c:v>4.7</c:v>
                  </c:pt>
                  <c:pt idx="1">
                    <c:v>5.2</c:v>
                  </c:pt>
                  <c:pt idx="2">
                    <c:v>4.2</c:v>
                  </c:pt>
                  <c:pt idx="3">
                    <c:v>2.1</c:v>
                  </c:pt>
                  <c:pt idx="4">
                    <c:v>1.9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Sheet1!$F$11:$J$11</c:f>
              <c:strCache>
                <c:ptCount val="5"/>
                <c:pt idx="0">
                  <c:v>Positive Control</c:v>
                </c:pt>
                <c:pt idx="1">
                  <c:v>Vehicle</c:v>
                </c:pt>
                <c:pt idx="2">
                  <c:v>150</c:v>
                </c:pt>
                <c:pt idx="3">
                  <c:v>300</c:v>
                </c:pt>
                <c:pt idx="4">
                  <c:v>750</c:v>
                </c:pt>
              </c:strCache>
            </c:strRef>
          </c:cat>
          <c:val>
            <c:numRef>
              <c:f>Sheet1!$F$12:$J$12</c:f>
              <c:numCache>
                <c:formatCode>General</c:formatCode>
                <c:ptCount val="5"/>
                <c:pt idx="0">
                  <c:v>41</c:v>
                </c:pt>
                <c:pt idx="1">
                  <c:v>45</c:v>
                </c:pt>
                <c:pt idx="2">
                  <c:v>33</c:v>
                </c:pt>
                <c:pt idx="3">
                  <c:v>21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46"/>
        <c:axId val="282844608"/>
        <c:axId val="456292920"/>
      </c:barChart>
      <c:catAx>
        <c:axId val="28284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292920"/>
        <c:crosses val="autoZero"/>
        <c:auto val="0"/>
        <c:lblAlgn val="ctr"/>
        <c:lblOffset val="100"/>
        <c:tickLblSkip val="1"/>
        <c:noMultiLvlLbl val="0"/>
      </c:catAx>
      <c:valAx>
        <c:axId val="4562929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Infection</a:t>
                </a:r>
                <a:r>
                  <a:rPr lang="en-US" sz="1200" b="1" baseline="0">
                    <a:solidFill>
                      <a:schemeClr val="tx1"/>
                    </a:solidFill>
                  </a:rPr>
                  <a:t>s per field of view</a:t>
                </a:r>
                <a:endParaRPr lang="en-US" sz="12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84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Sheet1!$L$8</c:f>
              <c:strCache>
                <c:ptCount val="1"/>
                <c:pt idx="0">
                  <c:v>Percent with vacuole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Sheet1!$M$7:$P$7</c:f>
              <c:strCache>
                <c:ptCount val="4"/>
                <c:pt idx="0">
                  <c:v>No inhib</c:v>
                </c:pt>
                <c:pt idx="1">
                  <c:v>150</c:v>
                </c:pt>
                <c:pt idx="2">
                  <c:v>300</c:v>
                </c:pt>
                <c:pt idx="3">
                  <c:v>750</c:v>
                </c:pt>
              </c:strCache>
            </c:strRef>
          </c:cat>
          <c:val>
            <c:numRef>
              <c:f>Sheet1!$M$8:$P$8</c:f>
              <c:numCache>
                <c:formatCode>0.00%</c:formatCode>
                <c:ptCount val="4"/>
                <c:pt idx="0">
                  <c:v>0.8666666666666667</c:v>
                </c:pt>
                <c:pt idx="1">
                  <c:v>0.78260869565217395</c:v>
                </c:pt>
                <c:pt idx="2">
                  <c:v>0.54545454545454541</c:v>
                </c:pt>
                <c:pt idx="3">
                  <c:v>0.1111111111111111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868984"/>
        <c:axId val="456293704"/>
      </c:barChart>
      <c:catAx>
        <c:axId val="4468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uM</a:t>
                </a:r>
                <a:r>
                  <a:rPr lang="en-US" baseline="0"/>
                  <a:t> of SHP2 Inhibitor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293704"/>
        <c:crosses val="autoZero"/>
        <c:auto val="1"/>
        <c:lblAlgn val="ctr"/>
        <c:lblOffset val="100"/>
        <c:noMultiLvlLbl val="0"/>
      </c:catAx>
      <c:valAx>
        <c:axId val="45629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868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Saracatinib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Sheet1!$A$21</c:f>
              <c:strCache>
                <c:ptCount val="1"/>
                <c:pt idx="0">
                  <c:v>infxn per field of view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Sheet1!$B$22:$F$22</c:f>
                <c:numCache>
                  <c:formatCode>General</c:formatCode>
                  <c:ptCount val="5"/>
                  <c:pt idx="0">
                    <c:v>7.5</c:v>
                  </c:pt>
                  <c:pt idx="1">
                    <c:v>3.4</c:v>
                  </c:pt>
                  <c:pt idx="2">
                    <c:v>5.8</c:v>
                  </c:pt>
                  <c:pt idx="3">
                    <c:v>4.5999999999999996</c:v>
                  </c:pt>
                  <c:pt idx="4">
                    <c:v>5.2</c:v>
                  </c:pt>
                </c:numCache>
              </c:numRef>
            </c:plus>
            <c:minus>
              <c:numRef>
                <c:f>Sheet1!$B$22:$F$22</c:f>
                <c:numCache>
                  <c:formatCode>General</c:formatCode>
                  <c:ptCount val="5"/>
                  <c:pt idx="0">
                    <c:v>7.5</c:v>
                  </c:pt>
                  <c:pt idx="1">
                    <c:v>3.4</c:v>
                  </c:pt>
                  <c:pt idx="2">
                    <c:v>5.8</c:v>
                  </c:pt>
                  <c:pt idx="3">
                    <c:v>4.5999999999999996</c:v>
                  </c:pt>
                  <c:pt idx="4">
                    <c:v>5.2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Sheet1!$B$20:$F$20</c:f>
              <c:strCache>
                <c:ptCount val="5"/>
                <c:pt idx="0">
                  <c:v>infected control</c:v>
                </c:pt>
                <c:pt idx="1">
                  <c:v>Vehicle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</c:strCache>
            </c:strRef>
          </c:cat>
          <c:val>
            <c:numRef>
              <c:f>Sheet1!$B$21:$F$21</c:f>
              <c:numCache>
                <c:formatCode>General</c:formatCode>
                <c:ptCount val="5"/>
                <c:pt idx="0">
                  <c:v>55</c:v>
                </c:pt>
                <c:pt idx="1">
                  <c:v>53</c:v>
                </c:pt>
                <c:pt idx="2">
                  <c:v>34</c:v>
                </c:pt>
                <c:pt idx="3">
                  <c:v>27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1"/>
        <c:overlap val="-27"/>
        <c:axId val="456294488"/>
        <c:axId val="449099856"/>
      </c:barChart>
      <c:catAx>
        <c:axId val="456294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099856"/>
        <c:crosses val="autoZero"/>
        <c:auto val="1"/>
        <c:lblAlgn val="ctr"/>
        <c:lblOffset val="100"/>
        <c:noMultiLvlLbl val="0"/>
      </c:catAx>
      <c:valAx>
        <c:axId val="4490998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chemeClr val="tx1"/>
                    </a:solidFill>
                    <a:effectLst/>
                  </a:rPr>
                  <a:t>Infections per field of view</a:t>
                </a:r>
                <a:endParaRPr lang="en-US" sz="1200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2969928758905134E-2"/>
              <c:y val="0.26648472467389944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294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Sodium Orthovanadate Inhibitor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Sheet1!$A$26</c:f>
              <c:strCache>
                <c:ptCount val="1"/>
                <c:pt idx="0">
                  <c:v>infxn per field of view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Sheet1!$B$27:$H$27</c:f>
                <c:numCache>
                  <c:formatCode>General</c:formatCode>
                  <c:ptCount val="7"/>
                  <c:pt idx="0">
                    <c:v>6.3</c:v>
                  </c:pt>
                  <c:pt idx="1">
                    <c:v>3.5</c:v>
                  </c:pt>
                  <c:pt idx="2">
                    <c:v>5.4</c:v>
                  </c:pt>
                  <c:pt idx="3">
                    <c:v>5.6</c:v>
                  </c:pt>
                  <c:pt idx="4">
                    <c:v>4.8</c:v>
                  </c:pt>
                  <c:pt idx="5">
                    <c:v>3.9</c:v>
                  </c:pt>
                  <c:pt idx="6">
                    <c:v>4.4000000000000004</c:v>
                  </c:pt>
                </c:numCache>
              </c:numRef>
            </c:plus>
            <c:minus>
              <c:numRef>
                <c:f>Sheet1!$B$27:$H$27</c:f>
                <c:numCache>
                  <c:formatCode>General</c:formatCode>
                  <c:ptCount val="7"/>
                  <c:pt idx="0">
                    <c:v>6.3</c:v>
                  </c:pt>
                  <c:pt idx="1">
                    <c:v>3.5</c:v>
                  </c:pt>
                  <c:pt idx="2">
                    <c:v>5.4</c:v>
                  </c:pt>
                  <c:pt idx="3">
                    <c:v>5.6</c:v>
                  </c:pt>
                  <c:pt idx="4">
                    <c:v>4.8</c:v>
                  </c:pt>
                  <c:pt idx="5">
                    <c:v>3.9</c:v>
                  </c:pt>
                  <c:pt idx="6">
                    <c:v>4.4000000000000004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Sheet1!$B$25:$H$25</c:f>
              <c:strCache>
                <c:ptCount val="7"/>
                <c:pt idx="0">
                  <c:v>infected control</c:v>
                </c:pt>
                <c:pt idx="1">
                  <c:v>Vehicle</c:v>
                </c:pt>
                <c:pt idx="2">
                  <c:v>0.1</c:v>
                </c:pt>
                <c:pt idx="3">
                  <c:v>0.5</c:v>
                </c:pt>
                <c:pt idx="4">
                  <c:v>1</c:v>
                </c:pt>
                <c:pt idx="5">
                  <c:v>5</c:v>
                </c:pt>
                <c:pt idx="6">
                  <c:v>10</c:v>
                </c:pt>
              </c:strCache>
            </c:strRef>
          </c:cat>
          <c:val>
            <c:numRef>
              <c:f>Sheet1!$B$26:$H$26</c:f>
              <c:numCache>
                <c:formatCode>General</c:formatCode>
                <c:ptCount val="7"/>
                <c:pt idx="0">
                  <c:v>48</c:v>
                </c:pt>
                <c:pt idx="1">
                  <c:v>45</c:v>
                </c:pt>
                <c:pt idx="2">
                  <c:v>31</c:v>
                </c:pt>
                <c:pt idx="3">
                  <c:v>29</c:v>
                </c:pt>
                <c:pt idx="4">
                  <c:v>30</c:v>
                </c:pt>
                <c:pt idx="5">
                  <c:v>21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7"/>
        <c:axId val="449100640"/>
        <c:axId val="449101032"/>
      </c:barChart>
      <c:catAx>
        <c:axId val="4491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101032"/>
        <c:crosses val="autoZero"/>
        <c:auto val="1"/>
        <c:lblAlgn val="ctr"/>
        <c:lblOffset val="100"/>
        <c:noMultiLvlLbl val="0"/>
      </c:catAx>
      <c:valAx>
        <c:axId val="44910103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chemeClr val="tx1"/>
                    </a:solidFill>
                    <a:effectLst/>
                  </a:rPr>
                  <a:t>Infections per field of view</a:t>
                </a:r>
                <a:endParaRPr lang="en-US" sz="1200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2969928758905134E-2"/>
              <c:y val="0.26648472467389944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10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15</xdr:row>
      <xdr:rowOff>52386</xdr:rowOff>
    </xdr:from>
    <xdr:to>
      <xdr:col>15</xdr:col>
      <xdr:colOff>552450</xdr:colOff>
      <xdr:row>33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528637</xdr:colOff>
      <xdr:row>31</xdr:row>
      <xdr:rowOff>138112</xdr:rowOff>
    </xdr:from>
    <xdr:to>
      <xdr:col>26</xdr:col>
      <xdr:colOff>223837</xdr:colOff>
      <xdr:row>46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9526</xdr:rowOff>
    </xdr:from>
    <xdr:to>
      <xdr:col>8</xdr:col>
      <xdr:colOff>123825</xdr:colOff>
      <xdr:row>52</xdr:row>
      <xdr:rowOff>142876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600075</xdr:colOff>
      <xdr:row>37</xdr:row>
      <xdr:rowOff>38100</xdr:rowOff>
    </xdr:from>
    <xdr:to>
      <xdr:col>18</xdr:col>
      <xdr:colOff>457200</xdr:colOff>
      <xdr:row>53</xdr:row>
      <xdr:rowOff>38098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0"/>
  <sheetViews>
    <sheetView tabSelected="1" workbookViewId="0">
      <selection activeCell="C3" sqref="C3"/>
    </sheetView>
  </sheetViews>
  <sheetFormatPr defaultRowHeight="15" x14ac:dyDescent="0.25"/>
  <sheetData>
    <row r="3" spans="3:16" x14ac:dyDescent="0.25">
      <c r="C3" t="s">
        <v>0</v>
      </c>
    </row>
    <row r="7" spans="3:16" x14ac:dyDescent="0.25">
      <c r="M7" t="s">
        <v>1</v>
      </c>
      <c r="N7">
        <v>150</v>
      </c>
      <c r="O7">
        <v>300</v>
      </c>
      <c r="P7">
        <v>750</v>
      </c>
    </row>
    <row r="8" spans="3:16" x14ac:dyDescent="0.25">
      <c r="L8" t="s">
        <v>3</v>
      </c>
      <c r="M8" s="1">
        <v>0.8666666666666667</v>
      </c>
      <c r="N8" s="1">
        <v>0.78260869565217395</v>
      </c>
      <c r="O8" s="1">
        <v>0.54545454545454541</v>
      </c>
      <c r="P8" s="1">
        <v>0.1111111111111111</v>
      </c>
    </row>
    <row r="9" spans="3:16" x14ac:dyDescent="0.25">
      <c r="D9" t="s">
        <v>8</v>
      </c>
    </row>
    <row r="11" spans="3:16" x14ac:dyDescent="0.25">
      <c r="E11" t="s">
        <v>7</v>
      </c>
      <c r="F11" t="s">
        <v>5</v>
      </c>
      <c r="G11" t="s">
        <v>4</v>
      </c>
      <c r="H11">
        <v>150</v>
      </c>
      <c r="I11">
        <v>300</v>
      </c>
      <c r="J11">
        <v>750</v>
      </c>
    </row>
    <row r="12" spans="3:16" x14ac:dyDescent="0.25">
      <c r="D12" t="s">
        <v>2</v>
      </c>
      <c r="F12">
        <v>41</v>
      </c>
      <c r="G12">
        <v>45</v>
      </c>
      <c r="H12">
        <v>33</v>
      </c>
      <c r="I12">
        <v>21</v>
      </c>
      <c r="J12">
        <v>15</v>
      </c>
      <c r="L12" t="s">
        <v>2</v>
      </c>
      <c r="M12">
        <v>15</v>
      </c>
      <c r="N12">
        <v>23</v>
      </c>
      <c r="O12">
        <v>33</v>
      </c>
      <c r="P12">
        <v>45</v>
      </c>
    </row>
    <row r="13" spans="3:16" x14ac:dyDescent="0.25">
      <c r="D13" t="s">
        <v>6</v>
      </c>
      <c r="F13">
        <v>4.7</v>
      </c>
      <c r="G13">
        <v>5.2</v>
      </c>
      <c r="H13">
        <v>4.2</v>
      </c>
      <c r="I13">
        <v>2.1</v>
      </c>
      <c r="J13">
        <v>1.9</v>
      </c>
    </row>
    <row r="14" spans="3:16" x14ac:dyDescent="0.25">
      <c r="M14">
        <v>5.2</v>
      </c>
      <c r="N14">
        <v>4.2</v>
      </c>
      <c r="O14">
        <v>2.1</v>
      </c>
      <c r="P14">
        <v>1.9</v>
      </c>
    </row>
    <row r="15" spans="3:16" x14ac:dyDescent="0.25">
      <c r="D15" t="s">
        <v>3</v>
      </c>
      <c r="G15">
        <f>G13/G12</f>
        <v>0.11555555555555556</v>
      </c>
      <c r="H15">
        <f>H13/H12</f>
        <v>0.12727272727272729</v>
      </c>
      <c r="I15">
        <f>I13/I12</f>
        <v>0.1</v>
      </c>
      <c r="J15">
        <f>J13/J12</f>
        <v>0.12666666666666665</v>
      </c>
    </row>
    <row r="17" spans="1:8" x14ac:dyDescent="0.25">
      <c r="G17">
        <f>(G12-I12)/G12</f>
        <v>0.53333333333333333</v>
      </c>
    </row>
    <row r="18" spans="1:8" x14ac:dyDescent="0.25">
      <c r="G18">
        <f>(G12-J12)/G12</f>
        <v>0.66666666666666663</v>
      </c>
    </row>
    <row r="19" spans="1:8" x14ac:dyDescent="0.25">
      <c r="A19" t="s">
        <v>10</v>
      </c>
    </row>
    <row r="20" spans="1:8" x14ac:dyDescent="0.25">
      <c r="B20" t="s">
        <v>9</v>
      </c>
      <c r="C20" t="s">
        <v>4</v>
      </c>
      <c r="D20">
        <v>0.01</v>
      </c>
      <c r="E20">
        <v>0.1</v>
      </c>
      <c r="F20">
        <v>1</v>
      </c>
      <c r="H20">
        <f>(B21-F21)/B21</f>
        <v>0.87272727272727268</v>
      </c>
    </row>
    <row r="21" spans="1:8" x14ac:dyDescent="0.25">
      <c r="A21" t="s">
        <v>2</v>
      </c>
      <c r="B21">
        <v>55</v>
      </c>
      <c r="C21">
        <v>53</v>
      </c>
      <c r="D21">
        <v>34</v>
      </c>
      <c r="E21">
        <v>27</v>
      </c>
      <c r="F21">
        <v>7</v>
      </c>
    </row>
    <row r="22" spans="1:8" x14ac:dyDescent="0.25">
      <c r="A22" s="2" t="s">
        <v>12</v>
      </c>
      <c r="B22">
        <v>7.5</v>
      </c>
      <c r="C22">
        <v>3.4</v>
      </c>
      <c r="D22">
        <v>5.8</v>
      </c>
      <c r="E22">
        <v>4.5999999999999996</v>
      </c>
      <c r="F22">
        <v>5.2</v>
      </c>
    </row>
    <row r="24" spans="1:8" x14ac:dyDescent="0.25">
      <c r="A24" t="s">
        <v>11</v>
      </c>
    </row>
    <row r="25" spans="1:8" x14ac:dyDescent="0.25">
      <c r="B25" t="s">
        <v>9</v>
      </c>
      <c r="C25" t="s">
        <v>4</v>
      </c>
      <c r="D25">
        <v>0.1</v>
      </c>
      <c r="E25">
        <v>0.5</v>
      </c>
      <c r="F25">
        <v>1</v>
      </c>
      <c r="G25">
        <v>5</v>
      </c>
      <c r="H25">
        <v>10</v>
      </c>
    </row>
    <row r="26" spans="1:8" x14ac:dyDescent="0.25">
      <c r="A26" t="s">
        <v>2</v>
      </c>
      <c r="B26">
        <v>48</v>
      </c>
      <c r="C26">
        <v>45</v>
      </c>
      <c r="D26">
        <v>31</v>
      </c>
      <c r="E26">
        <v>29</v>
      </c>
      <c r="F26">
        <v>30</v>
      </c>
      <c r="G26">
        <v>21</v>
      </c>
      <c r="H26">
        <v>9</v>
      </c>
    </row>
    <row r="27" spans="1:8" x14ac:dyDescent="0.25">
      <c r="A27" s="2" t="s">
        <v>12</v>
      </c>
      <c r="B27">
        <v>6.3</v>
      </c>
      <c r="C27">
        <v>3.5</v>
      </c>
      <c r="D27">
        <v>5.4</v>
      </c>
      <c r="E27">
        <v>5.6</v>
      </c>
      <c r="F27">
        <v>4.8</v>
      </c>
      <c r="G27">
        <v>3.9</v>
      </c>
      <c r="H27">
        <v>4.4000000000000004</v>
      </c>
    </row>
    <row r="29" spans="1:8" x14ac:dyDescent="0.25">
      <c r="E29">
        <f>( 0.1824-0.0723)/0.0723</f>
        <v>1.5228215767634854</v>
      </c>
      <c r="F29">
        <f>B26-G26/B26</f>
        <v>47.5625</v>
      </c>
    </row>
    <row r="30" spans="1:8" x14ac:dyDescent="0.25">
      <c r="E30">
        <f>( 0.1824/0.0723)</f>
        <v>2.5228215767634854</v>
      </c>
      <c r="F30">
        <f>(B26-H26)/B26</f>
        <v>0.8125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V.</dc:creator>
  <cp:lastModifiedBy>Varughese, Eunice</cp:lastModifiedBy>
  <dcterms:created xsi:type="dcterms:W3CDTF">2014-11-12T14:56:29Z</dcterms:created>
  <dcterms:modified xsi:type="dcterms:W3CDTF">2016-09-15T16:35:36Z</dcterms:modified>
</cp:coreProperties>
</file>