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F-K\Jcashdol\Net MyDocuments\UV Demonstration Project\LED work for Linden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R32" i="1"/>
  <c r="Q32" i="1"/>
  <c r="Q31" i="1" l="1"/>
  <c r="Q30" i="1"/>
  <c r="Q29" i="1"/>
  <c r="R29" i="1" s="1"/>
  <c r="Q28" i="1" l="1"/>
  <c r="Q27" i="1"/>
  <c r="R26" i="1" s="1"/>
  <c r="Q26" i="1"/>
  <c r="Q25" i="1" l="1"/>
  <c r="Q24" i="1"/>
  <c r="Q23" i="1"/>
  <c r="R23" i="1" s="1"/>
  <c r="Q19" i="1"/>
  <c r="Q18" i="1"/>
  <c r="Q21" i="1" l="1"/>
  <c r="Q22" i="1"/>
  <c r="Q20" i="1"/>
  <c r="R20" i="1" l="1"/>
  <c r="Q17" i="1"/>
  <c r="R17" i="1" s="1"/>
  <c r="Q16" i="1" l="1"/>
  <c r="Q15" i="1"/>
  <c r="Q14" i="1"/>
  <c r="R14" i="1" s="1"/>
  <c r="Q13" i="1" l="1"/>
  <c r="Q12" i="1"/>
  <c r="Q11" i="1"/>
  <c r="R11" i="1" s="1"/>
  <c r="Q10" i="1"/>
  <c r="Q9" i="1"/>
  <c r="Q8" i="1"/>
  <c r="R8" i="1" s="1"/>
  <c r="Q7" i="1"/>
  <c r="Q6" i="1"/>
  <c r="Q5" i="1"/>
  <c r="R5" i="1" s="1"/>
  <c r="Q4" i="1"/>
  <c r="Q3" i="1"/>
  <c r="Q2" i="1"/>
  <c r="R2" i="1" l="1"/>
  <c r="S17" i="1" s="1"/>
  <c r="S14" i="1"/>
  <c r="S11" i="1"/>
  <c r="S5" i="1"/>
  <c r="S8" i="1"/>
  <c r="S20" i="1" l="1"/>
  <c r="S29" i="1"/>
  <c r="S26" i="1"/>
  <c r="S23" i="1"/>
</calcChain>
</file>

<file path=xl/sharedStrings.xml><?xml version="1.0" encoding="utf-8"?>
<sst xmlns="http://schemas.openxmlformats.org/spreadsheetml/2006/main" count="54" uniqueCount="54">
  <si>
    <t>Sample</t>
  </si>
  <si>
    <t>Undiluted</t>
  </si>
  <si>
    <t>1:5</t>
  </si>
  <si>
    <t>1:25</t>
  </si>
  <si>
    <t>1:125</t>
  </si>
  <si>
    <t>1:625</t>
  </si>
  <si>
    <t>1:3125</t>
  </si>
  <si>
    <t>1:15,625</t>
  </si>
  <si>
    <t>1:78,125</t>
  </si>
  <si>
    <t>1:390,625</t>
  </si>
  <si>
    <t>MPN/ml</t>
  </si>
  <si>
    <t>Lower 95% confidence interval</t>
  </si>
  <si>
    <t>Upper 95% confidence interval</t>
  </si>
  <si>
    <t>Date inoculated</t>
  </si>
  <si>
    <t>Log MPN</t>
  </si>
  <si>
    <t>Log removal</t>
  </si>
  <si>
    <t>0-A</t>
  </si>
  <si>
    <t>0-B</t>
  </si>
  <si>
    <t>0-C</t>
  </si>
  <si>
    <t>265/30-A</t>
  </si>
  <si>
    <t>265/30-B</t>
  </si>
  <si>
    <t>265/30-C</t>
  </si>
  <si>
    <t>1:1,953,125</t>
  </si>
  <si>
    <t>1:9,765,625</t>
  </si>
  <si>
    <t>1:48,828,125</t>
  </si>
  <si>
    <t>9-12-14 and 10-30-14</t>
  </si>
  <si>
    <t>280/30-A</t>
  </si>
  <si>
    <t>280/30-B</t>
  </si>
  <si>
    <t>265-280/30-A</t>
  </si>
  <si>
    <t>265-280/30-B</t>
  </si>
  <si>
    <t>265-280/30-C</t>
  </si>
  <si>
    <t>Average Log MPN</t>
  </si>
  <si>
    <t>280/30-C</t>
  </si>
  <si>
    <t>265/60-A</t>
  </si>
  <si>
    <t>265/60-C</t>
  </si>
  <si>
    <t>265/60-B</t>
  </si>
  <si>
    <t>280/60-A</t>
  </si>
  <si>
    <t>280/60-B</t>
  </si>
  <si>
    <t>280/60-C</t>
  </si>
  <si>
    <t>265-280/60-A</t>
  </si>
  <si>
    <t>265-280/60-B</t>
  </si>
  <si>
    <t>265-280/60-C</t>
  </si>
  <si>
    <t>265/90-A</t>
  </si>
  <si>
    <t>265/90-B</t>
  </si>
  <si>
    <t>265/90-C</t>
  </si>
  <si>
    <t>280/90-A</t>
  </si>
  <si>
    <t>280/90-B</t>
  </si>
  <si>
    <t>280/90-C</t>
  </si>
  <si>
    <t>265-280/90-A</t>
  </si>
  <si>
    <t>265-280/90-B</t>
  </si>
  <si>
    <t>265-280/90-C</t>
  </si>
  <si>
    <t>9-12-14, 10-30-14, and 1-5-15</t>
  </si>
  <si>
    <t>12/11/2014 and 1-5-15</t>
  </si>
  <si>
    <t>minimum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</si>
</sst>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0" fillId="0" borderId="3" xfId="0" applyBorder="1"/>
    <xf numFmtId="2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0" xfId="0" applyFill="1" applyBorder="1"/>
    <xf numFmtId="14" fontId="0" fillId="0" borderId="0" xfId="0" applyNumberFormat="1" applyBorder="1" applyAlignment="1">
      <alignment vertical="center"/>
    </xf>
    <xf numFmtId="2" fontId="0" fillId="0" borderId="0" xfId="0" applyNumberFormat="1" applyFill="1" applyBorder="1"/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E40" sqref="E40"/>
    </sheetView>
  </sheetViews>
  <sheetFormatPr defaultRowHeight="15" x14ac:dyDescent="0.25"/>
  <cols>
    <col min="1" max="1" width="12.85546875" customWidth="1"/>
    <col min="2" max="2" width="10" customWidth="1"/>
    <col min="11" max="11" width="11" customWidth="1"/>
    <col min="12" max="12" width="10.85546875" customWidth="1"/>
    <col min="13" max="13" width="12.140625" customWidth="1"/>
    <col min="15" max="15" width="12.5703125" customWidth="1"/>
    <col min="16" max="16" width="12.28515625" customWidth="1"/>
    <col min="19" max="19" width="12.7109375" customWidth="1"/>
    <col min="20" max="20" width="10.42578125" customWidth="1"/>
  </cols>
  <sheetData>
    <row r="1" spans="1:20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22</v>
      </c>
      <c r="L1" s="2" t="s">
        <v>23</v>
      </c>
      <c r="M1" s="2" t="s">
        <v>24</v>
      </c>
      <c r="N1" s="2" t="s">
        <v>10</v>
      </c>
      <c r="O1" s="3" t="s">
        <v>11</v>
      </c>
      <c r="P1" s="3" t="s">
        <v>12</v>
      </c>
      <c r="Q1" s="2" t="s">
        <v>14</v>
      </c>
      <c r="R1" s="4" t="s">
        <v>31</v>
      </c>
      <c r="S1" s="4" t="s">
        <v>15</v>
      </c>
      <c r="T1" s="3" t="s">
        <v>13</v>
      </c>
    </row>
    <row r="2" spans="1:20" ht="15" customHeight="1" x14ac:dyDescent="0.25">
      <c r="A2" s="5" t="s">
        <v>16</v>
      </c>
      <c r="B2" s="5"/>
      <c r="C2" s="5"/>
      <c r="D2" s="5"/>
      <c r="E2" s="5">
        <v>10</v>
      </c>
      <c r="F2" s="5">
        <v>10</v>
      </c>
      <c r="G2" s="5">
        <v>10</v>
      </c>
      <c r="H2" s="5">
        <v>10</v>
      </c>
      <c r="I2" s="5">
        <v>6</v>
      </c>
      <c r="J2" s="5">
        <v>2</v>
      </c>
      <c r="K2" s="5">
        <v>2</v>
      </c>
      <c r="L2" s="5">
        <v>1</v>
      </c>
      <c r="M2" s="5">
        <v>0</v>
      </c>
      <c r="N2" s="5">
        <v>100673.51</v>
      </c>
      <c r="O2" s="5">
        <v>51613.96</v>
      </c>
      <c r="P2" s="5">
        <v>177097.98</v>
      </c>
      <c r="Q2" s="6">
        <f>LOG(N2)</f>
        <v>5.0029152106304338</v>
      </c>
      <c r="R2" s="20">
        <f>AVERAGE(Q2:Q4)</f>
        <v>4.8708846097642562</v>
      </c>
      <c r="S2" s="6"/>
      <c r="T2" s="26" t="s">
        <v>51</v>
      </c>
    </row>
    <row r="3" spans="1:20" x14ac:dyDescent="0.25">
      <c r="A3" s="7" t="s">
        <v>17</v>
      </c>
      <c r="B3" s="7"/>
      <c r="C3" s="7"/>
      <c r="D3" s="7"/>
      <c r="E3" s="7">
        <v>10</v>
      </c>
      <c r="F3" s="7">
        <v>10</v>
      </c>
      <c r="G3" s="7">
        <v>10</v>
      </c>
      <c r="H3" s="7">
        <v>10</v>
      </c>
      <c r="I3" s="11">
        <v>4</v>
      </c>
      <c r="J3" s="7">
        <v>3</v>
      </c>
      <c r="K3" s="7">
        <v>1</v>
      </c>
      <c r="L3" s="7">
        <v>2</v>
      </c>
      <c r="M3" s="7">
        <v>0</v>
      </c>
      <c r="N3" s="11">
        <v>81829.8</v>
      </c>
      <c r="O3" s="11">
        <v>42488.29</v>
      </c>
      <c r="P3" s="11">
        <v>145525.6</v>
      </c>
      <c r="Q3" s="8">
        <f t="shared" ref="Q3:Q19" si="0">LOG(N3)</f>
        <v>4.912911489719388</v>
      </c>
      <c r="R3" s="17"/>
      <c r="S3" s="8"/>
      <c r="T3" s="27"/>
    </row>
    <row r="4" spans="1:20" x14ac:dyDescent="0.25">
      <c r="A4" s="9" t="s">
        <v>18</v>
      </c>
      <c r="B4" s="9"/>
      <c r="C4" s="9"/>
      <c r="D4" s="9"/>
      <c r="E4" s="9">
        <v>10</v>
      </c>
      <c r="F4" s="9">
        <v>10</v>
      </c>
      <c r="G4" s="9">
        <v>10</v>
      </c>
      <c r="H4" s="9">
        <v>10</v>
      </c>
      <c r="I4" s="9">
        <v>1</v>
      </c>
      <c r="J4" s="9">
        <v>3</v>
      </c>
      <c r="K4" s="9">
        <v>2</v>
      </c>
      <c r="L4" s="9">
        <v>0</v>
      </c>
      <c r="M4" s="9">
        <v>0</v>
      </c>
      <c r="N4" s="9">
        <v>49753.9</v>
      </c>
      <c r="O4" s="9">
        <v>26016.58</v>
      </c>
      <c r="P4" s="9">
        <v>90333.07</v>
      </c>
      <c r="Q4" s="10">
        <f t="shared" si="0"/>
        <v>4.6968271289429451</v>
      </c>
      <c r="R4" s="29"/>
      <c r="S4" s="10"/>
      <c r="T4" s="28"/>
    </row>
    <row r="5" spans="1:20" x14ac:dyDescent="0.25">
      <c r="A5" s="5" t="s">
        <v>19</v>
      </c>
      <c r="B5" s="5"/>
      <c r="C5" s="5"/>
      <c r="D5" s="5">
        <v>10</v>
      </c>
      <c r="E5" s="5">
        <v>10</v>
      </c>
      <c r="F5" s="5">
        <v>10</v>
      </c>
      <c r="G5" s="5">
        <v>10</v>
      </c>
      <c r="H5" s="5">
        <v>9</v>
      </c>
      <c r="I5" s="5">
        <v>3</v>
      </c>
      <c r="J5" s="5">
        <v>1</v>
      </c>
      <c r="K5" s="5">
        <v>1</v>
      </c>
      <c r="L5" s="5"/>
      <c r="M5" s="5"/>
      <c r="N5" s="5">
        <v>36281.26</v>
      </c>
      <c r="O5" s="5">
        <v>18497.16</v>
      </c>
      <c r="P5" s="5">
        <v>64822.38</v>
      </c>
      <c r="Q5" s="6">
        <f t="shared" si="0"/>
        <v>4.5596823611208341</v>
      </c>
      <c r="R5" s="20">
        <f t="shared" ref="R5" si="1">AVERAGE(Q5:Q7)</f>
        <v>4.2071923404372153</v>
      </c>
      <c r="S5" s="20">
        <f>R2-R5</f>
        <v>0.66369226932704084</v>
      </c>
      <c r="T5" s="26" t="s">
        <v>25</v>
      </c>
    </row>
    <row r="6" spans="1:20" x14ac:dyDescent="0.25">
      <c r="A6" s="7" t="s">
        <v>20</v>
      </c>
      <c r="B6" s="7"/>
      <c r="C6" s="7"/>
      <c r="D6" s="7">
        <v>10</v>
      </c>
      <c r="E6" s="7">
        <v>10</v>
      </c>
      <c r="F6" s="7">
        <v>10</v>
      </c>
      <c r="G6" s="7">
        <v>7</v>
      </c>
      <c r="H6" s="7">
        <v>9</v>
      </c>
      <c r="I6" s="7">
        <v>2</v>
      </c>
      <c r="J6" s="7">
        <v>0</v>
      </c>
      <c r="K6" s="7">
        <v>1</v>
      </c>
      <c r="L6" s="7"/>
      <c r="M6" s="7"/>
      <c r="N6" s="7">
        <v>9197.56</v>
      </c>
      <c r="O6" s="7">
        <v>4775.6499999999996</v>
      </c>
      <c r="P6" s="7">
        <v>16662.82</v>
      </c>
      <c r="Q6" s="8">
        <f t="shared" si="0"/>
        <v>3.9636726296191114</v>
      </c>
      <c r="R6" s="17"/>
      <c r="S6" s="17"/>
      <c r="T6" s="27"/>
    </row>
    <row r="7" spans="1:20" x14ac:dyDescent="0.25">
      <c r="A7" s="7" t="s">
        <v>21</v>
      </c>
      <c r="B7" s="7"/>
      <c r="C7" s="7"/>
      <c r="D7" s="7">
        <v>10</v>
      </c>
      <c r="E7" s="7">
        <v>10</v>
      </c>
      <c r="F7" s="7">
        <v>10</v>
      </c>
      <c r="G7" s="7">
        <v>9</v>
      </c>
      <c r="H7" s="7">
        <v>7</v>
      </c>
      <c r="I7" s="7">
        <v>2</v>
      </c>
      <c r="J7" s="7">
        <v>1</v>
      </c>
      <c r="K7" s="7">
        <v>0</v>
      </c>
      <c r="L7" s="7"/>
      <c r="M7" s="7"/>
      <c r="N7" s="7">
        <v>12537.82</v>
      </c>
      <c r="O7" s="7">
        <v>6566.66</v>
      </c>
      <c r="P7" s="7">
        <v>22666.29</v>
      </c>
      <c r="Q7" s="8">
        <f t="shared" si="0"/>
        <v>4.0982220305716996</v>
      </c>
      <c r="R7" s="17"/>
      <c r="S7" s="17"/>
      <c r="T7" s="27"/>
    </row>
    <row r="8" spans="1:20" x14ac:dyDescent="0.25">
      <c r="A8" s="7" t="s">
        <v>26</v>
      </c>
      <c r="B8" s="7"/>
      <c r="C8" s="7"/>
      <c r="D8" s="7"/>
      <c r="E8" s="7"/>
      <c r="F8" s="7"/>
      <c r="G8" s="7"/>
      <c r="H8" s="7">
        <v>10</v>
      </c>
      <c r="I8" s="7">
        <v>4</v>
      </c>
      <c r="J8" s="7">
        <v>2</v>
      </c>
      <c r="K8" s="7">
        <v>0</v>
      </c>
      <c r="L8" s="7"/>
      <c r="M8" s="7"/>
      <c r="N8" s="7">
        <v>55342.65</v>
      </c>
      <c r="O8" s="7">
        <v>28979.46</v>
      </c>
      <c r="P8" s="7">
        <v>100680.73</v>
      </c>
      <c r="Q8" s="8">
        <f t="shared" si="0"/>
        <v>4.7430599508443718</v>
      </c>
      <c r="R8" s="17">
        <f t="shared" ref="R8" si="2">AVERAGE(Q8:Q10)</f>
        <v>4.8028043505560456</v>
      </c>
      <c r="S8" s="17">
        <f>R2-R8</f>
        <v>6.8080259208210592E-2</v>
      </c>
      <c r="T8" s="19">
        <v>41953</v>
      </c>
    </row>
    <row r="9" spans="1:20" x14ac:dyDescent="0.25">
      <c r="A9" s="7" t="s">
        <v>27</v>
      </c>
      <c r="B9" s="7"/>
      <c r="C9" s="7"/>
      <c r="D9" s="7"/>
      <c r="E9" s="7"/>
      <c r="F9" s="7"/>
      <c r="G9" s="7"/>
      <c r="H9" s="7">
        <v>10</v>
      </c>
      <c r="I9" s="7">
        <v>4</v>
      </c>
      <c r="J9" s="7">
        <v>1</v>
      </c>
      <c r="K9" s="7">
        <v>0</v>
      </c>
      <c r="L9" s="7"/>
      <c r="M9" s="7"/>
      <c r="N9" s="7">
        <v>49501.66</v>
      </c>
      <c r="O9" s="7">
        <v>25850.31</v>
      </c>
      <c r="P9" s="7">
        <v>90045.72</v>
      </c>
      <c r="Q9" s="8">
        <f t="shared" si="0"/>
        <v>4.6946197629083555</v>
      </c>
      <c r="R9" s="17"/>
      <c r="S9" s="17"/>
      <c r="T9" s="18"/>
    </row>
    <row r="10" spans="1:20" x14ac:dyDescent="0.25">
      <c r="A10" s="7" t="s">
        <v>32</v>
      </c>
      <c r="B10" s="7"/>
      <c r="C10" s="7"/>
      <c r="D10" s="7"/>
      <c r="E10" s="7"/>
      <c r="F10" s="7"/>
      <c r="G10" s="7"/>
      <c r="H10" s="7">
        <v>10</v>
      </c>
      <c r="I10" s="7">
        <v>6</v>
      </c>
      <c r="J10" s="7">
        <v>3</v>
      </c>
      <c r="K10" s="7">
        <v>1</v>
      </c>
      <c r="L10" s="7"/>
      <c r="M10" s="7"/>
      <c r="N10" s="7">
        <v>93483.15</v>
      </c>
      <c r="O10" s="7">
        <v>48034.18</v>
      </c>
      <c r="P10" s="7">
        <v>165557.18</v>
      </c>
      <c r="Q10" s="8">
        <f t="shared" si="0"/>
        <v>4.9707333379154104</v>
      </c>
      <c r="R10" s="17"/>
      <c r="S10" s="17"/>
      <c r="T10" s="18"/>
    </row>
    <row r="11" spans="1:20" x14ac:dyDescent="0.25">
      <c r="A11" s="7" t="s">
        <v>28</v>
      </c>
      <c r="B11" s="7"/>
      <c r="C11" s="7"/>
      <c r="D11" s="7"/>
      <c r="E11" s="7"/>
      <c r="F11" s="7"/>
      <c r="G11" s="7"/>
      <c r="H11" s="7">
        <v>10</v>
      </c>
      <c r="I11" s="7">
        <v>10</v>
      </c>
      <c r="J11" s="7">
        <v>1</v>
      </c>
      <c r="K11" s="7">
        <v>0</v>
      </c>
      <c r="L11" s="7"/>
      <c r="M11" s="7"/>
      <c r="N11" s="7">
        <v>148149.49</v>
      </c>
      <c r="O11" s="7">
        <v>72919.16</v>
      </c>
      <c r="P11" s="7">
        <v>262394.57</v>
      </c>
      <c r="Q11" s="8">
        <f t="shared" si="0"/>
        <v>5.1707001607734302</v>
      </c>
      <c r="R11" s="17">
        <f t="shared" ref="R11" si="3">AVERAGE(Q11:Q13)</f>
        <v>4.8877217993411035</v>
      </c>
      <c r="S11" s="17">
        <f>R2-R11</f>
        <v>-1.6837189576847322E-2</v>
      </c>
      <c r="T11" s="18"/>
    </row>
    <row r="12" spans="1:20" x14ac:dyDescent="0.25">
      <c r="A12" s="7" t="s">
        <v>29</v>
      </c>
      <c r="B12" s="7"/>
      <c r="C12" s="7"/>
      <c r="D12" s="7"/>
      <c r="E12" s="7"/>
      <c r="F12" s="7"/>
      <c r="G12" s="7"/>
      <c r="H12" s="7">
        <v>10</v>
      </c>
      <c r="I12" s="7">
        <v>3</v>
      </c>
      <c r="J12" s="7">
        <v>0</v>
      </c>
      <c r="K12" s="7">
        <v>0</v>
      </c>
      <c r="L12" s="7"/>
      <c r="M12" s="7"/>
      <c r="N12" s="7">
        <v>39272.68</v>
      </c>
      <c r="O12" s="7">
        <v>20088.8</v>
      </c>
      <c r="P12" s="7">
        <v>71135.95</v>
      </c>
      <c r="Q12" s="8">
        <f t="shared" si="0"/>
        <v>4.5940905388944957</v>
      </c>
      <c r="R12" s="17"/>
      <c r="S12" s="17"/>
      <c r="T12" s="18"/>
    </row>
    <row r="13" spans="1:20" x14ac:dyDescent="0.25">
      <c r="A13" s="9" t="s">
        <v>30</v>
      </c>
      <c r="B13" s="9"/>
      <c r="C13" s="9"/>
      <c r="D13" s="9"/>
      <c r="E13" s="9"/>
      <c r="F13" s="9"/>
      <c r="G13" s="9"/>
      <c r="H13" s="9">
        <v>10</v>
      </c>
      <c r="I13" s="9">
        <v>7</v>
      </c>
      <c r="J13" s="9">
        <v>1</v>
      </c>
      <c r="K13" s="9">
        <v>0</v>
      </c>
      <c r="L13" s="9"/>
      <c r="M13" s="9"/>
      <c r="N13" s="9">
        <v>79136.11</v>
      </c>
      <c r="O13" s="9">
        <v>41079.26</v>
      </c>
      <c r="P13" s="9">
        <v>141471.82999999999</v>
      </c>
      <c r="Q13" s="10">
        <f t="shared" si="0"/>
        <v>4.898374698355382</v>
      </c>
      <c r="R13" s="29"/>
      <c r="S13" s="29"/>
      <c r="T13" s="22"/>
    </row>
    <row r="14" spans="1:20" x14ac:dyDescent="0.25">
      <c r="A14" s="5" t="s">
        <v>33</v>
      </c>
      <c r="B14" s="5"/>
      <c r="C14" s="5"/>
      <c r="D14" s="5"/>
      <c r="E14" s="5">
        <v>10</v>
      </c>
      <c r="F14" s="5">
        <v>10</v>
      </c>
      <c r="G14" s="5">
        <v>4</v>
      </c>
      <c r="H14" s="5">
        <v>1</v>
      </c>
      <c r="I14" s="5"/>
      <c r="J14" s="5"/>
      <c r="K14" s="5"/>
      <c r="L14" s="5"/>
      <c r="M14" s="5"/>
      <c r="N14" s="5">
        <v>2035.05</v>
      </c>
      <c r="O14" s="5">
        <v>1057.56</v>
      </c>
      <c r="P14" s="5">
        <v>3741.81</v>
      </c>
      <c r="Q14" s="6">
        <f t="shared" si="0"/>
        <v>3.3085750840562431</v>
      </c>
      <c r="R14" s="20">
        <f>AVERAGE(Q14:Q16)</f>
        <v>3.2628424880445848</v>
      </c>
      <c r="S14" s="20">
        <f>R2-R14</f>
        <v>1.6080421217196714</v>
      </c>
      <c r="T14" s="21">
        <v>41968</v>
      </c>
    </row>
    <row r="15" spans="1:20" x14ac:dyDescent="0.25">
      <c r="A15" s="7" t="s">
        <v>35</v>
      </c>
      <c r="B15" s="7"/>
      <c r="C15" s="7"/>
      <c r="D15" s="7"/>
      <c r="E15" s="7">
        <v>10</v>
      </c>
      <c r="F15" s="7">
        <v>9</v>
      </c>
      <c r="G15" s="7">
        <v>4</v>
      </c>
      <c r="H15" s="7">
        <v>2</v>
      </c>
      <c r="I15" s="7"/>
      <c r="J15" s="7"/>
      <c r="K15" s="7"/>
      <c r="L15" s="7"/>
      <c r="M15" s="7"/>
      <c r="N15" s="7">
        <v>1665.97</v>
      </c>
      <c r="O15" s="7">
        <v>853.59</v>
      </c>
      <c r="P15" s="7">
        <v>3032.36</v>
      </c>
      <c r="Q15" s="8">
        <f t="shared" si="0"/>
        <v>3.2216671765715099</v>
      </c>
      <c r="R15" s="18"/>
      <c r="S15" s="18"/>
      <c r="T15" s="18"/>
    </row>
    <row r="16" spans="1:20" x14ac:dyDescent="0.25">
      <c r="A16" s="7" t="s">
        <v>34</v>
      </c>
      <c r="B16" s="7"/>
      <c r="C16" s="7"/>
      <c r="D16" s="7"/>
      <c r="E16" s="7">
        <v>10</v>
      </c>
      <c r="F16" s="7">
        <v>10</v>
      </c>
      <c r="G16" s="7">
        <v>4</v>
      </c>
      <c r="H16" s="7">
        <v>0</v>
      </c>
      <c r="I16" s="7"/>
      <c r="J16" s="7"/>
      <c r="K16" s="7"/>
      <c r="L16" s="7"/>
      <c r="M16" s="7"/>
      <c r="N16" s="7">
        <v>1812.53</v>
      </c>
      <c r="O16" s="7">
        <v>937.34</v>
      </c>
      <c r="P16" s="7">
        <v>3318.13</v>
      </c>
      <c r="Q16" s="8">
        <f t="shared" si="0"/>
        <v>3.2582852035060013</v>
      </c>
      <c r="R16" s="18"/>
      <c r="S16" s="18"/>
      <c r="T16" s="18"/>
    </row>
    <row r="17" spans="1:20" x14ac:dyDescent="0.25">
      <c r="A17" s="7" t="s">
        <v>36</v>
      </c>
      <c r="B17" s="7"/>
      <c r="C17" s="7"/>
      <c r="D17" s="7"/>
      <c r="E17" s="7">
        <v>10</v>
      </c>
      <c r="F17" s="7">
        <v>10</v>
      </c>
      <c r="G17" s="7">
        <v>5</v>
      </c>
      <c r="H17" s="7">
        <v>2</v>
      </c>
      <c r="I17" s="7"/>
      <c r="J17" s="7"/>
      <c r="K17" s="7"/>
      <c r="L17" s="7"/>
      <c r="M17" s="7"/>
      <c r="N17" s="7">
        <v>2659.74</v>
      </c>
      <c r="O17" s="7">
        <v>1380.67</v>
      </c>
      <c r="P17" s="7">
        <v>4863.88</v>
      </c>
      <c r="Q17" s="8">
        <f t="shared" si="0"/>
        <v>3.4248391847197386</v>
      </c>
      <c r="R17" s="17">
        <f>AVERAGE(Q17)</f>
        <v>3.4248391847197386</v>
      </c>
      <c r="S17" s="17">
        <f>R2-R17</f>
        <v>1.4460454250445176</v>
      </c>
      <c r="T17" s="12">
        <v>41978</v>
      </c>
    </row>
    <row r="18" spans="1:20" x14ac:dyDescent="0.25">
      <c r="A18" s="7" t="s">
        <v>37</v>
      </c>
      <c r="B18" s="7"/>
      <c r="C18" s="7"/>
      <c r="D18" s="7"/>
      <c r="E18" s="7">
        <v>10</v>
      </c>
      <c r="F18" s="7">
        <v>10</v>
      </c>
      <c r="G18" s="7">
        <v>8</v>
      </c>
      <c r="H18" s="7">
        <v>0</v>
      </c>
      <c r="I18" s="7"/>
      <c r="J18" s="7"/>
      <c r="K18" s="7"/>
      <c r="L18" s="7"/>
      <c r="M18" s="7"/>
      <c r="N18" s="11">
        <v>3528.19</v>
      </c>
      <c r="O18" s="11">
        <v>1802.37</v>
      </c>
      <c r="P18" s="11">
        <v>6355.65</v>
      </c>
      <c r="Q18" s="13">
        <f t="shared" si="0"/>
        <v>3.5475519647051614</v>
      </c>
      <c r="R18" s="18"/>
      <c r="S18" s="18"/>
      <c r="T18" s="19">
        <v>42009</v>
      </c>
    </row>
    <row r="19" spans="1:20" x14ac:dyDescent="0.25">
      <c r="A19" s="7" t="s">
        <v>38</v>
      </c>
      <c r="B19" s="7"/>
      <c r="C19" s="7"/>
      <c r="D19" s="7"/>
      <c r="E19" s="7">
        <v>10</v>
      </c>
      <c r="F19" s="7">
        <v>10</v>
      </c>
      <c r="G19" s="7">
        <v>6</v>
      </c>
      <c r="H19" s="7">
        <v>0</v>
      </c>
      <c r="I19" s="7"/>
      <c r="J19" s="7"/>
      <c r="K19" s="7"/>
      <c r="L19" s="7"/>
      <c r="M19" s="7"/>
      <c r="N19" s="11">
        <v>2461.62</v>
      </c>
      <c r="O19" s="11">
        <v>1280.3399999999999</v>
      </c>
      <c r="P19" s="11">
        <v>4516.55</v>
      </c>
      <c r="Q19" s="13">
        <f t="shared" si="0"/>
        <v>3.3912210117795194</v>
      </c>
      <c r="R19" s="18"/>
      <c r="S19" s="18"/>
      <c r="T19" s="19"/>
    </row>
    <row r="20" spans="1:20" x14ac:dyDescent="0.25">
      <c r="A20" s="7" t="s">
        <v>39</v>
      </c>
      <c r="B20" s="7"/>
      <c r="C20" s="7"/>
      <c r="D20" s="7"/>
      <c r="E20" s="11">
        <v>10</v>
      </c>
      <c r="F20" s="11">
        <v>10</v>
      </c>
      <c r="G20" s="11">
        <v>10</v>
      </c>
      <c r="H20" s="11">
        <v>4</v>
      </c>
      <c r="I20" s="11">
        <v>1</v>
      </c>
      <c r="J20" s="7"/>
      <c r="K20" s="7"/>
      <c r="L20" s="7"/>
      <c r="M20" s="7"/>
      <c r="N20" s="11">
        <v>10175.379999999999</v>
      </c>
      <c r="O20" s="11">
        <v>5287.85</v>
      </c>
      <c r="P20" s="11">
        <v>18709.38</v>
      </c>
      <c r="Q20" s="8">
        <f>LOG(N20)</f>
        <v>4.0075506369460561</v>
      </c>
      <c r="R20" s="17">
        <f>AVERAGE(Q20:Q22)</f>
        <v>3.6763268844815271</v>
      </c>
      <c r="S20" s="17">
        <f>R2-R20</f>
        <v>1.1945577252827291</v>
      </c>
      <c r="T20" s="23" t="s">
        <v>52</v>
      </c>
    </row>
    <row r="21" spans="1:20" x14ac:dyDescent="0.25">
      <c r="A21" s="7" t="s">
        <v>40</v>
      </c>
      <c r="B21" s="7"/>
      <c r="C21" s="7"/>
      <c r="D21" s="7"/>
      <c r="E21" s="11">
        <v>10</v>
      </c>
      <c r="F21" s="11">
        <v>10</v>
      </c>
      <c r="G21" s="11">
        <v>7</v>
      </c>
      <c r="H21" s="11">
        <v>5</v>
      </c>
      <c r="I21" s="7"/>
      <c r="J21" s="7"/>
      <c r="K21" s="7"/>
      <c r="L21" s="7"/>
      <c r="M21" s="7"/>
      <c r="N21" s="11">
        <v>1337.58</v>
      </c>
      <c r="O21" s="11">
        <v>663.12</v>
      </c>
      <c r="P21" s="11">
        <v>2409.0700000000002</v>
      </c>
      <c r="Q21" s="8">
        <f t="shared" ref="Q21:Q32" si="4">LOG(N21)</f>
        <v>3.1263197664088054</v>
      </c>
      <c r="R21" s="18"/>
      <c r="S21" s="18"/>
      <c r="T21" s="24"/>
    </row>
    <row r="22" spans="1:20" x14ac:dyDescent="0.25">
      <c r="A22" s="9" t="s">
        <v>41</v>
      </c>
      <c r="B22" s="9"/>
      <c r="C22" s="9"/>
      <c r="D22" s="9"/>
      <c r="E22" s="9">
        <v>10</v>
      </c>
      <c r="F22" s="9">
        <v>10</v>
      </c>
      <c r="G22" s="9">
        <v>10</v>
      </c>
      <c r="H22" s="9">
        <v>3</v>
      </c>
      <c r="I22" s="9">
        <v>0</v>
      </c>
      <c r="J22" s="9"/>
      <c r="K22" s="9"/>
      <c r="L22" s="9"/>
      <c r="M22" s="9"/>
      <c r="N22" s="9">
        <v>7854.35</v>
      </c>
      <c r="O22" s="9">
        <v>4017.66</v>
      </c>
      <c r="P22" s="9">
        <v>14226.85</v>
      </c>
      <c r="Q22" s="10">
        <f t="shared" si="4"/>
        <v>3.8951102500897203</v>
      </c>
      <c r="R22" s="22"/>
      <c r="S22" s="22"/>
      <c r="T22" s="25"/>
    </row>
    <row r="23" spans="1:20" x14ac:dyDescent="0.25">
      <c r="A23" s="5" t="s">
        <v>42</v>
      </c>
      <c r="E23">
        <v>9</v>
      </c>
      <c r="F23" s="11">
        <v>6</v>
      </c>
      <c r="G23" s="11">
        <v>1</v>
      </c>
      <c r="H23" s="11">
        <v>0</v>
      </c>
      <c r="N23" s="11">
        <v>375.5</v>
      </c>
      <c r="O23" s="11">
        <v>195.63</v>
      </c>
      <c r="P23" s="11">
        <v>682.06</v>
      </c>
      <c r="Q23" s="13">
        <f t="shared" si="4"/>
        <v>2.5746099413401873</v>
      </c>
      <c r="R23" s="20">
        <f>AVERAGE(Q23:Q25)</f>
        <v>2.3821273662268374</v>
      </c>
      <c r="S23" s="20">
        <f>R2-R23</f>
        <v>2.4887572435374188</v>
      </c>
      <c r="T23" s="21">
        <v>42013</v>
      </c>
    </row>
    <row r="24" spans="1:20" x14ac:dyDescent="0.25">
      <c r="A24" s="7" t="s">
        <v>43</v>
      </c>
      <c r="E24">
        <v>7</v>
      </c>
      <c r="F24" s="11">
        <v>1</v>
      </c>
      <c r="G24" s="11">
        <v>1</v>
      </c>
      <c r="H24" s="11">
        <v>0</v>
      </c>
      <c r="N24" s="11">
        <v>136.68</v>
      </c>
      <c r="O24" s="11">
        <v>58.13</v>
      </c>
      <c r="P24" s="11">
        <v>243.17</v>
      </c>
      <c r="Q24" s="13">
        <f t="shared" si="4"/>
        <v>2.1357049701267252</v>
      </c>
      <c r="R24" s="14"/>
      <c r="S24" s="14"/>
      <c r="T24" s="16"/>
    </row>
    <row r="25" spans="1:20" x14ac:dyDescent="0.25">
      <c r="A25" s="7" t="s">
        <v>44</v>
      </c>
      <c r="E25">
        <v>10</v>
      </c>
      <c r="F25" s="11">
        <v>2</v>
      </c>
      <c r="G25" s="11">
        <v>0</v>
      </c>
      <c r="H25" s="11">
        <v>0</v>
      </c>
      <c r="N25" s="11">
        <v>272.94</v>
      </c>
      <c r="O25" s="11">
        <v>137.35</v>
      </c>
      <c r="P25" s="11">
        <v>488.3</v>
      </c>
      <c r="Q25" s="13">
        <f t="shared" si="4"/>
        <v>2.4360671872135988</v>
      </c>
      <c r="R25" s="14"/>
      <c r="S25" s="14"/>
      <c r="T25" s="16"/>
    </row>
    <row r="26" spans="1:20" x14ac:dyDescent="0.25">
      <c r="A26" s="7" t="s">
        <v>45</v>
      </c>
      <c r="E26">
        <v>6</v>
      </c>
      <c r="F26" s="11">
        <v>1</v>
      </c>
      <c r="G26" s="11">
        <v>1</v>
      </c>
      <c r="H26" s="11">
        <v>1</v>
      </c>
      <c r="N26" s="11">
        <v>127.08</v>
      </c>
      <c r="O26" s="11">
        <v>52.5</v>
      </c>
      <c r="P26" s="11">
        <v>227.48</v>
      </c>
      <c r="Q26" s="13">
        <f t="shared" si="4"/>
        <v>2.1040772061551096</v>
      </c>
      <c r="R26" s="14">
        <f>AVERAGE(Q26:Q28)</f>
        <v>1.7703112325066874</v>
      </c>
      <c r="S26" s="14">
        <f>R2-R26</f>
        <v>3.100573377257569</v>
      </c>
      <c r="T26" s="15">
        <v>42016</v>
      </c>
    </row>
    <row r="27" spans="1:20" x14ac:dyDescent="0.25">
      <c r="A27" s="7" t="s">
        <v>46</v>
      </c>
      <c r="E27">
        <v>3</v>
      </c>
      <c r="F27" s="11">
        <v>2</v>
      </c>
      <c r="G27" s="11">
        <v>1</v>
      </c>
      <c r="H27" s="11">
        <v>0</v>
      </c>
      <c r="N27" s="11">
        <v>70.650000000000006</v>
      </c>
      <c r="O27" s="11">
        <v>20.52</v>
      </c>
      <c r="P27" s="11">
        <v>137.13</v>
      </c>
      <c r="Q27" s="13">
        <f t="shared" si="4"/>
        <v>1.8491121661845775</v>
      </c>
      <c r="R27" s="14"/>
      <c r="S27" s="14"/>
      <c r="T27" s="16"/>
    </row>
    <row r="28" spans="1:20" x14ac:dyDescent="0.25">
      <c r="A28" s="7" t="s">
        <v>47</v>
      </c>
      <c r="E28">
        <v>2</v>
      </c>
      <c r="F28" s="11">
        <v>0</v>
      </c>
      <c r="G28" s="11">
        <v>0</v>
      </c>
      <c r="H28" s="11">
        <v>0</v>
      </c>
      <c r="N28" s="11">
        <v>22.79</v>
      </c>
      <c r="O28" s="11">
        <v>1.9</v>
      </c>
      <c r="P28" s="11">
        <v>59.32</v>
      </c>
      <c r="Q28" s="13">
        <f t="shared" si="4"/>
        <v>1.3577443251803756</v>
      </c>
      <c r="R28" s="14"/>
      <c r="S28" s="14"/>
      <c r="T28" s="16"/>
    </row>
    <row r="29" spans="1:20" x14ac:dyDescent="0.25">
      <c r="A29" s="7" t="s">
        <v>48</v>
      </c>
      <c r="E29">
        <v>2</v>
      </c>
      <c r="F29" s="11">
        <v>1</v>
      </c>
      <c r="G29" s="11">
        <v>1</v>
      </c>
      <c r="H29" s="11">
        <v>0</v>
      </c>
      <c r="N29" s="11">
        <v>44.25</v>
      </c>
      <c r="O29" s="11">
        <v>7.23</v>
      </c>
      <c r="P29" s="11">
        <v>94.69</v>
      </c>
      <c r="Q29" s="13">
        <f t="shared" si="4"/>
        <v>1.6459132750338443</v>
      </c>
      <c r="R29" s="14">
        <f>AVERAGE(Q29:Q31)</f>
        <v>1.946445048806196</v>
      </c>
      <c r="S29" s="14">
        <f>R2-R29</f>
        <v>2.92443956095806</v>
      </c>
      <c r="T29" s="15">
        <v>42023</v>
      </c>
    </row>
    <row r="30" spans="1:20" x14ac:dyDescent="0.25">
      <c r="A30" s="7" t="s">
        <v>49</v>
      </c>
      <c r="E30">
        <v>6</v>
      </c>
      <c r="F30" s="11">
        <v>2</v>
      </c>
      <c r="G30" s="11">
        <v>1</v>
      </c>
      <c r="H30" s="11">
        <v>0</v>
      </c>
      <c r="N30" s="11">
        <v>128.61000000000001</v>
      </c>
      <c r="O30" s="11">
        <v>53.39</v>
      </c>
      <c r="P30" s="11">
        <v>229.97</v>
      </c>
      <c r="Q30" s="13">
        <f t="shared" si="4"/>
        <v>2.1092747382302952</v>
      </c>
      <c r="R30" s="16"/>
      <c r="S30" s="16"/>
      <c r="T30" s="16"/>
    </row>
    <row r="31" spans="1:20" x14ac:dyDescent="0.25">
      <c r="A31" s="9" t="s">
        <v>50</v>
      </c>
      <c r="B31" s="9"/>
      <c r="C31" s="9"/>
      <c r="D31" s="9"/>
      <c r="E31" s="9">
        <v>7</v>
      </c>
      <c r="F31" s="9">
        <v>1</v>
      </c>
      <c r="G31" s="9">
        <v>0</v>
      </c>
      <c r="H31" s="9">
        <v>0</v>
      </c>
      <c r="I31" s="9"/>
      <c r="J31" s="9"/>
      <c r="K31" s="9"/>
      <c r="L31" s="9"/>
      <c r="M31" s="9"/>
      <c r="N31" s="9">
        <v>121.38</v>
      </c>
      <c r="O31" s="9">
        <v>48.91</v>
      </c>
      <c r="P31" s="9">
        <v>218.77</v>
      </c>
      <c r="Q31" s="10">
        <f t="shared" si="4"/>
        <v>2.0841471331544481</v>
      </c>
      <c r="R31" s="22"/>
      <c r="S31" s="22"/>
      <c r="T31" s="22"/>
    </row>
    <row r="32" spans="1:20" x14ac:dyDescent="0.25">
      <c r="A32" s="11" t="s">
        <v>53</v>
      </c>
      <c r="D32">
        <v>1</v>
      </c>
      <c r="E32" s="11">
        <v>0</v>
      </c>
      <c r="N32" s="11">
        <v>2.1800000000000002</v>
      </c>
      <c r="O32" s="11">
        <v>0.38</v>
      </c>
      <c r="P32" s="11">
        <v>7.34</v>
      </c>
      <c r="Q32" s="13">
        <f t="shared" si="4"/>
        <v>0.33845649360460484</v>
      </c>
      <c r="R32" s="30">
        <f>AVERAGE(Q32:Q34)</f>
        <v>0.33845649360460484</v>
      </c>
      <c r="S32" s="30">
        <f>R2-R32</f>
        <v>4.5324281161596511</v>
      </c>
    </row>
    <row r="33" spans="18:19" x14ac:dyDescent="0.25">
      <c r="R33" s="31"/>
      <c r="S33" s="31"/>
    </row>
    <row r="34" spans="18:19" x14ac:dyDescent="0.25">
      <c r="R34" s="31"/>
      <c r="S34" s="31"/>
    </row>
  </sheetData>
  <mergeCells count="28">
    <mergeCell ref="T29:T31"/>
    <mergeCell ref="R29:R31"/>
    <mergeCell ref="S29:S31"/>
    <mergeCell ref="T2:T4"/>
    <mergeCell ref="T5:T7"/>
    <mergeCell ref="R14:R16"/>
    <mergeCell ref="S14:S16"/>
    <mergeCell ref="T14:T16"/>
    <mergeCell ref="T8:T13"/>
    <mergeCell ref="R2:R4"/>
    <mergeCell ref="R5:R7"/>
    <mergeCell ref="R8:R10"/>
    <mergeCell ref="R11:R13"/>
    <mergeCell ref="S5:S7"/>
    <mergeCell ref="S8:S10"/>
    <mergeCell ref="S11:S13"/>
    <mergeCell ref="R26:R28"/>
    <mergeCell ref="S26:S28"/>
    <mergeCell ref="T26:T28"/>
    <mergeCell ref="S17:S19"/>
    <mergeCell ref="R17:R19"/>
    <mergeCell ref="T18:T19"/>
    <mergeCell ref="R23:R25"/>
    <mergeCell ref="S23:S25"/>
    <mergeCell ref="T23:T25"/>
    <mergeCell ref="R20:R22"/>
    <mergeCell ref="S20:S22"/>
    <mergeCell ref="T20:T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Cashdollar</dc:creator>
  <cp:lastModifiedBy>Jennifer Cashdollar</cp:lastModifiedBy>
  <dcterms:created xsi:type="dcterms:W3CDTF">2014-12-01T13:35:16Z</dcterms:created>
  <dcterms:modified xsi:type="dcterms:W3CDTF">2015-02-24T19:57:34Z</dcterms:modified>
</cp:coreProperties>
</file>