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AA.AD.EPA.GOV\ORD\RTP\USERS\R-Z\ssnow\Net MyDocuments\Postdoctoral Projects\Projects\OzoneDiets-HT2015\Manuscript - Vascular and Pulmonary\"/>
    </mc:Choice>
  </mc:AlternateContent>
  <bookViews>
    <workbookView xWindow="0" yWindow="0" windowWidth="28800" windowHeight="12210"/>
  </bookViews>
  <sheets>
    <sheet name="METADATA TEMPLATE " sheetId="12" r:id="rId1"/>
    <sheet name="170322_PartekAnalysis_RatSerumM" sheetId="1" r:id="rId2"/>
    <sheet name="Fish oil altered in air (Q&lt;0.05" sheetId="2" r:id="rId3"/>
    <sheet name="Fish oil altered in O3 (Q&lt;0.05)" sheetId="3" r:id="rId4"/>
    <sheet name="crossover - lookup" sheetId="4" r:id="rId5"/>
    <sheet name="crossover - copy" sheetId="5" r:id="rId6"/>
    <sheet name="Wang et al 2007 BMC Genomics" sheetId="9" r:id="rId7"/>
    <sheet name="Sheet3" sheetId="10" r:id="rId8"/>
    <sheet name="miRNA atlas + Wang 2007" sheetId="6" r:id="rId9"/>
    <sheet name="Minami et al 2014" sheetId="8" r:id="rId10"/>
    <sheet name="Combine TS" sheetId="11" r:id="rId11"/>
  </sheets>
  <calcPr calcId="171027"/>
</workbook>
</file>

<file path=xl/calcChain.xml><?xml version="1.0" encoding="utf-8"?>
<calcChain xmlns="http://schemas.openxmlformats.org/spreadsheetml/2006/main">
  <c r="G2" i="11" l="1"/>
  <c r="G3" i="11"/>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G123" i="11"/>
  <c r="G124" i="11"/>
  <c r="G125" i="11"/>
  <c r="G126" i="11"/>
  <c r="G127" i="11"/>
  <c r="G128" i="11"/>
  <c r="G129" i="11"/>
  <c r="G130" i="11"/>
  <c r="G131" i="11"/>
  <c r="G132" i="11"/>
  <c r="G133" i="11"/>
  <c r="G134" i="11"/>
  <c r="G135" i="11"/>
  <c r="G136" i="11"/>
  <c r="G137" i="11"/>
  <c r="G138" i="11"/>
  <c r="G139" i="11"/>
  <c r="G140" i="11"/>
  <c r="G141" i="11"/>
  <c r="G142" i="11"/>
  <c r="G143" i="11"/>
  <c r="G144" i="11"/>
  <c r="G145" i="11"/>
  <c r="G146" i="11"/>
  <c r="G147" i="11"/>
  <c r="G148" i="11"/>
  <c r="G149" i="11"/>
  <c r="G150" i="11"/>
  <c r="G151" i="11"/>
  <c r="G152" i="11"/>
  <c r="G153" i="11"/>
  <c r="G154" i="11"/>
  <c r="G155" i="11"/>
  <c r="G156" i="11"/>
  <c r="G157" i="11"/>
  <c r="G158" i="11"/>
  <c r="G159" i="11"/>
  <c r="G160" i="11"/>
  <c r="G161" i="11"/>
  <c r="G162" i="11"/>
  <c r="G163" i="11"/>
  <c r="G164" i="11"/>
  <c r="G165" i="11"/>
  <c r="G166" i="11"/>
  <c r="G167" i="11"/>
  <c r="G168" i="11"/>
  <c r="G169" i="11"/>
  <c r="G170" i="11"/>
  <c r="G171" i="11"/>
  <c r="G172" i="11"/>
  <c r="G173" i="11"/>
  <c r="G174" i="11"/>
  <c r="G175" i="11"/>
  <c r="G176" i="11"/>
  <c r="G177" i="11"/>
  <c r="G178" i="11"/>
  <c r="G179" i="11"/>
  <c r="G180" i="11"/>
  <c r="G181" i="11"/>
  <c r="G182" i="11"/>
  <c r="G183" i="11"/>
  <c r="G184" i="11"/>
  <c r="G185" i="11"/>
  <c r="G186" i="11"/>
  <c r="G187" i="11"/>
  <c r="G188" i="11"/>
  <c r="G189" i="11"/>
  <c r="G190" i="11"/>
  <c r="G191" i="11"/>
  <c r="G192" i="11"/>
  <c r="G193" i="11"/>
  <c r="G194" i="11"/>
  <c r="G195" i="11"/>
  <c r="G196" i="11"/>
  <c r="G197" i="11"/>
  <c r="G198" i="11"/>
  <c r="G199" i="11"/>
  <c r="G200" i="11"/>
  <c r="G201" i="11"/>
  <c r="G202" i="11"/>
  <c r="G203" i="11"/>
  <c r="G204" i="11"/>
  <c r="G205" i="11"/>
  <c r="G206" i="11"/>
  <c r="G207" i="11"/>
  <c r="G208" i="11"/>
  <c r="G209" i="11"/>
  <c r="G210" i="11"/>
  <c r="G211" i="11"/>
  <c r="G212" i="11"/>
  <c r="G213" i="11"/>
  <c r="G214" i="11"/>
  <c r="G215" i="11"/>
  <c r="G216" i="11"/>
  <c r="G217" i="11"/>
  <c r="G218" i="11"/>
  <c r="G219" i="11"/>
  <c r="G220" i="11"/>
  <c r="G221" i="11"/>
  <c r="G222" i="11"/>
  <c r="G223" i="11"/>
  <c r="G224" i="11"/>
  <c r="G225" i="11"/>
  <c r="G226" i="11"/>
  <c r="G227" i="11"/>
  <c r="G228" i="11"/>
  <c r="G229" i="11"/>
  <c r="G230" i="11"/>
  <c r="G231" i="11"/>
  <c r="G1" i="11"/>
  <c r="F1" i="11"/>
  <c r="O13" i="11" l="1"/>
  <c r="O14" i="11"/>
  <c r="O15" i="11"/>
  <c r="O16" i="11"/>
  <c r="O17" i="11"/>
  <c r="O18" i="11"/>
  <c r="O19" i="11"/>
  <c r="O20" i="11"/>
  <c r="O21" i="11"/>
  <c r="O22" i="11"/>
  <c r="O23" i="11"/>
  <c r="O24" i="11"/>
  <c r="O12" i="11"/>
  <c r="N24" i="11"/>
  <c r="N23" i="11"/>
  <c r="N22" i="11"/>
  <c r="N21" i="11"/>
  <c r="N20" i="11"/>
  <c r="N19" i="11"/>
  <c r="N18" i="11"/>
  <c r="N17" i="11"/>
  <c r="N16" i="11"/>
  <c r="N15" i="11"/>
  <c r="N14" i="11"/>
  <c r="N13" i="11"/>
  <c r="N12" i="11"/>
  <c r="M13" i="11"/>
  <c r="M14" i="11"/>
  <c r="M15" i="11"/>
  <c r="M16" i="11"/>
  <c r="M17" i="11"/>
  <c r="M18" i="11"/>
  <c r="M19" i="11"/>
  <c r="M20" i="11"/>
  <c r="M21" i="11"/>
  <c r="M22" i="11"/>
  <c r="M23" i="11"/>
  <c r="M24" i="11"/>
  <c r="M12" i="11"/>
  <c r="F2" i="11"/>
  <c r="F3" i="11"/>
  <c r="F4" i="11"/>
  <c r="F5"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99"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124" i="11"/>
  <c r="F125" i="11"/>
  <c r="F126" i="11"/>
  <c r="F127" i="11"/>
  <c r="F128" i="11"/>
  <c r="F129" i="11"/>
  <c r="F130" i="11"/>
  <c r="F131" i="11"/>
  <c r="F132" i="11"/>
  <c r="F133" i="11"/>
  <c r="F134" i="11"/>
  <c r="F135" i="11"/>
  <c r="F136" i="11"/>
  <c r="F137" i="11"/>
  <c r="F138" i="11"/>
  <c r="F139" i="11"/>
  <c r="F140" i="11"/>
  <c r="F141" i="11"/>
  <c r="F142" i="11"/>
  <c r="F143" i="11"/>
  <c r="F144" i="11"/>
  <c r="F145" i="11"/>
  <c r="F146" i="11"/>
  <c r="F147" i="11"/>
  <c r="F148" i="11"/>
  <c r="F149" i="11"/>
  <c r="F150" i="11"/>
  <c r="F151" i="11"/>
  <c r="F152" i="11"/>
  <c r="F153" i="11"/>
  <c r="F154" i="11"/>
  <c r="F155" i="11"/>
  <c r="F156" i="11"/>
  <c r="F157" i="11"/>
  <c r="F158" i="11"/>
  <c r="F159" i="11"/>
  <c r="F160" i="11"/>
  <c r="F161" i="11"/>
  <c r="F162" i="11"/>
  <c r="F163" i="11"/>
  <c r="F164" i="11"/>
  <c r="F165" i="11"/>
  <c r="F166" i="11"/>
  <c r="F167" i="11"/>
  <c r="F168" i="11"/>
  <c r="F169" i="11"/>
  <c r="F170" i="11"/>
  <c r="F171" i="11"/>
  <c r="F172" i="11"/>
  <c r="F173" i="11"/>
  <c r="F174" i="11"/>
  <c r="F175" i="11"/>
  <c r="F176" i="11"/>
  <c r="F177" i="11"/>
  <c r="F178" i="11"/>
  <c r="F179" i="11"/>
  <c r="F180" i="11"/>
  <c r="F181" i="11"/>
  <c r="F182" i="11"/>
  <c r="F183" i="11"/>
  <c r="F184" i="11"/>
  <c r="F185" i="11"/>
  <c r="F186" i="11"/>
  <c r="F187" i="11"/>
  <c r="F188" i="11"/>
  <c r="F189" i="11"/>
  <c r="F190" i="11"/>
  <c r="F191" i="11"/>
  <c r="F192" i="11"/>
  <c r="F193" i="11"/>
  <c r="F194" i="11"/>
  <c r="F195" i="11"/>
  <c r="F196" i="11"/>
  <c r="F197" i="11"/>
  <c r="F198" i="11"/>
  <c r="F199" i="11"/>
  <c r="F200" i="11"/>
  <c r="F201" i="11"/>
  <c r="F202" i="11"/>
  <c r="F203" i="11"/>
  <c r="F204" i="11"/>
  <c r="F205" i="11"/>
  <c r="F206" i="11"/>
  <c r="F207" i="11"/>
  <c r="F208" i="11"/>
  <c r="F209" i="11"/>
  <c r="F210" i="11"/>
  <c r="F211" i="11"/>
  <c r="F212" i="11"/>
  <c r="F213" i="11"/>
  <c r="F214" i="11"/>
  <c r="F215" i="11"/>
  <c r="F216" i="11"/>
  <c r="F217" i="11"/>
  <c r="F218" i="11"/>
  <c r="F219" i="11"/>
  <c r="F220" i="11"/>
  <c r="F221" i="11"/>
  <c r="F222" i="11"/>
  <c r="F223" i="11"/>
  <c r="F224" i="11"/>
  <c r="F225" i="11"/>
  <c r="F226" i="11"/>
  <c r="F227" i="11"/>
  <c r="F228" i="11"/>
  <c r="F229" i="11"/>
  <c r="F230" i="11"/>
  <c r="F231" i="11"/>
  <c r="G56" i="5" l="1"/>
  <c r="F56" i="5"/>
  <c r="E56" i="5"/>
  <c r="D56" i="5"/>
  <c r="C56" i="5"/>
  <c r="B56" i="5"/>
  <c r="G55" i="5"/>
  <c r="F55" i="5"/>
  <c r="E55" i="5"/>
  <c r="D55" i="5"/>
  <c r="C55" i="5"/>
  <c r="B55" i="5"/>
  <c r="G54" i="5"/>
  <c r="F54" i="5"/>
  <c r="E54" i="5"/>
  <c r="D54" i="5"/>
  <c r="C54" i="5"/>
  <c r="B54" i="5"/>
  <c r="G53" i="5"/>
  <c r="F53" i="5"/>
  <c r="E53" i="5"/>
  <c r="D53" i="5"/>
  <c r="C53" i="5"/>
  <c r="B53" i="5"/>
  <c r="G52" i="5"/>
  <c r="F52" i="5"/>
  <c r="E52" i="5"/>
  <c r="D52" i="5"/>
  <c r="C52" i="5"/>
  <c r="B52" i="5"/>
  <c r="G51" i="5"/>
  <c r="F51" i="5"/>
  <c r="E51" i="5"/>
  <c r="D51" i="5"/>
  <c r="C51" i="5"/>
  <c r="B51" i="5"/>
  <c r="G50" i="5"/>
  <c r="F50" i="5"/>
  <c r="E50" i="5"/>
  <c r="D50" i="5"/>
  <c r="C50" i="5"/>
  <c r="B50" i="5"/>
  <c r="G49" i="5"/>
  <c r="F49" i="5"/>
  <c r="E49" i="5"/>
  <c r="D49" i="5"/>
  <c r="C49" i="5"/>
  <c r="B49" i="5"/>
  <c r="G48" i="5"/>
  <c r="F48" i="5"/>
  <c r="E48" i="5"/>
  <c r="D48" i="5"/>
  <c r="C48" i="5"/>
  <c r="B48" i="5"/>
  <c r="G47" i="5"/>
  <c r="F47" i="5"/>
  <c r="E47" i="5"/>
  <c r="D47" i="5"/>
  <c r="C47" i="5"/>
  <c r="B47" i="5"/>
  <c r="G46" i="5"/>
  <c r="F46" i="5"/>
  <c r="E46" i="5"/>
  <c r="D46" i="5"/>
  <c r="C46" i="5"/>
  <c r="B46" i="5"/>
  <c r="G45" i="5"/>
  <c r="F45" i="5"/>
  <c r="E45" i="5"/>
  <c r="D45" i="5"/>
  <c r="C45" i="5"/>
  <c r="B45" i="5"/>
  <c r="G44" i="5"/>
  <c r="F44" i="5"/>
  <c r="E44" i="5"/>
  <c r="D44" i="5"/>
  <c r="C44" i="5"/>
  <c r="B44" i="5"/>
  <c r="G43" i="5"/>
  <c r="F43" i="5"/>
  <c r="E43" i="5"/>
  <c r="D43" i="5"/>
  <c r="C43" i="5"/>
  <c r="B43" i="5"/>
  <c r="G42" i="5"/>
  <c r="F42" i="5"/>
  <c r="E42" i="5"/>
  <c r="D42" i="5"/>
  <c r="C42" i="5"/>
  <c r="B42" i="5"/>
  <c r="G41" i="5"/>
  <c r="F41" i="5"/>
  <c r="E41" i="5"/>
  <c r="D41" i="5"/>
  <c r="C41" i="5"/>
  <c r="B41" i="5"/>
  <c r="G40" i="5"/>
  <c r="F40" i="5"/>
  <c r="E40" i="5"/>
  <c r="D40" i="5"/>
  <c r="C40" i="5"/>
  <c r="B40" i="5"/>
  <c r="G39" i="5"/>
  <c r="F39" i="5"/>
  <c r="E39" i="5"/>
  <c r="D39" i="5"/>
  <c r="C39" i="5"/>
  <c r="B39" i="5"/>
  <c r="G38" i="5"/>
  <c r="F38" i="5"/>
  <c r="E38" i="5"/>
  <c r="D38" i="5"/>
  <c r="C38" i="5"/>
  <c r="B38" i="5"/>
  <c r="G37" i="5"/>
  <c r="F37" i="5"/>
  <c r="E37" i="5"/>
  <c r="D37" i="5"/>
  <c r="C37" i="5"/>
  <c r="B37" i="5"/>
  <c r="G36" i="5"/>
  <c r="F36" i="5"/>
  <c r="E36" i="5"/>
  <c r="D36" i="5"/>
  <c r="C36" i="5"/>
  <c r="B36" i="5"/>
  <c r="G35" i="5"/>
  <c r="F35" i="5"/>
  <c r="E35" i="5"/>
  <c r="D35" i="5"/>
  <c r="C35" i="5"/>
  <c r="B35" i="5"/>
  <c r="G34" i="5"/>
  <c r="F34" i="5"/>
  <c r="E34" i="5"/>
  <c r="D34" i="5"/>
  <c r="C34" i="5"/>
  <c r="B34" i="5"/>
  <c r="G33" i="5"/>
  <c r="F33" i="5"/>
  <c r="E33" i="5"/>
  <c r="D33" i="5"/>
  <c r="C33" i="5"/>
  <c r="B33" i="5"/>
  <c r="G32" i="5"/>
  <c r="F32" i="5"/>
  <c r="E32" i="5"/>
  <c r="D32" i="5"/>
  <c r="C32" i="5"/>
  <c r="B32" i="5"/>
  <c r="G31" i="5"/>
  <c r="F31" i="5"/>
  <c r="E31" i="5"/>
  <c r="D31" i="5"/>
  <c r="C31" i="5"/>
  <c r="B31" i="5"/>
  <c r="G30" i="5"/>
  <c r="F30" i="5"/>
  <c r="E30" i="5"/>
  <c r="D30" i="5"/>
  <c r="C30" i="5"/>
  <c r="B30" i="5"/>
  <c r="G29" i="5"/>
  <c r="F29" i="5"/>
  <c r="E29" i="5"/>
  <c r="D29" i="5"/>
  <c r="C29" i="5"/>
  <c r="B29" i="5"/>
  <c r="G28" i="5"/>
  <c r="F28" i="5"/>
  <c r="E28" i="5"/>
  <c r="D28" i="5"/>
  <c r="C28" i="5"/>
  <c r="B28" i="5"/>
  <c r="G27" i="5"/>
  <c r="F27" i="5"/>
  <c r="E27" i="5"/>
  <c r="D27" i="5"/>
  <c r="C27" i="5"/>
  <c r="B27" i="5"/>
  <c r="G26" i="5"/>
  <c r="F26" i="5"/>
  <c r="E26" i="5"/>
  <c r="D26" i="5"/>
  <c r="C26" i="5"/>
  <c r="B26" i="5"/>
  <c r="G25" i="5"/>
  <c r="F25" i="5"/>
  <c r="E25" i="5"/>
  <c r="D25" i="5"/>
  <c r="C25" i="5"/>
  <c r="B25" i="5"/>
  <c r="G24" i="5"/>
  <c r="F24" i="5"/>
  <c r="E24" i="5"/>
  <c r="D24" i="5"/>
  <c r="C24" i="5"/>
  <c r="B24" i="5"/>
  <c r="G23" i="5"/>
  <c r="F23" i="5"/>
  <c r="E23" i="5"/>
  <c r="D23" i="5"/>
  <c r="C23" i="5"/>
  <c r="B23" i="5"/>
  <c r="G22" i="5"/>
  <c r="F22" i="5"/>
  <c r="E22" i="5"/>
  <c r="D22" i="5"/>
  <c r="C22" i="5"/>
  <c r="B22" i="5"/>
  <c r="G21" i="5"/>
  <c r="F21" i="5"/>
  <c r="E21" i="5"/>
  <c r="D21" i="5"/>
  <c r="C21" i="5"/>
  <c r="B21" i="5"/>
  <c r="G20" i="5"/>
  <c r="F20" i="5"/>
  <c r="E20" i="5"/>
  <c r="D20" i="5"/>
  <c r="C20" i="5"/>
  <c r="B20" i="5"/>
  <c r="G19" i="5"/>
  <c r="F19" i="5"/>
  <c r="E19" i="5"/>
  <c r="D19" i="5"/>
  <c r="C19" i="5"/>
  <c r="B19" i="5"/>
  <c r="G18" i="5"/>
  <c r="F18" i="5"/>
  <c r="E18" i="5"/>
  <c r="D18" i="5"/>
  <c r="C18" i="5"/>
  <c r="B18" i="5"/>
  <c r="G17" i="5"/>
  <c r="F17" i="5"/>
  <c r="E17" i="5"/>
  <c r="D17" i="5"/>
  <c r="C17" i="5"/>
  <c r="B17" i="5"/>
  <c r="G16" i="5"/>
  <c r="F16" i="5"/>
  <c r="E16" i="5"/>
  <c r="D16" i="5"/>
  <c r="C16" i="5"/>
  <c r="B16" i="5"/>
  <c r="G15" i="5"/>
  <c r="F15" i="5"/>
  <c r="E15" i="5"/>
  <c r="D15" i="5"/>
  <c r="C15" i="5"/>
  <c r="B15" i="5"/>
  <c r="G14" i="5"/>
  <c r="F14" i="5"/>
  <c r="E14" i="5"/>
  <c r="D14" i="5"/>
  <c r="C14" i="5"/>
  <c r="B14" i="5"/>
  <c r="G13" i="5"/>
  <c r="F13" i="5"/>
  <c r="E13" i="5"/>
  <c r="D13" i="5"/>
  <c r="C13" i="5"/>
  <c r="B13" i="5"/>
  <c r="G12" i="5"/>
  <c r="F12" i="5"/>
  <c r="E12" i="5"/>
  <c r="D12" i="5"/>
  <c r="C12" i="5"/>
  <c r="B12" i="5"/>
  <c r="G11" i="5"/>
  <c r="F11" i="5"/>
  <c r="E11" i="5"/>
  <c r="D11" i="5"/>
  <c r="C11" i="5"/>
  <c r="B11" i="5"/>
  <c r="G10" i="5"/>
  <c r="F10" i="5"/>
  <c r="E10" i="5"/>
  <c r="D10" i="5"/>
  <c r="C10" i="5"/>
  <c r="B10" i="5"/>
  <c r="G9" i="5"/>
  <c r="F9" i="5"/>
  <c r="E9" i="5"/>
  <c r="D9" i="5"/>
  <c r="C9" i="5"/>
  <c r="B9" i="5"/>
  <c r="G8" i="5"/>
  <c r="F8" i="5"/>
  <c r="E8" i="5"/>
  <c r="D8" i="5"/>
  <c r="C8" i="5"/>
  <c r="B8" i="5"/>
  <c r="G7" i="5"/>
  <c r="F7" i="5"/>
  <c r="E7" i="5"/>
  <c r="D7" i="5"/>
  <c r="C7" i="5"/>
  <c r="B7" i="5"/>
  <c r="G6" i="5"/>
  <c r="F6" i="5"/>
  <c r="E6" i="5"/>
  <c r="D6" i="5"/>
  <c r="C6" i="5"/>
  <c r="B6" i="5"/>
  <c r="G5" i="5"/>
  <c r="F5" i="5"/>
  <c r="E5" i="5"/>
  <c r="D5" i="5"/>
  <c r="C5" i="5"/>
  <c r="B5" i="5"/>
  <c r="G4" i="5"/>
  <c r="F4" i="5"/>
  <c r="E4" i="5"/>
  <c r="D4" i="5"/>
  <c r="C4" i="5"/>
  <c r="B4" i="5"/>
  <c r="G3" i="5"/>
  <c r="F3" i="5"/>
  <c r="E3" i="5"/>
  <c r="D3" i="5"/>
  <c r="C3" i="5"/>
  <c r="B3" i="5"/>
  <c r="G2" i="5"/>
  <c r="F2" i="5"/>
  <c r="E2" i="5"/>
  <c r="D2" i="5"/>
  <c r="C2" i="5"/>
  <c r="B2" i="5"/>
  <c r="B136" i="1"/>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E2" i="6"/>
  <c r="G3" i="4" l="1"/>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2" i="4"/>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2" i="4"/>
  <c r="E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2" i="4"/>
  <c r="D3"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2"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2" i="4"/>
</calcChain>
</file>

<file path=xl/comments1.xml><?xml version="1.0" encoding="utf-8"?>
<comments xmlns="http://schemas.openxmlformats.org/spreadsheetml/2006/main">
  <authors>
    <author>ledoux</author>
    <author>barrett</author>
  </authors>
  <commentList>
    <comment ref="A9" authorId="0" shapeId="0">
      <text>
        <r>
          <rPr>
            <b/>
            <sz val="8"/>
            <color indexed="8"/>
            <rFont val="Tahoma"/>
            <family val="2"/>
          </rPr>
          <t xml:space="preserve">Unique title (less than 255 characters) that describes the overall study. </t>
        </r>
      </text>
    </comment>
    <comment ref="A10" authorId="0" shapeId="0">
      <text>
        <r>
          <rPr>
            <b/>
            <sz val="8"/>
            <color indexed="8"/>
            <rFont val="Tahoma"/>
            <family val="2"/>
          </rPr>
          <t>Thorough description of the goals and objectives of this study. The abstract from the associated publication may be suitable. Include as much text as necessary.</t>
        </r>
      </text>
    </comment>
    <comment ref="A11" authorId="0" shapeId="0">
      <text>
        <r>
          <rPr>
            <b/>
            <sz val="8"/>
            <color indexed="8"/>
            <rFont val="Tahoma"/>
            <family val="2"/>
          </rPr>
          <t xml:space="preserve">Indicate how many Samples are analyzed, if replicates are included, are there control and/or reference Samples, etc...
</t>
        </r>
      </text>
    </comment>
    <comment ref="A12" authorId="0" shapeId="0">
      <text>
        <r>
          <rPr>
            <b/>
            <sz val="8"/>
            <color indexed="8"/>
            <rFont val="Tahoma"/>
            <family val="2"/>
          </rPr>
          <t>"Firstname,Initial,Lastname".
Example: "John,H,Smith" or "Jane,Doe". 
Each contributor on a separate line, add as many contributor lines as required.</t>
        </r>
      </text>
    </comment>
    <comment ref="A13" authorId="0" shapeId="0">
      <text>
        <r>
          <rPr>
            <b/>
            <sz val="8"/>
            <color indexed="8"/>
            <rFont val="Tahoma"/>
            <family val="2"/>
          </rPr>
          <t>"Firstname,Initial,Lastname".
Example: "John,H,Smith" or "Jane,Doe". 
Each contributor on a separate line, add as many contributor lines as required.</t>
        </r>
      </text>
    </comment>
    <comment ref="A14" authorId="0" shapeId="0">
      <text>
        <r>
          <rPr>
            <b/>
            <sz val="8"/>
            <color indexed="8"/>
            <rFont val="Tahoma"/>
            <family val="2"/>
          </rPr>
          <t>"Firstname,Initial,Lastname".
Example: "John,H,Smith" or "Jane,Doe". 
Each contributor on a separate line, add as many contributor lines as required.</t>
        </r>
      </text>
    </comment>
    <comment ref="A25" authorId="0" shapeId="0">
      <text>
        <r>
          <rPr>
            <b/>
            <sz val="8"/>
            <color indexed="8"/>
            <rFont val="Tahoma"/>
            <family val="2"/>
          </rPr>
          <t>"Firstname,Initial,Lastname".
Example: "John,H,Smith" or "Jane,Doe". 
Each contributor on a separate line, add as many contributor lines as required.</t>
        </r>
      </text>
    </comment>
    <comment ref="A26" authorId="0" shapeId="0">
      <text>
        <r>
          <rPr>
            <b/>
            <sz val="8"/>
            <color indexed="81"/>
            <rFont val="Tahoma"/>
            <family val="2"/>
          </rPr>
          <t>[optional] 
If you submit a matrix table containing processed data for all samples, include the file name here.</t>
        </r>
      </text>
    </comment>
    <comment ref="A27" authorId="1" shapeId="0">
      <text>
        <r>
          <rPr>
            <b/>
            <sz val="8"/>
            <color indexed="81"/>
            <rFont val="Tahoma"/>
            <family val="2"/>
          </rPr>
          <t>[optional]
Only enter a value if your institute already has a Center_Name code registered with SRA. Otherwise, leave empty.</t>
        </r>
      </text>
    </comment>
    <comment ref="A32" authorId="0" shapeId="0">
      <text>
        <r>
          <rPr>
            <b/>
            <sz val="8"/>
            <color indexed="8"/>
            <rFont val="Tahoma"/>
            <family val="2"/>
          </rPr>
          <t>An arbitrary and unique identifier for each sample. This information will not appear in the final records and is only used as an internal reference. Each row represents a GEO Sample record.</t>
        </r>
      </text>
    </comment>
    <comment ref="B32" authorId="0" shapeId="0">
      <text>
        <r>
          <rPr>
            <b/>
            <sz val="8"/>
            <color indexed="8"/>
            <rFont val="Tahoma"/>
            <family val="2"/>
          </rPr>
          <t xml:space="preserve">Unique title that describes the Sample. </t>
        </r>
      </text>
    </comment>
    <comment ref="C32" authorId="0" shapeId="0">
      <text>
        <r>
          <rPr>
            <b/>
            <sz val="8"/>
            <color indexed="8"/>
            <rFont val="Tahoma"/>
            <family val="2"/>
          </rPr>
          <t>Briefly identify the biological material e.g., vastus lateralis muscle.</t>
        </r>
      </text>
    </comment>
    <comment ref="D32" authorId="0" shapeId="0">
      <text>
        <r>
          <rPr>
            <b/>
            <sz val="8"/>
            <color indexed="81"/>
            <rFont val="Tahoma"/>
            <family val="2"/>
          </rPr>
          <t>Identify the organism(s) from which the sequences were derived.</t>
        </r>
      </text>
    </comment>
    <comment ref="E32" authorId="0" shapeId="0">
      <text>
        <r>
          <rPr>
            <b/>
            <sz val="8"/>
            <color indexed="81"/>
            <rFont val="Tahoma"/>
            <family val="2"/>
          </rPr>
          <t>Replace 'tag' with a biosource characteristic (e.g. "strain", "tissue", "developmental stage", "tumor stage", etc), and then enter the value for each sample beneath (e.g. "129SV", "brain", "embryo", etc). You may add multiple characteristics columns to this template (see 'Metadata Example' spreadsheet).</t>
        </r>
      </text>
    </comment>
    <comment ref="F32" authorId="0" shapeId="0">
      <text>
        <r>
          <rPr>
            <b/>
            <sz val="8"/>
            <color indexed="81"/>
            <rFont val="Tahoma"/>
            <family val="2"/>
          </rPr>
          <t>Replace 'tag' with a biosource characteristic (e.g. "strain", "tissue", "developmental stage", "tumor stage", etc), and then enter the value for each sample beneath (e.g. "129SV", "brain", "embryo", etc). You may add multiple characteristics columns to this template (see 'Metadata Example' spreadsheet).</t>
        </r>
      </text>
    </comment>
    <comment ref="G32" authorId="0" shapeId="0">
      <text>
        <r>
          <rPr>
            <b/>
            <sz val="8"/>
            <color indexed="8"/>
            <rFont val="Tahoma"/>
            <family val="2"/>
          </rPr>
          <t>Type of molecule that was extracted from the biological material. Include one of the following: total RNA, polyA RNA, cytoplasmic RNA, nuclear RNA, genomic DNA, protein, or other.</t>
        </r>
      </text>
    </comment>
    <comment ref="H32" authorId="0" shapeId="0">
      <text>
        <r>
          <rPr>
            <b/>
            <sz val="8"/>
            <color indexed="8"/>
            <rFont val="Tahoma"/>
            <family val="2"/>
          </rPr>
          <t>[optional]
Additional information not provided in the other fields, or paste in broad descriptions that cannot be easily dissected into the other fields.</t>
        </r>
      </text>
    </comment>
    <comment ref="I32" authorId="0" shapeId="0">
      <text>
        <r>
          <rPr>
            <b/>
            <sz val="8"/>
            <color indexed="8"/>
            <rFont val="Tahoma"/>
            <family val="2"/>
          </rPr>
          <t>Name of the file containing the processed data. 
Multiple 'processed data file' columns may be included when multiple processed data files exist for a Sample (as presented in EXAMPLE 1 worksheet).</t>
        </r>
      </text>
    </comment>
    <comment ref="J32" authorId="0" shapeId="0">
      <text>
        <r>
          <rPr>
            <b/>
            <sz val="8"/>
            <color indexed="8"/>
            <rFont val="Tahoma"/>
            <family val="2"/>
          </rPr>
          <t>Name of the file containing the processed data. 
Multiple 'processed data file' columns may be included when multiple processed data files exist for a Sample (as presented in EXAMPLE 1 worksheet).</t>
        </r>
      </text>
    </comment>
    <comment ref="K32" authorId="0" shapeId="0">
      <text>
        <r>
          <rPr>
            <b/>
            <sz val="8"/>
            <color indexed="8"/>
            <rFont val="Tahoma"/>
            <family val="2"/>
          </rPr>
          <t xml:space="preserve">The name of the files containing the raw data.
Additional 'raw data file' columns may be included if more than 1 raw data file exist for a Sample (as presented in EXAMPLE 1 worksheet).
</t>
        </r>
      </text>
    </comment>
    <comment ref="L32" authorId="0" shapeId="0">
      <text>
        <r>
          <rPr>
            <b/>
            <sz val="8"/>
            <color indexed="8"/>
            <rFont val="Tahoma"/>
            <family val="2"/>
          </rPr>
          <t xml:space="preserve">The name of the files containing the raw data.
Additional 'raw data file' columns may be included if more than 1 raw data file exist for a Sample (as presented in EXAMPLE 1 worksheet).
</t>
        </r>
      </text>
    </comment>
    <comment ref="M32" authorId="0" shapeId="0">
      <text>
        <r>
          <rPr>
            <b/>
            <sz val="8"/>
            <color indexed="8"/>
            <rFont val="Tahoma"/>
            <family val="2"/>
          </rPr>
          <t xml:space="preserve">The name of the files containing the raw data.
Additional 'raw data file' columns may be included if more than 1 raw data file exist for a Sample (as presented in EXAMPLE 1 worksheet).
</t>
        </r>
      </text>
    </comment>
    <comment ref="N32" authorId="0" shapeId="0">
      <text>
        <r>
          <rPr>
            <b/>
            <sz val="8"/>
            <color indexed="8"/>
            <rFont val="Tahoma"/>
            <family val="2"/>
          </rPr>
          <t xml:space="preserve">The name of the files containing the raw data.
Additional 'raw data file' columns may be included if more than 1 raw data file exist for a Sample (as presented in EXAMPLE 1 worksheet).
</t>
        </r>
      </text>
    </comment>
    <comment ref="A61" authorId="0" shapeId="0">
      <text>
        <r>
          <rPr>
            <b/>
            <sz val="8"/>
            <color indexed="8"/>
            <rFont val="Tahoma"/>
            <family val="2"/>
          </rPr>
          <t>[Optional]  Describe the conditions that were used to grow or maintain organisms or cells prior to extract preparation.</t>
        </r>
      </text>
    </comment>
    <comment ref="A62" authorId="0" shapeId="0">
      <text>
        <r>
          <rPr>
            <b/>
            <sz val="8"/>
            <color indexed="8"/>
            <rFont val="Tahoma"/>
            <family val="2"/>
          </rPr>
          <t>[Optional] Describe the treatments applied to the biological material prior to extract preparation.</t>
        </r>
      </text>
    </comment>
    <comment ref="A63" authorId="0" shapeId="0">
      <text>
        <r>
          <rPr>
            <b/>
            <sz val="8"/>
            <color indexed="81"/>
            <rFont val="Tahoma"/>
            <family val="2"/>
          </rPr>
          <t xml:space="preserve">Describe the protocols used to extract and prepare the material to be sequenced. </t>
        </r>
      </text>
    </comment>
    <comment ref="A64" authorId="0" shapeId="0">
      <text>
        <r>
          <rPr>
            <b/>
            <sz val="8"/>
            <color indexed="8"/>
            <rFont val="Tahoma"/>
            <family val="2"/>
          </rPr>
          <t>Describe the library construction protocol.</t>
        </r>
      </text>
    </comment>
    <comment ref="A65" authorId="1" shapeId="0">
      <text>
        <r>
          <rPr>
            <b/>
            <sz val="8"/>
            <color indexed="81"/>
            <rFont val="Tahoma"/>
            <family val="2"/>
          </rPr>
          <t xml:space="preserve">A Short Read Archive-specific field that describes the sequencing technique for this library. Please select one of the following terms:
RNA-Seq
miRNA-Seq
ncRNA-Seq
RNA-Seq (CAGE)
RNA-Seq (RACE)
ChIP-Seq
MNase-Seq
MBD-Seq
MRE-Seq
Bisulfite-Seq 
Bisulfite-Seq (reduced representation)
MeDIP-Seq
DNase-Hypersensitivity
Tn-Seq
FAIRE-seq
SELEX
RIP-Seq
ChIA-PET
OTHER
</t>
        </r>
      </text>
    </comment>
    <comment ref="A71" authorId="0" shapeId="0">
      <text>
        <r>
          <rPr>
            <b/>
            <sz val="8"/>
            <color indexed="8"/>
            <rFont val="Tahoma"/>
            <family val="2"/>
          </rPr>
          <t xml:space="preserve">Provide details of how processed data were generated. Steps may include:
Base-calling software, version, parameters;
Data filtering steps;
Read alignment software, version, parameters;
Additional processing software (e.g., peak-calling, abundance measurement), version, parameters;
etc...
</t>
        </r>
      </text>
    </comment>
    <comment ref="A72" authorId="0" shapeId="0">
      <text>
        <r>
          <rPr>
            <b/>
            <sz val="8"/>
            <color indexed="8"/>
            <rFont val="Tahoma"/>
            <family val="2"/>
          </rPr>
          <t xml:space="preserve">Provide details of how processed data were generated. Steps may include:
Base-calling software, version, parameters;
Data filtering steps;
Read alignment software, version, parameters;
Additional processing software (e.g., peak-calling, abundance measurement), version, parameters;
etc...
</t>
        </r>
      </text>
    </comment>
    <comment ref="A73" authorId="0" shapeId="0">
      <text>
        <r>
          <rPr>
            <b/>
            <sz val="8"/>
            <color indexed="8"/>
            <rFont val="Tahoma"/>
            <family val="2"/>
          </rPr>
          <t xml:space="preserve">Provide details of how processed data were generated. Steps may include:
Base-calling software, version, parameters;
Data filtering steps;
Read alignment software, version, parameters;
Additional processing software (e.g., peak-calling, abundance measurement), version, parameters;
etc...
</t>
        </r>
      </text>
    </comment>
    <comment ref="A74" authorId="0" shapeId="0">
      <text>
        <r>
          <rPr>
            <b/>
            <sz val="8"/>
            <color indexed="8"/>
            <rFont val="Tahoma"/>
            <family val="2"/>
          </rPr>
          <t xml:space="preserve">Provide details of how processed data were generated. Steps may include:
Base-calling software, version, parameters;
Data filtering steps;
Read alignment software, version, parameters;
Additional processing software (e.g., peak-calling, abundance measurement), version, parameters;
etc...
</t>
        </r>
      </text>
    </comment>
    <comment ref="A75" authorId="0" shapeId="0">
      <text>
        <r>
          <rPr>
            <b/>
            <sz val="8"/>
            <color indexed="8"/>
            <rFont val="Tahoma"/>
            <family val="2"/>
          </rPr>
          <t xml:space="preserve">Provide details of how processed data were generated. Steps may include:
Base-calling software, version, parameters;
Data filtering steps;
Read alignment software, version, parameters;
Additional processing software (e.g., peak-calling, abundance measurement), version, parameters;
etc...
</t>
        </r>
      </text>
    </comment>
    <comment ref="A76" authorId="0" shapeId="0">
      <text>
        <r>
          <rPr>
            <b/>
            <sz val="8"/>
            <color indexed="8"/>
            <rFont val="Tahoma"/>
            <family val="2"/>
          </rPr>
          <t xml:space="preserve">Provide details of how processed data were generated. Steps may include:
Base-calling software, version, parameters;
Data filtering steps;
Read alignment software, version, parameters;
Additional processing software (e.g., peak-calling, abundance measurement), version, parameters;
etc...
</t>
        </r>
      </text>
    </comment>
    <comment ref="A77" authorId="0" shapeId="0">
      <text>
        <r>
          <rPr>
            <b/>
            <sz val="8"/>
            <color indexed="81"/>
            <rFont val="Tahoma"/>
            <family val="2"/>
          </rPr>
          <t xml:space="preserve">UCSC or NCBI genome build number (e.g., hg18, mm9, human NCBI genome build 36, etc...), or reference sequence used for read alignment. 
</t>
        </r>
      </text>
    </comment>
    <comment ref="A78" authorId="0" shapeId="0">
      <text>
        <r>
          <rPr>
            <b/>
            <sz val="8"/>
            <color indexed="81"/>
            <rFont val="Tahoma"/>
            <family val="2"/>
          </rPr>
          <t xml:space="preserve">For each processed data file type, provide a description of the format and content.
</t>
        </r>
      </text>
    </comment>
    <comment ref="A79" authorId="0" shapeId="0">
      <text>
        <r>
          <rPr>
            <b/>
            <sz val="8"/>
            <color indexed="81"/>
            <rFont val="Tahoma"/>
            <family val="2"/>
          </rPr>
          <t xml:space="preserve">For each processed data file type, provide a description of the format and content.
</t>
        </r>
      </text>
    </comment>
    <comment ref="B83" authorId="0" shapeId="0">
      <text>
        <r>
          <rPr>
            <b/>
            <sz val="8"/>
            <color indexed="81"/>
            <rFont val="Tahoma"/>
            <family val="2"/>
          </rPr>
          <t>The type of processed file. Examples include, peak, wig, bed, gff, bigWig, etc...</t>
        </r>
      </text>
    </comment>
    <comment ref="C83" authorId="0" shapeId="0">
      <text>
        <r>
          <rPr>
            <b/>
            <sz val="8"/>
            <color indexed="81"/>
            <rFont val="Tahoma"/>
            <family val="2"/>
          </rPr>
          <t>[optional]
MD5 checksum of the file. This helps us verify that the file transfer was complete and didn't corrupt your file.</t>
        </r>
      </text>
    </comment>
    <comment ref="B89" authorId="0" shapeId="0">
      <text>
        <r>
          <rPr>
            <b/>
            <sz val="8"/>
            <color indexed="81"/>
            <rFont val="Tahoma"/>
            <family val="2"/>
          </rPr>
          <t xml:space="preserve">Include one of the following types:
fastq
Illumina_native_qseq
Illumina_native
SOLiD_native_csfasta
SOLiD_native_qual
sff
454_native_seq
454_native_qual
Helicos_native
srf
PacBio_HDF5
</t>
        </r>
      </text>
    </comment>
    <comment ref="C89" authorId="0" shapeId="0">
      <text>
        <r>
          <rPr>
            <b/>
            <sz val="8"/>
            <color indexed="81"/>
            <rFont val="Tahoma"/>
            <family val="2"/>
          </rPr>
          <t>[optional]
MD5 checksum of the file. This helps us verify that the file transfer was complete and didn't corrupt your file.</t>
        </r>
      </text>
    </comment>
    <comment ref="D89" authorId="0" shapeId="0">
      <text>
        <r>
          <rPr>
            <b/>
            <sz val="8"/>
            <color indexed="81"/>
            <rFont val="Tahoma"/>
            <family val="2"/>
          </rPr>
          <t xml:space="preserve">Include one of the following models:
Illumina Genome Analyzer
Illumina Genome Analyzer II
Illumina Genome Analyzer IIx
Illumina HiSeq 2000
Illumina HiSeq 1000
Illumina MiSeq
AB SOLiD System
AB SOLiD System 2.0
AB SOLiD System 3.0
AB SOLiD 4 System
AB SOLiD 4hq System
AB SOLiD PI System
AB 5500xl Genetic Analyzer
AB 5500 Genetic Analyzer
454 GS
454 GS 20
454 GS FLX
454 GS Junior
454 GS FLX Titanium
Helicos HeliScope
PacBio RS
PacBio RS II
Complete Genomics
Ion Torrent PGM
</t>
        </r>
      </text>
    </comment>
    <comment ref="E89" authorId="0" shapeId="0">
      <text>
        <r>
          <rPr>
            <b/>
            <sz val="8"/>
            <color indexed="81"/>
            <rFont val="Tahoma"/>
            <family val="2"/>
          </rPr>
          <t>The number of bases expected in each raw sequence. 
Put 0 for variable read length technologies (e.g., 454, PacBio, Ion Torrent).</t>
        </r>
      </text>
    </comment>
    <comment ref="F89" authorId="0" shapeId="0">
      <text>
        <r>
          <rPr>
            <b/>
            <sz val="8"/>
            <color indexed="81"/>
            <rFont val="Tahoma"/>
            <family val="2"/>
          </rPr>
          <t>Enter "single" (usual case) or "paired-end".</t>
        </r>
      </text>
    </comment>
    <comment ref="C190" authorId="0" shapeId="0">
      <text>
        <r>
          <rPr>
            <b/>
            <sz val="8"/>
            <color indexed="81"/>
            <rFont val="Tahoma"/>
            <family val="2"/>
          </rPr>
          <t>Average size of the insert for paired-end reads (excluding adapters, linkers, etc...)</t>
        </r>
      </text>
    </comment>
    <comment ref="D190" authorId="0" shapeId="0">
      <text>
        <r>
          <rPr>
            <b/>
            <sz val="8"/>
            <color indexed="81"/>
            <rFont val="Tahoma"/>
            <family val="2"/>
          </rPr>
          <t>[optional] 
Standard deviation of insert size (typically ~10% of insert size)</t>
        </r>
      </text>
    </comment>
  </commentList>
</comments>
</file>

<file path=xl/sharedStrings.xml><?xml version="1.0" encoding="utf-8"?>
<sst xmlns="http://schemas.openxmlformats.org/spreadsheetml/2006/main" count="4909" uniqueCount="1205">
  <si>
    <t>microRNA ID</t>
  </si>
  <si>
    <t>Total reads</t>
  </si>
  <si>
    <t>Q-value (Fish oil vs. Normal)</t>
  </si>
  <si>
    <t>P-value (Fish oil vs. Normal)</t>
  </si>
  <si>
    <t>FDR step up (Fish oil vs. Normal)</t>
  </si>
  <si>
    <t>Ratio (Fish oil vs. Normal)</t>
  </si>
  <si>
    <t>Fold change (Fish oil vs. Normal)</t>
  </si>
  <si>
    <t>LSMean(Fish oil) (Fish oil vs. Normal)</t>
  </si>
  <si>
    <t>LSMean(Normal) (Fish oil vs. Normal)</t>
  </si>
  <si>
    <t>Q-value (Air vs. Ozone)</t>
  </si>
  <si>
    <t>P-value (Air vs. Ozone)</t>
  </si>
  <si>
    <t>FDR step up (Air vs. Ozone)</t>
  </si>
  <si>
    <t>Ratio (Air vs. Ozone)</t>
  </si>
  <si>
    <t>Fold change (Air vs. Ozone)</t>
  </si>
  <si>
    <t>LSMean(Air) (Air vs. Ozone)</t>
  </si>
  <si>
    <t>LSMean(Ozone) (Air vs. Ozone)</t>
  </si>
  <si>
    <t>Q-value (Fish oil*Air vs. Normal*Air)</t>
  </si>
  <si>
    <t>P-value (Fish oil*Air vs. Normal*Air)</t>
  </si>
  <si>
    <t>FDR step up (Fish oil*Air vs. Normal*Air)</t>
  </si>
  <si>
    <t>Ratio (Fish oil*Air vs. Normal*Air)</t>
  </si>
  <si>
    <t>Fold change (Fish oil*Air vs. Normal*Air)</t>
  </si>
  <si>
    <t>LSMean(Fish oil*Air) (Fish oil*Air vs. Normal*Air)</t>
  </si>
  <si>
    <t>LSMean(Normal*Air) (Fish oil*Air vs. Normal*Air)</t>
  </si>
  <si>
    <t>Q-value (Fish oil*Ozone vs. Normal*Ozone)</t>
  </si>
  <si>
    <t>P-value (Fish oil*Ozone vs. Normal*Ozone)</t>
  </si>
  <si>
    <t>FDR step up (Fish oil*Ozone vs. Normal*Ozone)</t>
  </si>
  <si>
    <t>Ratio (Fish oil*Ozone vs. Normal*Ozone)</t>
  </si>
  <si>
    <t>Fold change (Fish oil*Ozone vs. Normal*Ozone)</t>
  </si>
  <si>
    <t>LSMean(Fish oil*Ozone) (Fish oil*Ozone vs. Normal*Ozone)</t>
  </si>
  <si>
    <t>LSMean(Normal*Ozone) (Fish oil*Ozone vs. Normal*Ozone)</t>
  </si>
  <si>
    <t>Q-value (Normal*Air vs. Normal*Ozone)</t>
  </si>
  <si>
    <t>P-value (Normal*Air vs. Normal*Ozone)</t>
  </si>
  <si>
    <t>FDR step up (Normal*Air vs. Normal*Ozone)</t>
  </si>
  <si>
    <t>Ratio (Normal*Air vs. Normal*Ozone)</t>
  </si>
  <si>
    <t>Fold change (Normal*Air vs. Normal*Ozone)</t>
  </si>
  <si>
    <t>LSMean(Normal*Air) (Normal*Air vs. Normal*Ozone)</t>
  </si>
  <si>
    <t>LSMean(Normal*Ozone) (Normal*Air vs. Normal*Ozone)</t>
  </si>
  <si>
    <t>Q-value (Fish oil*Air vs. Fish oil*Ozone)</t>
  </si>
  <si>
    <t>P-value (Fish oil*Air vs. Fish oil*Ozone)</t>
  </si>
  <si>
    <t>FDR step up (Fish oil*Air vs. Fish oil*Ozone)</t>
  </si>
  <si>
    <t>Ratio (Fish oil*Air vs. Fish oil*Ozone)</t>
  </si>
  <si>
    <t>Fold change (Fish oil*Air vs. Fish oil*Ozone)</t>
  </si>
  <si>
    <t>LSMean(Fish oil*Air) (Fish oil*Air vs. Fish oil*Ozone)</t>
  </si>
  <si>
    <t>LSMean(Fish oil*Ozone) (Fish oil*Air vs. Fish oil*Ozone)</t>
  </si>
  <si>
    <t>rno-miR-144-5p</t>
  </si>
  <si>
    <t>rno-miR-10b-5p</t>
  </si>
  <si>
    <t>rno-miR-497-5p</t>
  </si>
  <si>
    <t>rno-miR-199a-3p</t>
  </si>
  <si>
    <t>rno-miR-152-3p</t>
  </si>
  <si>
    <t>rno-miR-205</t>
  </si>
  <si>
    <t>rno-miR-143-3p</t>
  </si>
  <si>
    <t>rno-miR-29c-3p</t>
  </si>
  <si>
    <t>rno-miR-144-3p</t>
  </si>
  <si>
    <t>rno-miR-450a-5p</t>
  </si>
  <si>
    <t>rno-miR-145-5p</t>
  </si>
  <si>
    <t>rno-miR-101a-3p</t>
  </si>
  <si>
    <t>rno-miR-126a-3p</t>
  </si>
  <si>
    <t>rno-miR-28-5p</t>
  </si>
  <si>
    <t>rno-miR-203a-3p</t>
  </si>
  <si>
    <t>rno-miR-1b</t>
  </si>
  <si>
    <t>rno-miR-10a-3p</t>
  </si>
  <si>
    <t>rno-let-7a-1-3p</t>
  </si>
  <si>
    <t>rno-miR-30e-5p</t>
  </si>
  <si>
    <t>rno-miR-29a-3p</t>
  </si>
  <si>
    <t>rno-miR-451-5p</t>
  </si>
  <si>
    <t>rno-miR-125b-2-3p</t>
  </si>
  <si>
    <t>rno-miR-342-3p</t>
  </si>
  <si>
    <t>rno-miR-30a-5p</t>
  </si>
  <si>
    <t>rno-miR-126a-5p</t>
  </si>
  <si>
    <t>rno-miR-23b-3p</t>
  </si>
  <si>
    <t>rno-miR-27b-3p</t>
  </si>
  <si>
    <t>rno-miR-200a-3p</t>
  </si>
  <si>
    <t>rno-miR-140-3p</t>
  </si>
  <si>
    <t>rno-miR-181a-5p</t>
  </si>
  <si>
    <t>rno-miR-181b-5p</t>
  </si>
  <si>
    <t>rno-miR-221-3p</t>
  </si>
  <si>
    <t>rno-let-7c-2-3p</t>
  </si>
  <si>
    <t>rno-miR-100-5p</t>
  </si>
  <si>
    <t>rno-miR-10a-5p</t>
  </si>
  <si>
    <t>rno-miR-676</t>
  </si>
  <si>
    <t>rno-miR-146a-5p</t>
  </si>
  <si>
    <t>rno-miR-99b-5p</t>
  </si>
  <si>
    <t>rno-miR-532-5p</t>
  </si>
  <si>
    <t>rno-miR-99a-5p</t>
  </si>
  <si>
    <t>rno-miR-141-3p</t>
  </si>
  <si>
    <t>rno-miR-21-5p</t>
  </si>
  <si>
    <t>rno-miR-155-5p</t>
  </si>
  <si>
    <t>rno-miR-125a-5p</t>
  </si>
  <si>
    <t>rno-miR-101b-3p</t>
  </si>
  <si>
    <t>rno-miR-103-3p</t>
  </si>
  <si>
    <t>rno-miR-107-3p</t>
  </si>
  <si>
    <t>rno-miR-1-3p</t>
  </si>
  <si>
    <t>rno-miR-182</t>
  </si>
  <si>
    <t>rno-miR-140-5p</t>
  </si>
  <si>
    <t>rno-miR-133a-3p</t>
  </si>
  <si>
    <t>rno-miR-142-5p</t>
  </si>
  <si>
    <t>rno-miR-150-5p</t>
  </si>
  <si>
    <t>rno-miR-340-5p</t>
  </si>
  <si>
    <t>rno-miR-30a-3p</t>
  </si>
  <si>
    <t>rno-miR-3557-5p</t>
  </si>
  <si>
    <t>rno-miR-23a-3p</t>
  </si>
  <si>
    <t>rno-miR-28-3p</t>
  </si>
  <si>
    <t>rno-miR-26b-5p</t>
  </si>
  <si>
    <t>rno-let-7f-5p</t>
  </si>
  <si>
    <t>rno-miR-1843a-5p</t>
  </si>
  <si>
    <t>rno-miR-106b-3p</t>
  </si>
  <si>
    <t>rno-miR-27a-3p</t>
  </si>
  <si>
    <t>rno-miR-106b-5p</t>
  </si>
  <si>
    <t>rno-miR-16-5p</t>
  </si>
  <si>
    <t>rno-let-7c-5p</t>
  </si>
  <si>
    <t>rno-miR-3596a</t>
  </si>
  <si>
    <t>rno-miR-33-5p</t>
  </si>
  <si>
    <t>rno-miR-148b-3p</t>
  </si>
  <si>
    <t>rno-miR-22-3p</t>
  </si>
  <si>
    <t>rno-miR-19a-3p</t>
  </si>
  <si>
    <t>rno-let-7b-5p</t>
  </si>
  <si>
    <t>rno-let-7e-5p</t>
  </si>
  <si>
    <t>rno-miR-130a-3p</t>
  </si>
  <si>
    <t>rno-miR-93-5p</t>
  </si>
  <si>
    <t>rno-miR-30d-5p</t>
  </si>
  <si>
    <t>rno-miR-25-3p</t>
  </si>
  <si>
    <t>rno-miR-3574</t>
  </si>
  <si>
    <t>rno-miR-210-3p</t>
  </si>
  <si>
    <t>rno-let-7i-5p</t>
  </si>
  <si>
    <t>rno-miR-1839-5p</t>
  </si>
  <si>
    <t>rno-let-7a-5p</t>
  </si>
  <si>
    <t>rno-miR-30e-3p</t>
  </si>
  <si>
    <t>rno-miR-301a-3p</t>
  </si>
  <si>
    <t>rno-miR-19b-3p</t>
  </si>
  <si>
    <t>rno-miR-361-5p</t>
  </si>
  <si>
    <t>rno-let-7d-5p</t>
  </si>
  <si>
    <t>rno-miR-24-3p</t>
  </si>
  <si>
    <t>rno-miR-148a-5p</t>
  </si>
  <si>
    <t>rno-miR-3559-5p</t>
  </si>
  <si>
    <t>rno-miR-148a-3p</t>
  </si>
  <si>
    <t>rno-miR-320-3p</t>
  </si>
  <si>
    <t>rno-miR-345-3p</t>
  </si>
  <si>
    <t>rno-miR-206-3p</t>
  </si>
  <si>
    <t>rno-miR-339-5p</t>
  </si>
  <si>
    <t>rno-let-7g-5p</t>
  </si>
  <si>
    <t>rno-miR-26a-5p</t>
  </si>
  <si>
    <t>rno-miR-186-5p</t>
  </si>
  <si>
    <t>rno-miR-375-3p</t>
  </si>
  <si>
    <t>rno-miR-24-2-5p</t>
  </si>
  <si>
    <t>rno-miR-34a-5p</t>
  </si>
  <si>
    <t>rno-miR-20a-5p</t>
  </si>
  <si>
    <t>rno-miR-181c-3p</t>
  </si>
  <si>
    <t>rno-miR-423-3p</t>
  </si>
  <si>
    <t>rno-miR-146b-5p</t>
  </si>
  <si>
    <t>rno-miR-98-5p</t>
  </si>
  <si>
    <t>rno-miR-151-3p</t>
  </si>
  <si>
    <t>rno-miR-21-3p</t>
  </si>
  <si>
    <t>rno-miR-192-5p</t>
  </si>
  <si>
    <t>rno-miR-27a-5p</t>
  </si>
  <si>
    <t>rno-miR-423-5p</t>
  </si>
  <si>
    <t>rno-miR-203b-3p</t>
  </si>
  <si>
    <t>rno-miR-488-3p</t>
  </si>
  <si>
    <t>rno-miR-17-5p</t>
  </si>
  <si>
    <t>rno-miR-425-5p</t>
  </si>
  <si>
    <t>rno-let-7d-3p</t>
  </si>
  <si>
    <t>rno-miR-872-5p</t>
  </si>
  <si>
    <t>rno-miR-301b-3p</t>
  </si>
  <si>
    <t>rno-miR-339-3p</t>
  </si>
  <si>
    <t>rno-miR-181d-5p</t>
  </si>
  <si>
    <t>rno-miR-223-3p</t>
  </si>
  <si>
    <t>rno-miR-1843b-5p</t>
  </si>
  <si>
    <t>rno-miR-130b-3p</t>
  </si>
  <si>
    <t>rno-miR-185-5p</t>
  </si>
  <si>
    <t>rno-miR-122-5p</t>
  </si>
  <si>
    <t>rno-miR-92b-3p</t>
  </si>
  <si>
    <t>rno-miR-92a-3p</t>
  </si>
  <si>
    <t>rno-miR-181c-5p</t>
  </si>
  <si>
    <t>rno-miR-128-3p</t>
  </si>
  <si>
    <t>rno-miR-363-3p</t>
  </si>
  <si>
    <t>rno-miR-328a-3p</t>
  </si>
  <si>
    <t>rno-miR-191a-5p</t>
  </si>
  <si>
    <t>miRNA</t>
  </si>
  <si>
    <t>Main Tissue of expression</t>
  </si>
  <si>
    <t>5p</t>
  </si>
  <si>
    <t>Adrenal</t>
  </si>
  <si>
    <t>3p</t>
  </si>
  <si>
    <t>Brainstem</t>
  </si>
  <si>
    <t>135a</t>
  </si>
  <si>
    <t>Brainstem/cerebrum</t>
  </si>
  <si>
    <t>181a</t>
  </si>
  <si>
    <t>29b</t>
  </si>
  <si>
    <t>Brainstem/hippocampus/cerebrum</t>
  </si>
  <si>
    <t>Cerebellum</t>
  </si>
  <si>
    <t>Cerebellum/brainstem</t>
  </si>
  <si>
    <t>Cerebrum</t>
  </si>
  <si>
    <t>344b</t>
  </si>
  <si>
    <t>409a</t>
  </si>
  <si>
    <t>Cerebrum/brainstem</t>
  </si>
  <si>
    <t>376a</t>
  </si>
  <si>
    <t>376b</t>
  </si>
  <si>
    <t>Cerebrum/brainstem/hippocampus</t>
  </si>
  <si>
    <t>Cerebrum/cerebellum/brainstem</t>
  </si>
  <si>
    <t>Cerebrum/hippocampus</t>
  </si>
  <si>
    <t>487b</t>
  </si>
  <si>
    <t>Cerebrum/hippocampus/brainstem</t>
  </si>
  <si>
    <t xml:space="preserve">Cerebrum/hippocampus/brainstem </t>
  </si>
  <si>
    <t>DRG</t>
  </si>
  <si>
    <t>7a</t>
  </si>
  <si>
    <t>Hippocampus/cerebrum</t>
  </si>
  <si>
    <t>92b</t>
  </si>
  <si>
    <t>551b</t>
  </si>
  <si>
    <t>Hippocampus/cerebrum/deuodenum</t>
  </si>
  <si>
    <t>196c</t>
  </si>
  <si>
    <t>Ileum</t>
  </si>
  <si>
    <t>130b</t>
  </si>
  <si>
    <t>Ileum/jejunum</t>
  </si>
  <si>
    <t>Intestine/liver/kidney</t>
  </si>
  <si>
    <t>200b</t>
  </si>
  <si>
    <t>Intestine/stomach/medulla</t>
  </si>
  <si>
    <t>203b</t>
  </si>
  <si>
    <t>Kidney</t>
  </si>
  <si>
    <t>218a</t>
  </si>
  <si>
    <t>Kidney/brain</t>
  </si>
  <si>
    <t>Liver</t>
  </si>
  <si>
    <t>101b</t>
  </si>
  <si>
    <t>196a</t>
  </si>
  <si>
    <t>Muscle</t>
  </si>
  <si>
    <t>Muscle _ Biceps</t>
  </si>
  <si>
    <t>Muscle _ Soleus</t>
  </si>
  <si>
    <t>208b</t>
  </si>
  <si>
    <t>133a</t>
  </si>
  <si>
    <t>Muscle/heart</t>
  </si>
  <si>
    <t>133b</t>
  </si>
  <si>
    <t>Pancreas</t>
  </si>
  <si>
    <t>216a</t>
  </si>
  <si>
    <t>216b</t>
  </si>
  <si>
    <t>Stomach</t>
  </si>
  <si>
    <t>34b</t>
  </si>
  <si>
    <t>Testis</t>
  </si>
  <si>
    <t>34c</t>
  </si>
  <si>
    <t>449a</t>
  </si>
  <si>
    <t>Testis, ovary, heart, medulla</t>
  </si>
  <si>
    <t>Testis/ovary</t>
  </si>
  <si>
    <t>743a</t>
  </si>
  <si>
    <t>743b</t>
  </si>
  <si>
    <t>449c</t>
  </si>
  <si>
    <t>Whole blood</t>
  </si>
  <si>
    <t>106b</t>
  </si>
  <si>
    <t>18a</t>
  </si>
  <si>
    <t>15b</t>
  </si>
  <si>
    <t>20a</t>
  </si>
  <si>
    <t>mmu-miR-17-5p</t>
  </si>
  <si>
    <t>Spleen</t>
  </si>
  <si>
    <t>mmu-miR-207</t>
  </si>
  <si>
    <t>rno-miR-15b-5p</t>
  </si>
  <si>
    <t>rno-miR-187-3p</t>
  </si>
  <si>
    <t>rno-miR-297</t>
  </si>
  <si>
    <t>rno-miR-333</t>
  </si>
  <si>
    <t>rno-miR-346</t>
  </si>
  <si>
    <t>rno-miR-195-5p</t>
  </si>
  <si>
    <t>lung</t>
  </si>
  <si>
    <t>rno-miR-200c-3p</t>
  </si>
  <si>
    <t>rno</t>
  </si>
  <si>
    <t>miR</t>
  </si>
  <si>
    <t>191a</t>
  </si>
  <si>
    <t>328a</t>
  </si>
  <si>
    <t>92a</t>
  </si>
  <si>
    <t>181d</t>
  </si>
  <si>
    <t>181c</t>
  </si>
  <si>
    <t>let</t>
  </si>
  <si>
    <t>7d</t>
  </si>
  <si>
    <t>146b</t>
  </si>
  <si>
    <t>1843b</t>
  </si>
  <si>
    <t>7i</t>
  </si>
  <si>
    <t>7g</t>
  </si>
  <si>
    <t>130a</t>
  </si>
  <si>
    <t>30e</t>
  </si>
  <si>
    <t>148a</t>
  </si>
  <si>
    <t>26a</t>
  </si>
  <si>
    <t>7b</t>
  </si>
  <si>
    <t>30d</t>
  </si>
  <si>
    <t>3596a</t>
  </si>
  <si>
    <t>7c</t>
  </si>
  <si>
    <t>rno-miR-351-5p</t>
  </si>
  <si>
    <t>rno-miR-672-5p</t>
  </si>
  <si>
    <t>rno-miR-1193-3p</t>
  </si>
  <si>
    <t>rno-miR-494-3p</t>
  </si>
  <si>
    <t>rno-miR-25-5p</t>
  </si>
  <si>
    <t>rno-miR-296-5p</t>
  </si>
  <si>
    <t>rno-miR-764-3p</t>
  </si>
  <si>
    <t>rno-miR-127-3p</t>
  </si>
  <si>
    <t>rno-miR-135a-3p</t>
  </si>
  <si>
    <t>rno-miR-135a-5p</t>
  </si>
  <si>
    <t>rno-miR-330-5p</t>
  </si>
  <si>
    <t>rno-miR-338-3p</t>
  </si>
  <si>
    <t>rno-miR-338-5p</t>
  </si>
  <si>
    <t>rno-miR-666-5p</t>
  </si>
  <si>
    <t>rno-miR-758-3p</t>
  </si>
  <si>
    <t>rno-miR-134-3p</t>
  </si>
  <si>
    <t>rno-miR-181a-1-3p</t>
  </si>
  <si>
    <t>rno-miR-29b-2-5p</t>
  </si>
  <si>
    <t>rno-miR-300-5p</t>
  </si>
  <si>
    <t>rno-miR-325-5p</t>
  </si>
  <si>
    <t>rno-miR-330-3p</t>
  </si>
  <si>
    <t>rno-miR-369-3p</t>
  </si>
  <si>
    <t>rno-miR-380-3p</t>
  </si>
  <si>
    <t>rno-miR-380-5p</t>
  </si>
  <si>
    <t>rno-miR-382-5p</t>
  </si>
  <si>
    <t>rno-miR-433-3p</t>
  </si>
  <si>
    <t>rno-miR-433-5p</t>
  </si>
  <si>
    <t>rno-miR-667-3p</t>
  </si>
  <si>
    <t>rno-miR-702-3p</t>
  </si>
  <si>
    <t>rno-miR-760-3p</t>
  </si>
  <si>
    <t>rno-miR-770-3p</t>
  </si>
  <si>
    <t>rno-miR-770-5p</t>
  </si>
  <si>
    <t>rno-miR-879-3p</t>
  </si>
  <si>
    <t>rno-miR-879-5p</t>
  </si>
  <si>
    <t>rno-miR-666-3p</t>
  </si>
  <si>
    <t>rno-miR-129-1-3p</t>
  </si>
  <si>
    <t>rno-miR-204-3p</t>
  </si>
  <si>
    <t>rno-miR-204-5p</t>
  </si>
  <si>
    <t>rno-miR-598-3p</t>
  </si>
  <si>
    <t>rno-miR-132-3p</t>
  </si>
  <si>
    <t>rno-miR-132-5p</t>
  </si>
  <si>
    <t>rno-miR-212-3p</t>
  </si>
  <si>
    <t>rno-miR-212-5p</t>
  </si>
  <si>
    <t>rno-miR-127-5p</t>
  </si>
  <si>
    <t>rno-miR-128-1-5p</t>
  </si>
  <si>
    <t>rno-miR-136-3p</t>
  </si>
  <si>
    <t>rno-miR-153-3p</t>
  </si>
  <si>
    <t>rno-miR-153-5p</t>
  </si>
  <si>
    <t>rno-miR-344b-1-3p</t>
  </si>
  <si>
    <t>rno-miR-383-5p</t>
  </si>
  <si>
    <t>rno-miR-409a-5p</t>
  </si>
  <si>
    <t>rno-miR-873-3p</t>
  </si>
  <si>
    <t>rno-miR-300-3p</t>
  </si>
  <si>
    <t>rno-miR-325-3p</t>
  </si>
  <si>
    <t>rno-miR-329-3p</t>
  </si>
  <si>
    <t>rno-miR-329-5p</t>
  </si>
  <si>
    <t>rno-miR-376a-3p</t>
  </si>
  <si>
    <t>rno-miR-376a-5p</t>
  </si>
  <si>
    <t>rno-miR-376b-5p</t>
  </si>
  <si>
    <t>rno-miR-384-3p</t>
  </si>
  <si>
    <t>rno-miR-434-3p</t>
  </si>
  <si>
    <t>rno-miR-434-5p</t>
  </si>
  <si>
    <t>rno-miR-485-3p</t>
  </si>
  <si>
    <t>rno-miR-496-3p</t>
  </si>
  <si>
    <t>rno-miR-543-5p</t>
  </si>
  <si>
    <t>rno-miR-384-5p</t>
  </si>
  <si>
    <t>rno-miR-137-3p</t>
  </si>
  <si>
    <t>rno-miR-221-5p</t>
  </si>
  <si>
    <t>rno-miR-222-3p</t>
  </si>
  <si>
    <t>rno-miR-323-3p</t>
  </si>
  <si>
    <t>rno-miR-410-3p</t>
  </si>
  <si>
    <t>rno-miR-412-5p</t>
  </si>
  <si>
    <t>rno-miR-487b-3p</t>
  </si>
  <si>
    <t>rno-miR-539-3p</t>
  </si>
  <si>
    <t>rno-miR-708-3p</t>
  </si>
  <si>
    <t>rno-miR-874-3p</t>
  </si>
  <si>
    <t>rno-miR-369-5p</t>
  </si>
  <si>
    <t>rno-miR-370-3p</t>
  </si>
  <si>
    <t>rno-miR-370-5p</t>
  </si>
  <si>
    <t>rno-miR-539-5p</t>
  </si>
  <si>
    <t>rno-miR-543-3p</t>
  </si>
  <si>
    <t>rno-miR-138-1-3p</t>
  </si>
  <si>
    <t>rno-miR-7a-2-3p</t>
  </si>
  <si>
    <t>rno-miR-551b-3p</t>
  </si>
  <si>
    <t>rno-miR-196c-3p</t>
  </si>
  <si>
    <t>rno-miR-196c-5p</t>
  </si>
  <si>
    <t>rno-miR-130b-5p</t>
  </si>
  <si>
    <t>rno-miR-200b-3p</t>
  </si>
  <si>
    <t>rno-miR-489-3p</t>
  </si>
  <si>
    <t>rno-miR-653-5p</t>
  </si>
  <si>
    <t>rno-miR-218a-1-3p</t>
  </si>
  <si>
    <t>rno-miR-192-3p</t>
  </si>
  <si>
    <t>rno-miR-196a-5p</t>
  </si>
  <si>
    <t>rno-miR-483-3p</t>
  </si>
  <si>
    <t>rno-miR-483-5p</t>
  </si>
  <si>
    <t>rno-miR-208b-3p</t>
  </si>
  <si>
    <t>rno-miR-133a-5p</t>
  </si>
  <si>
    <t>rno-miR-133b-3p</t>
  </si>
  <si>
    <t>rno-miR-216a-3p</t>
  </si>
  <si>
    <t>rno-miR-216a-5p</t>
  </si>
  <si>
    <t>rno-miR-216b-3p</t>
  </si>
  <si>
    <t>rno-miR-216b-5p</t>
  </si>
  <si>
    <t>rno-miR-217-3p</t>
  </si>
  <si>
    <t>rno-miR-217-5p</t>
  </si>
  <si>
    <t>rno-miR-34b-5p</t>
  </si>
  <si>
    <t>rno-miR-34c-5p</t>
  </si>
  <si>
    <t>rno-miR-3580-5p</t>
  </si>
  <si>
    <t>rno-miR-449a-5p</t>
  </si>
  <si>
    <t>rno-miR-463-3p</t>
  </si>
  <si>
    <t>rno-miR-465-3p</t>
  </si>
  <si>
    <t>rno-miR-881-5p</t>
  </si>
  <si>
    <t>rno-miR-201-3p</t>
  </si>
  <si>
    <t>rno-miR-201-5p</t>
  </si>
  <si>
    <t>rno-miR-34b-3p</t>
  </si>
  <si>
    <t>rno-miR-3585-3p</t>
  </si>
  <si>
    <t>rno-miR-3585-5p</t>
  </si>
  <si>
    <t>rno-miR-547-3p</t>
  </si>
  <si>
    <t>rno-miR-448-3p</t>
  </si>
  <si>
    <t>rno-miR-547-5p</t>
  </si>
  <si>
    <t>rno-miR-463-5p</t>
  </si>
  <si>
    <t>rno-miR-465-5p</t>
  </si>
  <si>
    <t>rno-miR-471-3p</t>
  </si>
  <si>
    <t>rno-miR-471-5p</t>
  </si>
  <si>
    <t>rno-miR-741-3p</t>
  </si>
  <si>
    <t>rno-miR-742-3p</t>
  </si>
  <si>
    <t>rno-miR-742-5p</t>
  </si>
  <si>
    <t>rno-miR-743a-3p</t>
  </si>
  <si>
    <t>rno-miR-743a-5p</t>
  </si>
  <si>
    <t>rno-miR-743b-3p</t>
  </si>
  <si>
    <t>rno-miR-743b-5p</t>
  </si>
  <si>
    <t>rno-miR-871-3p</t>
  </si>
  <si>
    <t>rno-miR-871-5p</t>
  </si>
  <si>
    <t>rno-miR-880-3p</t>
  </si>
  <si>
    <t>rno-miR-881-3p</t>
  </si>
  <si>
    <t>rno-miR-883-3p</t>
  </si>
  <si>
    <t>rno-miR-883-5p</t>
  </si>
  <si>
    <t>rno-miR-202-3p</t>
  </si>
  <si>
    <t>rno-miR-202-5p</t>
  </si>
  <si>
    <t>rno-miR-34c-3p</t>
  </si>
  <si>
    <t>rno-miR-449c-5p</t>
  </si>
  <si>
    <t>rno-miR-509-3p</t>
  </si>
  <si>
    <t>rno-miR-509-5p</t>
  </si>
  <si>
    <t>rno-miR-451-3p</t>
  </si>
  <si>
    <t>rno-miR-18a-3p</t>
  </si>
  <si>
    <t>200c</t>
  </si>
  <si>
    <t>http://www.nature.com/articles/sdata20145/tables/5</t>
  </si>
  <si>
    <t>Pituitary gland, cerebrum_thalamus, adrenal gland, lymph node_cervical, lymph node_mesenteric</t>
  </si>
  <si>
    <t>Intenstines (duodenum, jejunum, ileum, cecum, colon, rectum), stomach_glandular, liver, kidney</t>
  </si>
  <si>
    <t>Cerebrum_cerebral cortex, cerebellum, cerebrum_hippocampus, thymus, medulla oblongata</t>
  </si>
  <si>
    <t>miRNAs</t>
  </si>
  <si>
    <t>Signal intensity across all organs</t>
  </si>
  <si>
    <t>Highly-expressed organ(s)/tissue(s)</t>
  </si>
  <si>
    <t>Human expression report</t>
  </si>
  <si>
    <t>Min.</t>
  </si>
  <si>
    <t>Med.</t>
  </si>
  <si>
    <t>Max.</t>
  </si>
  <si>
    <t>rno-miR-7a</t>
  </si>
  <si>
    <t>Bottoni, A. et al. (22)</t>
  </si>
  <si>
    <t>rno-miR-34b</t>
  </si>
  <si>
    <t>Testis, trachea, lung, epididymis</t>
  </si>
  <si>
    <t>Liang, Y. (23)</t>
  </si>
  <si>
    <t>rno-miR-122</t>
  </si>
  <si>
    <t>Starkey Lewis, P. J. et al. (16)</t>
  </si>
  <si>
    <t>rno-miR-124</t>
  </si>
  <si>
    <t>Cerebellum, eyeball, cerebrum_cerebral cortex, cerebrum_hippocampus, medulla oblongata</t>
  </si>
  <si>
    <t>Smirnova, L. et al. (24)</t>
  </si>
  <si>
    <t>rno-miR-128</t>
  </si>
  <si>
    <t>rno-miR-142-3p</t>
  </si>
  <si>
    <t>Lymph node_cervical, thymus, lymph node_mesenteric, spleen, bone marrow</t>
  </si>
  <si>
    <t>No report</t>
  </si>
  <si>
    <t>rno-miR-144</t>
  </si>
  <si>
    <t>Bone marrow, spleen</t>
  </si>
  <si>
    <t>rno-miR-150</t>
  </si>
  <si>
    <t>Lymph node_mesenteric, lymph node_cervical, spleen, thymus, brown adipose tissue</t>
  </si>
  <si>
    <t>rno-miR-181b</t>
  </si>
  <si>
    <t>Thymus, optic nerve, bone marrow, medulla oblongata, spinal cord_cervical</t>
  </si>
  <si>
    <t>rno-miR-184</t>
  </si>
  <si>
    <t>Eyeball</t>
  </si>
  <si>
    <t>Tian, L. et al. (25)</t>
  </si>
  <si>
    <t>rno-miR-192</t>
  </si>
  <si>
    <t>Jenkins, R. H. et al. (26)</t>
  </si>
  <si>
    <t>rno-miR-206</t>
  </si>
  <si>
    <t>Skeletal muscles (musculus soleus, femoris muscle, gastrocnemial muscle), interseptum, esophagus, tongue</t>
  </si>
  <si>
    <t>Nielsen, S. et al. (27)</t>
  </si>
  <si>
    <t>Heart_interventricular septum, heart_atrium</t>
  </si>
  <si>
    <t>van Rooij, E. et al. (28)</t>
  </si>
  <si>
    <t>rno-miR-215</t>
  </si>
  <si>
    <t>Duodenum, jejunum, ileum, rectum, colon</t>
  </si>
  <si>
    <t>Sharbati, S. et al. (29)</t>
  </si>
  <si>
    <t>rno-miR-216a</t>
  </si>
  <si>
    <t>Szafranska, A. E. et al. (30)</t>
  </si>
  <si>
    <t>rno-miR-219-2-3p</t>
  </si>
  <si>
    <t>Optic nerve, spinal cord_cervical, spinal cord_pectoral, medulla oblongata, spinal cord_pars lumbalis</t>
  </si>
  <si>
    <t>rno-miR-499</t>
  </si>
  <si>
    <t>Heart_interventricular septum, heart_atrium, interseptum, musculus soleus</t>
  </si>
  <si>
    <t>Sluijter, J. P. et al. (31)</t>
  </si>
  <si>
    <t>rno-miR-542-3p</t>
  </si>
  <si>
    <t>Adrenal gland</t>
  </si>
  <si>
    <t>rno-miR-551b</t>
  </si>
  <si>
    <t>Pituitary gland, cerebrum, medulla oblongata, spinal cord</t>
  </si>
  <si>
    <t>rno-miR-652</t>
  </si>
  <si>
    <t>Harderian gland, bone marrow, adrenal gland, rectum, lung</t>
  </si>
  <si>
    <t>Lung (2)</t>
  </si>
  <si>
    <t>Heart (6)</t>
  </si>
  <si>
    <t>Brain (13)</t>
  </si>
  <si>
    <t>Liver (5)</t>
  </si>
  <si>
    <t>Kidney (2)</t>
  </si>
  <si>
    <t>Spleen (18)</t>
  </si>
  <si>
    <t>OSI</t>
  </si>
  <si>
    <t>2 fold</t>
  </si>
  <si>
    <t>rno-miR-195</t>
  </si>
  <si>
    <t>mmu-miR-1</t>
  </si>
  <si>
    <t>mmu-miR-9*</t>
  </si>
  <si>
    <t>rno-miR-101b</t>
  </si>
  <si>
    <t>rno-miR-10a</t>
  </si>
  <si>
    <t>rno-miR-200c</t>
  </si>
  <si>
    <t>mmu-miR-133b</t>
  </si>
  <si>
    <t>rno-miR-103</t>
  </si>
  <si>
    <t>rno-miR-122a</t>
  </si>
  <si>
    <t>rno-miR-10b</t>
  </si>
  <si>
    <t>rno-miR-133a</t>
  </si>
  <si>
    <t>rno-miR-107</t>
  </si>
  <si>
    <t>rno-miR-106b</t>
  </si>
  <si>
    <t>rno-miR-208</t>
  </si>
  <si>
    <t>rno-miR-124a</t>
  </si>
  <si>
    <t>rno-miR-194</t>
  </si>
  <si>
    <t>rno-miR-22</t>
  </si>
  <si>
    <t>rno-miR-127</t>
  </si>
  <si>
    <t>rno-miR-31</t>
  </si>
  <si>
    <t>rno-miR-27a</t>
  </si>
  <si>
    <t>rno-miR-128a</t>
  </si>
  <si>
    <t>rno-miR-15b</t>
  </si>
  <si>
    <t>rno-miR-16</t>
  </si>
  <si>
    <t>rno-miR-130a</t>
  </si>
  <si>
    <t>rno-miR-17</t>
  </si>
  <si>
    <t>rno-miR-132</t>
  </si>
  <si>
    <t>rno-miR-187</t>
  </si>
  <si>
    <t>rno-miR-191</t>
  </si>
  <si>
    <t>rno-miR-138</t>
  </si>
  <si>
    <t>rno-miR-20</t>
  </si>
  <si>
    <t>rno-miR-181a</t>
  </si>
  <si>
    <t>rno-miR-218</t>
  </si>
  <si>
    <t>rno-miR-210</t>
  </si>
  <si>
    <t>rno-miR-29b</t>
  </si>
  <si>
    <t>rno-miR-328</t>
  </si>
  <si>
    <t>rno-miR-9</t>
  </si>
  <si>
    <t>rno-miR-93</t>
  </si>
  <si>
    <t>The numbers in the parenthesis are the quantities of the microRNAs identified by HSD test. The listed miRNAs were identified by HSD except those marked by "†". The symbol, "  " indicates the organ-specific miRNAs that were identified by two-fold criteria. A OSI of &gt;0.9 was considered as organ-specific.</t>
  </si>
  <si>
    <t>http://bmcgenomics.biomedcentral.com/articles/10.1186/1471-2164-8-29</t>
  </si>
  <si>
    <t>rno-miR-208-3p</t>
  </si>
  <si>
    <t>rno-miR-128b</t>
  </si>
  <si>
    <t>rno-miR-137</t>
  </si>
  <si>
    <t>rno-miR-29c</t>
  </si>
  <si>
    <t>mo-miR-221</t>
  </si>
  <si>
    <t>rno-miR-200b</t>
  </si>
  <si>
    <t>Mirna</t>
  </si>
  <si>
    <t>Mimat</t>
  </si>
  <si>
    <t>Mature Sequence</t>
  </si>
  <si>
    <t>Strand</t>
  </si>
  <si>
    <t>Mature lenght</t>
  </si>
  <si>
    <t>MI0000838</t>
  </si>
  <si>
    <t>MIMAT0000781</t>
  </si>
  <si>
    <t>rno-miR-9a-5p</t>
  </si>
  <si>
    <t>UCUUUGGUUAUCUAGCUGUAUGA</t>
  </si>
  <si>
    <t>5'</t>
  </si>
  <si>
    <t>MI0000862</t>
  </si>
  <si>
    <t>MIMAT0000801</t>
  </si>
  <si>
    <t>rno-miR-29b-3p</t>
  </si>
  <si>
    <t>UAGCACCAUUUGAAAUCAGUGUU</t>
  </si>
  <si>
    <t>3'</t>
  </si>
  <si>
    <t>MI0000865</t>
  </si>
  <si>
    <t>MIMAT0000803</t>
  </si>
  <si>
    <t>UAGCACCAUUUGAAAUCGGUUA</t>
  </si>
  <si>
    <t>MI0000878</t>
  </si>
  <si>
    <t>MIMAT0000816</t>
  </si>
  <si>
    <t>rno-miR-92a</t>
  </si>
  <si>
    <t>UAUUGCACUUGUCCCGGCCUG</t>
  </si>
  <si>
    <t>MI0000880</t>
  </si>
  <si>
    <t>MIMAT0000817</t>
  </si>
  <si>
    <t>CAAAGUGCUGUUCGUGCAGGUAG</t>
  </si>
  <si>
    <t>MI0000881</t>
  </si>
  <si>
    <t>MIMAT0000818</t>
  </si>
  <si>
    <t>rno-miR-96</t>
  </si>
  <si>
    <t>rno-miR-96-5p</t>
  </si>
  <si>
    <t>UUUGGCACUAGCACAUUUUUGCU</t>
  </si>
  <si>
    <t>MI0000882</t>
  </si>
  <si>
    <t>MIMAT0000819</t>
  </si>
  <si>
    <t>rno-miR-98</t>
  </si>
  <si>
    <t>UGAGGUAGUAAGUUGUAUUGUU</t>
  </si>
  <si>
    <t>MI0000883</t>
  </si>
  <si>
    <t>MIMAT0000820</t>
  </si>
  <si>
    <t>rno-miR-99a</t>
  </si>
  <si>
    <t>AACCCGUAGAUCCGAUCUUGUG</t>
  </si>
  <si>
    <t>MI0000884</t>
  </si>
  <si>
    <t>MIMAT0000821</t>
  </si>
  <si>
    <t>rno-miR-99b</t>
  </si>
  <si>
    <t>CACCCGUAGAACCGACCUUGCG</t>
  </si>
  <si>
    <t>MI0000887</t>
  </si>
  <si>
    <t>MIMAT0000824</t>
  </si>
  <si>
    <t>AGCAGCAUUGUACAGGGCUAUGA</t>
  </si>
  <si>
    <t>MI0000890</t>
  </si>
  <si>
    <t>MIMAT0000826</t>
  </si>
  <si>
    <t>AGCAGCAUUGUACAGGGCUAUCA</t>
  </si>
  <si>
    <t>MI0000899</t>
  </si>
  <si>
    <t>MIMAT0000833</t>
  </si>
  <si>
    <t>UCGGAUCCGUCUGAGCUUGGCU</t>
  </si>
  <si>
    <t>MI0000900</t>
  </si>
  <si>
    <t>MIMAT0000834</t>
  </si>
  <si>
    <t>UCACAGUGAACCGGUCUCUUU</t>
  </si>
  <si>
    <t>MI0000901</t>
  </si>
  <si>
    <t>MIMAT0000835</t>
  </si>
  <si>
    <t>MI0000903</t>
  </si>
  <si>
    <t>MIMAT0000836</t>
  </si>
  <si>
    <t>CAGUGCAAUGUUAAAAGGGCAU</t>
  </si>
  <si>
    <t>MI0000905</t>
  </si>
  <si>
    <t>MIMAT0000838</t>
  </si>
  <si>
    <t>UAACAGUCUACAGCCAUGGUCG</t>
  </si>
  <si>
    <t>MI0000910</t>
  </si>
  <si>
    <t>MIMAT0000843</t>
  </si>
  <si>
    <t>UUAUUGCUUAAGAAUACGCGUAG</t>
  </si>
  <si>
    <t>MI0000911</t>
  </si>
  <si>
    <t>MIMAT0000844</t>
  </si>
  <si>
    <t>rno-miR-138-5p</t>
  </si>
  <si>
    <t>AGCUGGUGUUGUGAAUCAGGCCG</t>
  </si>
  <si>
    <t>MI0000925</t>
  </si>
  <si>
    <t>MIMAT0000858</t>
  </si>
  <si>
    <t>AACAUUCAACGCUGUCGGUGAGU</t>
  </si>
  <si>
    <t>MI0000953</t>
  </si>
  <si>
    <t>MIMAT0000884</t>
  </si>
  <si>
    <t>rno-miR-181a*</t>
  </si>
  <si>
    <t>rno-miR-181a-1*</t>
  </si>
  <si>
    <t>ACCAUCGACCGUUGAUUGUACC</t>
  </si>
  <si>
    <t>MI0000957</t>
  </si>
  <si>
    <t>MIMAT0000888</t>
  </si>
  <si>
    <t>rno-miR-218a</t>
  </si>
  <si>
    <t>rno-miR-218a-5p</t>
  </si>
  <si>
    <t>UUGUGCUUGAUCUAACCAUGU</t>
  </si>
  <si>
    <t>MIMAT0003154</t>
  </si>
  <si>
    <t>rno-miR-29c*</t>
  </si>
  <si>
    <t>rno-miR-29c-5p</t>
  </si>
  <si>
    <t>UGACCGAUUUCUCCUGGUGUUC</t>
  </si>
  <si>
    <t>MIMAT0004708</t>
  </si>
  <si>
    <t>rno-miR-9*</t>
  </si>
  <si>
    <t>rno-miR-9a-3p</t>
  </si>
  <si>
    <t>AUAAAGCUAGAUAACCGAAAGU</t>
  </si>
  <si>
    <t>MIMAT0004717</t>
  </si>
  <si>
    <t>rno-miR-29b-2*</t>
  </si>
  <si>
    <t>rno-miR-29b-5p</t>
  </si>
  <si>
    <t>CUGGUUUCACAUGGUGGCUUAG</t>
  </si>
  <si>
    <t>MIMAT0004724</t>
  </si>
  <si>
    <t>rno-miR-99a*</t>
  </si>
  <si>
    <t>rno-miR-99a-3p</t>
  </si>
  <si>
    <t>CAAGCUCGUUUCUAUGGGUCUG</t>
  </si>
  <si>
    <t>MIMAT0004725</t>
  </si>
  <si>
    <t>rno-miR-99b*</t>
  </si>
  <si>
    <t>rno-miR-99b-3p</t>
  </si>
  <si>
    <t>CAAGCUCGUGUCUGUGGGUCCG</t>
  </si>
  <si>
    <t>MI0000912</t>
  </si>
  <si>
    <t>MIMAT0004734</t>
  </si>
  <si>
    <t>rno-miR-138*</t>
  </si>
  <si>
    <t>rno-miR-138-1*</t>
  </si>
  <si>
    <t>CGGCUACUUCACAACACCAGGG</t>
  </si>
  <si>
    <t>MIMAT0004740</t>
  </si>
  <si>
    <t>rno-miR-218*</t>
  </si>
  <si>
    <t>rno-miR-218-2*</t>
  </si>
  <si>
    <t>rno-miR-218a-2*</t>
  </si>
  <si>
    <t>rno-miR-218a-2-3p</t>
  </si>
  <si>
    <t>CAUGGUUCUGUCAAGCACCGCG</t>
  </si>
  <si>
    <t>MI0006167</t>
  </si>
  <si>
    <t>MIMAT0005340</t>
  </si>
  <si>
    <t>rno-miR-92b</t>
  </si>
  <si>
    <t>UAUUGCACUCGUCCCGGCCUCC</t>
  </si>
  <si>
    <t>MI0000864</t>
  </si>
  <si>
    <t>MIMAT0005445</t>
  </si>
  <si>
    <t>rno-miR-29b-1*</t>
  </si>
  <si>
    <t>rno-miR-29b-1-5p</t>
  </si>
  <si>
    <t>UUUCAUAUGGUGGUUUAGAUUU</t>
  </si>
  <si>
    <t>MI0012607</t>
  </si>
  <si>
    <t>MIMAT0012845</t>
  </si>
  <si>
    <t>rno-miR-935</t>
  </si>
  <si>
    <t>CCAGUUACCGCUUCCGCUACCGC</t>
  </si>
  <si>
    <t>MIMAT0017107</t>
  </si>
  <si>
    <t>rno-miR-92a-1*</t>
  </si>
  <si>
    <t>rno-miR-92a-1-5p</t>
  </si>
  <si>
    <t>AGGUUGGGAUUUGUCGCAAUGCU</t>
  </si>
  <si>
    <t>MI0000879</t>
  </si>
  <si>
    <t>MIMAT0017108</t>
  </si>
  <si>
    <t>rno-miR-92a-2*</t>
  </si>
  <si>
    <t>rno-miR-92a-2-5p</t>
  </si>
  <si>
    <t>AGGUGGGGAUUAGUGCCAUUAC</t>
  </si>
  <si>
    <t>MIMAT0017109</t>
  </si>
  <si>
    <t>rno-miR-93*</t>
  </si>
  <si>
    <t>rno-miR-93-3p</t>
  </si>
  <si>
    <t>ACUGCUGAGCUAGCACUUCCCGA</t>
  </si>
  <si>
    <t>MIMAT0017110</t>
  </si>
  <si>
    <t>rno-miR-96*</t>
  </si>
  <si>
    <t>rno-miR-96-3p</t>
  </si>
  <si>
    <t>CAAUCAUGUGCAGUGCCAAUAU</t>
  </si>
  <si>
    <t>MIMAT0017111</t>
  </si>
  <si>
    <t>rno-miR-98*</t>
  </si>
  <si>
    <t>rno-miR-98-3p</t>
  </si>
  <si>
    <t>CUAUACAACUUACUACUUUCC</t>
  </si>
  <si>
    <t>MIMAT0017113</t>
  </si>
  <si>
    <t>rno-miR-103-2*</t>
  </si>
  <si>
    <t>rno-miR-103-2-5p</t>
  </si>
  <si>
    <t>AGCUUCUUUACAGUGCU</t>
  </si>
  <si>
    <t>MI0000888</t>
  </si>
  <si>
    <t>MIMAT0017114</t>
  </si>
  <si>
    <t>rno-miR-103-1*</t>
  </si>
  <si>
    <t>rno-miR-103-1-5p</t>
  </si>
  <si>
    <t>GGCUUCUUUACAGUGCUGCCUUGU</t>
  </si>
  <si>
    <t>MIMAT0017115</t>
  </si>
  <si>
    <t>rno-miR-107*</t>
  </si>
  <si>
    <t>rno-miR-107-5p</t>
  </si>
  <si>
    <t>AGCUUCUUUACAGUGUUGCCUUGU</t>
  </si>
  <si>
    <t>MIMAT0017117</t>
  </si>
  <si>
    <t>rno-miR-127*</t>
  </si>
  <si>
    <t>CUGAAGCUCAGAGGGCUCUGAUU</t>
  </si>
  <si>
    <t>MIMAT0017121</t>
  </si>
  <si>
    <t>rno-miR-130a*</t>
  </si>
  <si>
    <t>rno-miR-130a-5p</t>
  </si>
  <si>
    <t>GCUCUUUUCACAUUGUGCUACU</t>
  </si>
  <si>
    <t>MIMAT0017123</t>
  </si>
  <si>
    <t>rno-miR-132*</t>
  </si>
  <si>
    <t>ACCGUGGCUUUCGAUUGUUACU</t>
  </si>
  <si>
    <t>MIMAT0017126</t>
  </si>
  <si>
    <t>rno-miR-137*</t>
  </si>
  <si>
    <t>rno-miR-137-5p</t>
  </si>
  <si>
    <t>ACGGGUAUUCUUGGGUGGAUAA</t>
  </si>
  <si>
    <t>MIMAT0017127</t>
  </si>
  <si>
    <t>rno-miR-138-2*</t>
  </si>
  <si>
    <t>rno-miR-138-2-3p</t>
  </si>
  <si>
    <t>GCUAUUUCACGACACCAGGGU</t>
  </si>
  <si>
    <t>MIMAT0017138</t>
  </si>
  <si>
    <t>rno-miR-181a-2*</t>
  </si>
  <si>
    <t>rno-miR-181a-2-3p</t>
  </si>
  <si>
    <t>ACCACCAACCGUUGACUGU</t>
  </si>
  <si>
    <t>MI0000958</t>
  </si>
  <si>
    <t>MIMAT0017162</t>
  </si>
  <si>
    <t>rno-miR-218-1*</t>
  </si>
  <si>
    <t>rno-miR-218a-1*</t>
  </si>
  <si>
    <t>AAACAUGGUUCCGUCAAGCAC</t>
  </si>
  <si>
    <t>MIMAT0017319</t>
  </si>
  <si>
    <t>rno-miR-92b*</t>
  </si>
  <si>
    <t>rno-miR-92b-5p</t>
  </si>
  <si>
    <t>AGGGACGGGACGCGGUGCAGUGUU</t>
  </si>
  <si>
    <t>MI0015426</t>
  </si>
  <si>
    <t>MIMAT0017835</t>
  </si>
  <si>
    <t>rno-miR-3597-5p</t>
  </si>
  <si>
    <t>rno-miR-9b-5p</t>
  </si>
  <si>
    <t>UUCGGUUAUCUAGCUUUAU</t>
  </si>
  <si>
    <t>MIMAT0017836</t>
  </si>
  <si>
    <t>rno-miR-3597-3p</t>
  </si>
  <si>
    <t>rno-miR-9b-3p</t>
  </si>
  <si>
    <t>AUACAGCUAGAUAACCAA</t>
  </si>
  <si>
    <t>MI0015428</t>
  </si>
  <si>
    <t>MIMAT0017838</t>
  </si>
  <si>
    <t>rno-miR-3565</t>
  </si>
  <si>
    <t>rno-miR-218b</t>
  </si>
  <si>
    <t>CAUGGUUAGAUCAAGCACAA</t>
  </si>
  <si>
    <t>rno-miR-124-3p</t>
  </si>
  <si>
    <t>-</t>
  </si>
  <si>
    <t>brain</t>
  </si>
  <si>
    <t>mmu-miR-1a-3p</t>
  </si>
  <si>
    <t>mmu-miR-133b-3p</t>
  </si>
  <si>
    <t>rno-miR-208a-3p</t>
  </si>
  <si>
    <t>heart</t>
  </si>
  <si>
    <t>old annotation</t>
  </si>
  <si>
    <t>current</t>
  </si>
  <si>
    <t>tissue</t>
  </si>
  <si>
    <t>rno-miR-31a-5p</t>
  </si>
  <si>
    <t>rno-miR-194-5p</t>
  </si>
  <si>
    <t>liver</t>
  </si>
  <si>
    <t>kidney</t>
  </si>
  <si>
    <t>spleen</t>
  </si>
  <si>
    <t>rno-miR-7a-5p</t>
  </si>
  <si>
    <t>rno-miR-219a-2-3p</t>
  </si>
  <si>
    <t>rno-miR-499-5p</t>
  </si>
  <si>
    <t>rno-miR-652-3p</t>
  </si>
  <si>
    <t>endocrine</t>
  </si>
  <si>
    <t>reproductive</t>
  </si>
  <si>
    <t>intestine</t>
  </si>
  <si>
    <t>muscle</t>
  </si>
  <si>
    <t>pancreas</t>
  </si>
  <si>
    <t>spine</t>
  </si>
  <si>
    <t xml:space="preserve">heart </t>
  </si>
  <si>
    <t>blood</t>
  </si>
  <si>
    <t>total TS miRNA</t>
  </si>
  <si>
    <t>altered</t>
  </si>
  <si>
    <t>ratio</t>
  </si>
  <si>
    <t>standard deviation</t>
  </si>
  <si>
    <t>average insert size</t>
  </si>
  <si>
    <t>file name 2</t>
  </si>
  <si>
    <t>file name 1</t>
  </si>
  <si>
    <t>PAIRED-END EXPERIMENTS</t>
  </si>
  <si>
    <t># For paired-end experiments, list the 2 associated raw files, and provide average insert size and standard deviation, if known. For SOLiD experiments, list the 4 file names (include "file name 3" and "file name 4" columns).</t>
  </si>
  <si>
    <t xml:space="preserve">single </t>
  </si>
  <si>
    <t>Illumina NextSeq 500</t>
  </si>
  <si>
    <t>5A69E8870629596308F854229D95E8BA</t>
  </si>
  <si>
    <t>fastq</t>
  </si>
  <si>
    <t>GRC303_9_S2_L004_R1_001.fastq.gz</t>
  </si>
  <si>
    <t>F8CC63C4D1E4677342E64BB8020350FE</t>
  </si>
  <si>
    <t>GRC303_9_S2_L003_R1_001.fastq.gz</t>
  </si>
  <si>
    <t>F2DE81C9DA3C785DD24F9EAC3307E57A</t>
  </si>
  <si>
    <t>GRC303_9_S2_L002_R1_001.fastq.gz</t>
  </si>
  <si>
    <t>9696DFC1A4DD4364AB12B31CD064A2DF</t>
  </si>
  <si>
    <t>GRC303_9_S2_L001_R1_001.fastq.gz</t>
  </si>
  <si>
    <t>18F449C5BAAACBCA3349D14C880FD63B</t>
  </si>
  <si>
    <t>GRC303_95_S1_L004_R1_001.fastq.gz</t>
  </si>
  <si>
    <t>9E2F4FEA1DB0E441E580D7564436FD94</t>
  </si>
  <si>
    <t>GRC303_95_S1_L003_R1_001.fastq.gz</t>
  </si>
  <si>
    <t>5CCAC71DBC3C4BDCF600AC57C2832606</t>
  </si>
  <si>
    <t>GRC303_95_S1_L002_R1_001.fastq.gz</t>
  </si>
  <si>
    <t>A3212D3582F59566A107C7F8EAD1F031</t>
  </si>
  <si>
    <t>GRC303_95_S1_L001_R1_001.fastq.gz</t>
  </si>
  <si>
    <t>E1A824A5B3D1994CFF46DC5641005203</t>
  </si>
  <si>
    <t>GRC303_94_S13_L004_R1_001.fastq.gz</t>
  </si>
  <si>
    <t>7B4BFC05825F6D2186F854AB9D36A50B</t>
  </si>
  <si>
    <t>GRC303_94_S13_L003_R1_001.fastq.gz</t>
  </si>
  <si>
    <t>CD4CAB1803A2BDF56B17D8A0B988E6A6</t>
  </si>
  <si>
    <t>GRC303_94_S13_L002_R1_001.fastq.gz</t>
  </si>
  <si>
    <t>69BBA0D6685A71AEE8AA958009D921AC</t>
  </si>
  <si>
    <t>GRC303_94_S13_L001_R1_001.fastq.gz</t>
  </si>
  <si>
    <t>7B461EBE6CE9575702B2619A124556D3</t>
  </si>
  <si>
    <t>GRC303_93_S15_L004_R1_001.fastq.gz</t>
  </si>
  <si>
    <t>A6A62ED2AEF6F936EB53B85FEB02C56B</t>
  </si>
  <si>
    <t>GRC303_93_S15_L003_R1_001.fastq.gz</t>
  </si>
  <si>
    <t>36ABC2388FB9E04F788C1D821F8248B3</t>
  </si>
  <si>
    <t>GRC303_93_S15_L002_R1_001.fastq.gz</t>
  </si>
  <si>
    <t>666027A41B845938BC1BBCC0A9184BDC</t>
  </si>
  <si>
    <t>GRC303_93_S15_L001_R1_001.fastq.gz</t>
  </si>
  <si>
    <t>325FA9FC57C6B72D6BD847E490E531E9</t>
  </si>
  <si>
    <t>GRC303_92_S6_L004_R1_001.fastq.gz</t>
  </si>
  <si>
    <t>A9EB27C1517669F486756A9500EA171A</t>
  </si>
  <si>
    <t>GRC303_92_S6_L003_R1_001.fastq.gz</t>
  </si>
  <si>
    <t>906F527065F1DFCBBB6E861644058CA7</t>
  </si>
  <si>
    <t>GRC303_92_S6_L002_R1_001.fastq.gz</t>
  </si>
  <si>
    <t>8729FEEB4A7C0EC490CA92AE3AB12C56</t>
  </si>
  <si>
    <t>GRC303_92_S6_L001_R1_001.fastq.gz</t>
  </si>
  <si>
    <t>CF49BD001961CE02C3C050058A2A00E3</t>
  </si>
  <si>
    <t>GRC303_91_S18_L004_R1_001.fastq.gz</t>
  </si>
  <si>
    <t>BF526665BF54F9B7F2B25FC1DE4DE936</t>
  </si>
  <si>
    <t>GRC303_91_S18_L003_R1_001.fastq.gz</t>
  </si>
  <si>
    <t>668BF82D467C1219C3A7BFE2F912B1D2</t>
  </si>
  <si>
    <t>GRC303_91_S18_L002_R1_001.fastq.gz</t>
  </si>
  <si>
    <t>188290E36F4060864A9B423C3FDA3AA8</t>
  </si>
  <si>
    <t>GRC303_91_S18_L001_R1_001.fastq.gz</t>
  </si>
  <si>
    <t>9BBF4C79360241E33E67EDBA78BAC677</t>
  </si>
  <si>
    <t>GRC303_90_S17_L004_R1_001.fastq.gz</t>
  </si>
  <si>
    <t>9959DBF15AA2419310A09D7D8A70D6A0</t>
  </si>
  <si>
    <t>GRC303_90_S17_L003_R1_001.fastq.gz</t>
  </si>
  <si>
    <t>170FB7530F6371258750580893881163</t>
  </si>
  <si>
    <t>GRC303_90_S17_L002_R1_001.fastq.gz</t>
  </si>
  <si>
    <t>A04F410987A6BF5B33AA2FDF69B7A27A</t>
  </si>
  <si>
    <t>GRC303_90_S17_L001_R1_001.fastq.gz</t>
  </si>
  <si>
    <t>F53BACC9B8475BA422B379AEE13E26D4</t>
  </si>
  <si>
    <t>GRC303_79_S20_L004_R1_001.fastq.gz</t>
  </si>
  <si>
    <t>3735BCEB9D7DF620658B2B5572D9FCE3</t>
  </si>
  <si>
    <t>GRC303_79_S20_L003_R1_001.fastq.gz</t>
  </si>
  <si>
    <t>0DDCB4F3C039D345E02D83400D04FA61</t>
  </si>
  <si>
    <t>GRC303_79_S20_L002_R1_001.fastq.gz</t>
  </si>
  <si>
    <t>2EDA747E832ACB44B5D92D6C1A93B1AF</t>
  </si>
  <si>
    <t>GRC303_79_S20_L001_R1_001.fastq.gz</t>
  </si>
  <si>
    <t>9FE27A7945D9AFB7B5C452B81F82030D</t>
  </si>
  <si>
    <t>GRC303_77_S11_L004_R1_001.fastq.gz</t>
  </si>
  <si>
    <t>8A203D93DA3809E5950BCCD88CD3AFE5</t>
  </si>
  <si>
    <t>GRC303_77_S11_L003_R1_001.fastq.gz</t>
  </si>
  <si>
    <t>6872586BDDB51B454BBB4F64B3402A29</t>
  </si>
  <si>
    <t>GRC303_77_S11_L002_R1_001.fastq.gz</t>
  </si>
  <si>
    <t>1BDE60AFD419D51B94687998E52C634C</t>
  </si>
  <si>
    <t>GRC303_77_S11_L001_R1_001.fastq.gz</t>
  </si>
  <si>
    <t>93548A46F397CBB5857272A37A2C0359</t>
  </si>
  <si>
    <t>GRC303_76_S8_L004_R1_001.fastq.gz</t>
  </si>
  <si>
    <t>45964236CE15BA540FC48553951D8418</t>
  </si>
  <si>
    <t>GRC303_76_S8_L003_R1_001.fastq.gz</t>
  </si>
  <si>
    <t>AEAB3F3DDF03373DD141CEE3C84E02B2</t>
  </si>
  <si>
    <t>GRC303_76_S8_L002_R1_001.fastq.gz</t>
  </si>
  <si>
    <t>9503DBEDB18823FC602DA6E2CD2C6A43</t>
  </si>
  <si>
    <t>GRC303_76_S8_L001_R1_001.fastq.gz</t>
  </si>
  <si>
    <t>1E6D074BE90B859685641AB9C4A2160D</t>
  </si>
  <si>
    <t>GRC303_75_S3_L004_R1_001.fastq.gz</t>
  </si>
  <si>
    <t>E7891C0A95A91C7559E283EA899BA306</t>
  </si>
  <si>
    <t>GRC303_75_S3_L003_R1_001.fastq.gz</t>
  </si>
  <si>
    <t>A6B4978F47DAE5482558B008062AE75B</t>
  </si>
  <si>
    <t>GRC303_75_S3_L002_R1_001.fastq.gz</t>
  </si>
  <si>
    <t>50207E0D784F91997ABDD902B86FBD9F</t>
  </si>
  <si>
    <t>GRC303_75_S3_L001_R1_001.fastq.gz</t>
  </si>
  <si>
    <t>9AE63AB07628CD7A799ADE0C03EA4D7A</t>
  </si>
  <si>
    <t>GRC303_74_S23_L004_R1_001.fastq.gz</t>
  </si>
  <si>
    <t>BD29F4C7FC52F18979F1918773E3D229</t>
  </si>
  <si>
    <t>GRC303_74_S23_L003_R1_001.fastq.gz</t>
  </si>
  <si>
    <t>C31223B273C7CB5289BC0B2D75E6D6F1</t>
  </si>
  <si>
    <t>GRC303_74_S23_L002_R1_001.fastq.gz</t>
  </si>
  <si>
    <t>5DEFF0897E11674BCFE2DFE085983729</t>
  </si>
  <si>
    <t>GRC303_74_S23_L001_R1_001.fastq.gz</t>
  </si>
  <si>
    <t>DF1B092A46245574C65A3A8BF386814F</t>
  </si>
  <si>
    <t>GRC303_73_S14_L004_R1_001.fastq.gz</t>
  </si>
  <si>
    <t>77F8D782A7C1E9D21C8A05AEA43F51C0</t>
  </si>
  <si>
    <t>GRC303_73_S14_L003_R1_001.fastq.gz</t>
  </si>
  <si>
    <t>8BAA9EBF4AC190A37AE166142BC63E9C</t>
  </si>
  <si>
    <t>GRC303_73_S14_L002_R1_001.fastq.gz</t>
  </si>
  <si>
    <t>09EB2D65A415E30F53D493AD9B25548E</t>
  </si>
  <si>
    <t>GRC303_73_S14_L001_R1_001.fastq.gz</t>
  </si>
  <si>
    <t>9BA3C0EE12151766BCEA3B28AB0B13CA</t>
  </si>
  <si>
    <t>GRC303_30_S5_L004_R1_001.fastq.gz</t>
  </si>
  <si>
    <t>85BE5D184CA6EB1EEECA544ECE15E979</t>
  </si>
  <si>
    <t>GRC303_30_S5_L003_R1_001.fastq.gz</t>
  </si>
  <si>
    <t>27F3808D6AC9D980C09D4B16D5E5A0C5</t>
  </si>
  <si>
    <t>GRC303_30_S5_L002_R1_001.fastq.gz</t>
  </si>
  <si>
    <t>5545761698F417F1CD34DAA2CDBCFAFC</t>
  </si>
  <si>
    <t>GRC303_30_S5_L001_R1_001.fastq.gz</t>
  </si>
  <si>
    <t>F2C5D42F8C194985039FF547A4E20F35</t>
  </si>
  <si>
    <t>GRC303_29_S16_L004_R1_001.fastq.gz</t>
  </si>
  <si>
    <t>340B3A85395DF5497FE733D91770D6B6</t>
  </si>
  <si>
    <t>GRC303_29_S16_L003_R1_001.fastq.gz</t>
  </si>
  <si>
    <t>77FD139C2C8E1F54301F6F250B859D49</t>
  </si>
  <si>
    <t>GRC303_29_S16_L002_R1_001.fastq.gz</t>
  </si>
  <si>
    <t>12F0AAC122FD81BA13EDAC5467D36CA0</t>
  </si>
  <si>
    <t>GRC303_29_S16_L001_R1_001.fastq.gz</t>
  </si>
  <si>
    <t>B5AC6297EF7C4107C53BEDF506465467</t>
  </si>
  <si>
    <t>GRC303_28_S7_L004_R1_001.fastq.gz</t>
  </si>
  <si>
    <t>7C66CB337AE84D024C19075D11F3430C</t>
  </si>
  <si>
    <t>GRC303_28_S7_L003_R1_001.fastq.gz</t>
  </si>
  <si>
    <t>F0EF0C6EB71AC4BC13036821AB0269EF</t>
  </si>
  <si>
    <t>GRC303_28_S7_L002_R1_001.fastq.gz</t>
  </si>
  <si>
    <t>D9E580F059D4034FEB86BE6FAD39087F</t>
  </si>
  <si>
    <t>GRC303_28_S7_L001_R1_001.fastq.gz</t>
  </si>
  <si>
    <t>C606FDCE65782A8B2AD6A94BE8A89B13</t>
  </si>
  <si>
    <t>GRC303_27_S19_L004_R1_001.fastq.gz</t>
  </si>
  <si>
    <t>59BC57711C98C2D166F30420BC1F2BF3</t>
  </si>
  <si>
    <t>GRC303_27_S19_L003_R1_001.fastq.gz</t>
  </si>
  <si>
    <t>D0BAF0C9831AA08A4E8D0932E8413762</t>
  </si>
  <si>
    <t>GRC303_27_S19_L002_R1_001.fastq.gz</t>
  </si>
  <si>
    <t>785A3627423BAA6BFC57F65C52E3D667</t>
  </si>
  <si>
    <t>GRC303_27_S19_L001_R1_001.fastq.gz</t>
  </si>
  <si>
    <t>08D8F093EF24A8041925EDCF21ABFFED</t>
  </si>
  <si>
    <t>GRC303_26_S22_L004_R1_001.fastq.gz</t>
  </si>
  <si>
    <t>13FEB7A141D9C6F4639E20996EE82AF5</t>
  </si>
  <si>
    <t>GRC303_26_S22_L003_R1_001.fastq.gz</t>
  </si>
  <si>
    <t>70DE392C206548EDBC5D81D2079A1A7D</t>
  </si>
  <si>
    <t>GRC303_26_S22_L002_R1_001.fastq.gz</t>
  </si>
  <si>
    <t>21A0C99ABB39A390A76E48B649CBA654</t>
  </si>
  <si>
    <t>GRC303_26_S22_L001_R1_001.fastq.gz</t>
  </si>
  <si>
    <t>293FAF27D4C7276EC837DB8F8FA938F1</t>
  </si>
  <si>
    <t>GRC303_25_S21_L004_R1_001.fastq.gz</t>
  </si>
  <si>
    <t>4BF9548B7CA1E997BCEF5E5A17BC2A53</t>
  </si>
  <si>
    <t>GRC303_25_S21_L003_R1_001.fastq.gz</t>
  </si>
  <si>
    <t>A0A2566058547EA0F1CB0F3D092217D4</t>
  </si>
  <si>
    <t>GRC303_25_S21_L002_R1_001.fastq.gz</t>
  </si>
  <si>
    <t>453E97F15B8D40FA60930BBBF0D7624D</t>
  </si>
  <si>
    <t>GRC303_25_S21_L001_R1_001.fastq.gz</t>
  </si>
  <si>
    <t>DE0E3193A72884017870EC103F43C2D5</t>
  </si>
  <si>
    <t>GRC303_16_S12_L004_R1_001.fastq.gz</t>
  </si>
  <si>
    <t>ED4B65FDC82CA8004738B8B0F5BD01FB</t>
  </si>
  <si>
    <t>GRC303_16_S12_L003_R1_001.fastq.gz</t>
  </si>
  <si>
    <t>001002B21880DA6FE0594903BDD0AFB1</t>
  </si>
  <si>
    <t>GRC303_16_S12_L002_R1_001.fastq.gz</t>
  </si>
  <si>
    <t>1548E74C683DF79D17AD63C16A93A491</t>
  </si>
  <si>
    <t>GRC303_16_S12_L001_R1_001.fastq.gz</t>
  </si>
  <si>
    <t>A3FF07D29C7D2C49A8229CCA13E42EDB</t>
  </si>
  <si>
    <t>GRC303_15_S9_L004_R1_001.fastq.gz</t>
  </si>
  <si>
    <t>7A823472EE1A2BB9F74BC9421675DD9E</t>
  </si>
  <si>
    <t>GRC303_15_S9_L003_R1_001.fastq.gz</t>
  </si>
  <si>
    <t>F647D16374788C628893B1B51E3404CE</t>
  </si>
  <si>
    <t>GRC303_15_S9_L002_R1_001.fastq.gz</t>
  </si>
  <si>
    <t>59DBDBAFDB00460D430D9783E82F1309</t>
  </si>
  <si>
    <t>GRC303_15_S9_L001_R1_001.fastq.gz</t>
  </si>
  <si>
    <t>3F92EF6608F19CC6CC7D236423A0C8B5</t>
  </si>
  <si>
    <t>GRC303_14_S4_L004_R1_001.fastq.gz</t>
  </si>
  <si>
    <t>38D59F46E05D11840D7BE865DEF07F8D</t>
  </si>
  <si>
    <t>GRC303_14_S4_L003_R1_001.fastq.gz</t>
  </si>
  <si>
    <t>6C992916E1D5A64F4828781209EF3EF1</t>
  </si>
  <si>
    <t>GRC303_14_S4_L002_R1_001.fastq.gz</t>
  </si>
  <si>
    <t>F11CF7EEF802F31C9E22A50CE2933C59</t>
  </si>
  <si>
    <t>GRC303_14_S4_L001_R1_001.fastq.gz</t>
  </si>
  <si>
    <t>799C40C610865561E9342E1F37350700</t>
  </si>
  <si>
    <t>GRC303_12_S24_L004_R1_001.fastq.gz</t>
  </si>
  <si>
    <t>3ACBBAA8164A7657DEA407738DD7132C</t>
  </si>
  <si>
    <t>GRC303_12_S24_L003_R1_001.fastq.gz</t>
  </si>
  <si>
    <t>A0D9BD16C6B118C6C984B6E5175C0C2A</t>
  </si>
  <si>
    <t>GRC303_12_S24_L002_R1_001.fastq.gz</t>
  </si>
  <si>
    <t>FB9137A9CF88083E2FCB67A9FDE20D62</t>
  </si>
  <si>
    <t>GRC303_12_S24_L001_R1_001.fastq.gz</t>
  </si>
  <si>
    <t>FDB71C362B2EBF7C87246441C4A9333D</t>
  </si>
  <si>
    <t>GRC303_11_S10_L004_R1_001.fastq.gz</t>
  </si>
  <si>
    <t>71FAB658106140680F4AE66251B40152</t>
  </si>
  <si>
    <t>GRC303_11_S10_L003_R1_001.fastq.gz</t>
  </si>
  <si>
    <t>D941048C304484A15A69EC1AF9DF88AB</t>
  </si>
  <si>
    <t>GRC303_11_S10_L002_R1_001.fastq.gz</t>
  </si>
  <si>
    <t>4E93EB47FAB05A50FA41B9644E824E4E</t>
  </si>
  <si>
    <t>GRC303_11_S10_L001_R1_001.fastq.gz</t>
  </si>
  <si>
    <t>single or paired-end</t>
  </si>
  <si>
    <t>read length</t>
  </si>
  <si>
    <t>instrument model</t>
  </si>
  <si>
    <t>file checksum</t>
  </si>
  <si>
    <t>file type</t>
  </si>
  <si>
    <t>file name</t>
  </si>
  <si>
    <t>RAW FILES</t>
  </si>
  <si>
    <t># For each file listed in the "raw file" columns of the SAMPLES section, provide additional information below.</t>
  </si>
  <si>
    <t>D8616E200A92F4D34D53C6657B7352A6</t>
  </si>
  <si>
    <t>txt</t>
  </si>
  <si>
    <t>All_Samples_Raw_microRNA_counts.txt</t>
  </si>
  <si>
    <t>DE9190FB314B26F54C594DE4C308EE00</t>
  </si>
  <si>
    <t>All_Samples_microRNA_Normalized_counts.txt</t>
  </si>
  <si>
    <t>PROCESSED DATA FILES</t>
  </si>
  <si>
    <t># For each file listed in the "processed data file" columns of the SAMPLES section, provide additional information below.</t>
  </si>
  <si>
    <t>All_Samples_Raw_microRNA_counts.txt is a tab-delimited text file containing raw microRNA counts for all samples</t>
  </si>
  <si>
    <t>processed data files format and content</t>
  </si>
  <si>
    <t>All_Samples_microRNA_Normalized_counts.txt is a tab-delimited text file containing normalized counts for all processed samples</t>
  </si>
  <si>
    <t>rn5</t>
  </si>
  <si>
    <t>genome build</t>
  </si>
  <si>
    <t>Raw microRNA counts were normalized in Partek Flow using the trimmed mean of M-values (TMM) method, then adding 1.0E-4 to all counts</t>
  </si>
  <si>
    <t>data processing step</t>
  </si>
  <si>
    <t>Aligned reads were quantified to miRBase mature microRNAs (version 21) in Parek Flow using Partek E/M with default settings</t>
  </si>
  <si>
    <t>Trimmed reads were aligned to the rat genome (rn5) in Partek Flow using Bowtie v 1.0.0 with default setting except Seed mismatch limit was set 1 and Seed length was set to 10.</t>
  </si>
  <si>
    <t>Illumina adapters were trimmed using the Illumina Basespace app FASTQ Toolkit version 2.0.0. keeping sequences 16 bp and greater. Reads were further trimmed on quality score in Partek Flow (Build version 6.0.17.0723) with default settings except Min read length was set to 15</t>
  </si>
  <si>
    <t>Fastq files generated using bcl2fastq  with the following options: --ignore-missing-bcls --ignore-missing-filter --ignore-missing-positions --ignore-missing-controls --auto-set-to-zero-barcode-mismatches --find-adapters-with-sliding-window --adapter-stringency 0.9 --mask-short-adapter-reads 35 --minimum-trimmed-read-length 35 -R "/data/scratch/workspace/RunFolder" --sample-sheet "/data/scratch/workspace/RunFolder/SampleSheet.csv" -o "/data/scratch/workspace/RunFolder/Analysis/Fastq" -i "/data/scratch/workspace/RunFolder/Data/Intensities/BaseCalls"</t>
  </si>
  <si>
    <t>Basecalling was performed using RTA v2</t>
  </si>
  <si>
    <t># Include additional steps, as necessary.</t>
  </si>
  <si>
    <t># For each step provide a description, as well as software name, version, parameters, if applicable.</t>
  </si>
  <si>
    <t># Data processing steps include base-calling, alignment, filtering, peak-calling, generation of normalized abundance measurements etc…</t>
  </si>
  <si>
    <t>DATA PROCESSING PIPELINE</t>
  </si>
  <si>
    <t>miRNA-seq</t>
  </si>
  <si>
    <t>library strategy</t>
  </si>
  <si>
    <t>Indexed small RNA sequencing libraries were prepared using CleanTag Small RNA Library Prep Kit (TriLink BioTechnologies, San Diego, CA) with 10 ng of purified input RNA following manufacturer's instructions. Libraries were quantified using Bioanalyzer High-Sensitivity DNA chip, pooled, and were sequenced using a NextSeq 500 sequencer on High Output mode (Illumina, San Diego, CA) using 50 cycles of single-end reads.</t>
  </si>
  <si>
    <t>library construction protocol</t>
  </si>
  <si>
    <t>Serum and EDTA plasma samples were collected from the abdominal aorta. 100 µl of serum thawed on ice were centrifuged at 3000 X g for 5 min. Small RNA was isolated using miRCURY RNA Isolation Biofluids Kit following manufacturer's instructions, including an optional on-column DNase digestion (Exiqon, Woburn, MA).</t>
  </si>
  <si>
    <t>extract protocol</t>
  </si>
  <si>
    <t xml:space="preserve">Male Wistar Kyoto (WKY) rats were purchased from Charles Rivers Laboratories (Raleigh, NC) and brought to our AAALAC-approved animal facility at 4 wks old.  Animals were housed two/cage in polycarbonate cages with beta chip bedding and kept on a 12h light/dark cycle.  All experimental protocols were approved by the U.S. EPA's Institutional Animal Care and Use Committee (IACUC). Animals were fed either our normal facility food (Rodent Chow 5001, Ralston Purina Laboratories, St. Louis, MO) or a diet enriched with 6% by weight fish oil (Teklad Custom Research Diets #TD.140729, Harlan Laboratories, Inc.).  Animals were given water and food ad libitum starting at 4 weeks old for 8 weeks until exposure.   Animals were exposed to either filtered air or 0.8 ppm ozone for 4h/day for 2 consecutive days. The average (mean ± SEM) air temperature (75.01 ± 0.21), relative humidity (49.84 ± 0.30), and ozone concentration (0.8045 ± 0.0027 ppm) were monitored continuously.  </t>
  </si>
  <si>
    <t xml:space="preserve">treatment protocol </t>
  </si>
  <si>
    <t>growth protocol</t>
  </si>
  <si>
    <t># Any of the protocols below which are applicable to only a subset of Samples should be included as additional columns of the SAMPLES section instead.</t>
  </si>
  <si>
    <t>PROTOCOLS</t>
  </si>
  <si>
    <t>GRC303_95_S1_L004_R1_001.fastq</t>
  </si>
  <si>
    <t>GRC303_95_S1_L003_R1_001.fastq</t>
  </si>
  <si>
    <t>GRC303_95_S1_L002_R1_001.fastq</t>
  </si>
  <si>
    <t>GRC303_95_S1_L001_R1_001.fastq</t>
  </si>
  <si>
    <t>small RNA</t>
  </si>
  <si>
    <t>ozone</t>
  </si>
  <si>
    <t>fish oil</t>
  </si>
  <si>
    <t>Wistar Kyoto rats</t>
  </si>
  <si>
    <t>serum</t>
  </si>
  <si>
    <t>GRC303_95</t>
  </si>
  <si>
    <t>Sample 24</t>
  </si>
  <si>
    <t>GRC303_94_S13_L004_R1_001.fastq</t>
  </si>
  <si>
    <t>GRC303_94_S13_L003_R1_001.fastq</t>
  </si>
  <si>
    <t>GRC303_94_S13_L002_R1_001.fastq</t>
  </si>
  <si>
    <t>GRC303_94_S13_L001_R1_001.fastq</t>
  </si>
  <si>
    <t>GRC303_94</t>
  </si>
  <si>
    <t>Sample 23</t>
  </si>
  <si>
    <t>GRC303_93_S15_L004_R1_001.fastq</t>
  </si>
  <si>
    <t>GRC303_93_S15_L003_R1_001.fastq</t>
  </si>
  <si>
    <t>GRC303_93_S15_L002_R1_001.fastq</t>
  </si>
  <si>
    <t>GRC303_93_S15_L001_R1_001.fastq</t>
  </si>
  <si>
    <t>GRC303_93</t>
  </si>
  <si>
    <t>Sample 22</t>
  </si>
  <si>
    <t>GRC303_92_S6_L004_R1_001.fastq</t>
  </si>
  <si>
    <t>GRC303_92_S6_L003_R1_001.fastq</t>
  </si>
  <si>
    <t>GRC303_92_S6_L002_R1_001.fastq</t>
  </si>
  <si>
    <t>GRC303_92_S6_L001_R1_001.fastq</t>
  </si>
  <si>
    <t>GRC303_92</t>
  </si>
  <si>
    <t>Sample 21</t>
  </si>
  <si>
    <t>GRC303_91_S18_L004_R1_001.fastq</t>
  </si>
  <si>
    <t>GRC303_91_S18_L003_R1_001.fastq</t>
  </si>
  <si>
    <t>GRC303_91_S18_L002_R1_001.fastq</t>
  </si>
  <si>
    <t>GRC303_91_S18_L001_R1_001.fastq</t>
  </si>
  <si>
    <t>GRC303_91</t>
  </si>
  <si>
    <t>Sample 20</t>
  </si>
  <si>
    <t>GRC303_90_S17_L004_R1_001.fastq</t>
  </si>
  <si>
    <t>GRC303_90_S17_L003_R1_001.fastq</t>
  </si>
  <si>
    <t>GRC303_90_S17_L002_R1_001.fastq</t>
  </si>
  <si>
    <t>GRC303_90_S17_L001_R1_001.fastq</t>
  </si>
  <si>
    <t>GRC303_90</t>
  </si>
  <si>
    <t>Sample 19</t>
  </si>
  <si>
    <t>GRC303_79_S20_L004_R1_001.fastq</t>
  </si>
  <si>
    <t>GRC303_79_S20_L003_R1_001.fastq</t>
  </si>
  <si>
    <t>GRC303_79_S20_L002_R1_001.fastq</t>
  </si>
  <si>
    <t>GRC303_79_S20_L001_R1_001.fastq</t>
  </si>
  <si>
    <t>air</t>
  </si>
  <si>
    <t>GRC303_79</t>
  </si>
  <si>
    <t>Sample 18</t>
  </si>
  <si>
    <t>GRC303_77_S11_L004_R1_001.fastq</t>
  </si>
  <si>
    <t>GRC303_77_S11_L003_R1_001.fastq</t>
  </si>
  <si>
    <t>GRC303_77_S11_L002_R1_001.fastq</t>
  </si>
  <si>
    <t>GRC303_77_S11_L001_R1_001.fastq</t>
  </si>
  <si>
    <t>GRC303_77</t>
  </si>
  <si>
    <t>Sample 17</t>
  </si>
  <si>
    <t>GRC303_76_S8_L004_R1_001.fastq</t>
  </si>
  <si>
    <t>GRC303_76_S8_L003_R1_001.fastq</t>
  </si>
  <si>
    <t>GRC303_76_S8_L002_R1_001.fastq</t>
  </si>
  <si>
    <t>GRC303_76_S8_L001_R1_001.fastq</t>
  </si>
  <si>
    <t>GRC303_76</t>
  </si>
  <si>
    <t>Sample 16</t>
  </si>
  <si>
    <t>GRC303_75_S3_L004_R1_001.fastq</t>
  </si>
  <si>
    <t>GRC303_75_S3_L003_R1_001.fastq</t>
  </si>
  <si>
    <t>GRC303_75_S3_L002_R1_001.fastq</t>
  </si>
  <si>
    <t>GRC303_75_S3_L001_R1_001.fastq</t>
  </si>
  <si>
    <t>GRC303_75</t>
  </si>
  <si>
    <t>Sample 15</t>
  </si>
  <si>
    <t>GRC303_74_S23_L004_R1_001.fastq</t>
  </si>
  <si>
    <t>GRC303_74_S23_L003_R1_001.fastq</t>
  </si>
  <si>
    <t>GRC303_74_S23_L002_R1_001.fastq</t>
  </si>
  <si>
    <t>GRC303_74_S23_L001_R1_001.fastq</t>
  </si>
  <si>
    <t>GRC303_74</t>
  </si>
  <si>
    <t>Sample 14</t>
  </si>
  <si>
    <t>GRC303_73_S14_L004_R1_001.fastq</t>
  </si>
  <si>
    <t>GRC303_73_S14_L003_R1_001.fastq</t>
  </si>
  <si>
    <t>GRC303_73_S14_L002_R1_001.fastq</t>
  </si>
  <si>
    <t>GRC303_73_S14_L001_R1_001.fastq</t>
  </si>
  <si>
    <t>GRC303_73</t>
  </si>
  <si>
    <t>Sample 13</t>
  </si>
  <si>
    <t>GRC303_30_S5_L004_R1_001.fastq</t>
  </si>
  <si>
    <t>GRC303_30_S5_L003_R1_001.fastq</t>
  </si>
  <si>
    <t>GRC303_30_S5_L002_R1_001.fastq</t>
  </si>
  <si>
    <t>GRC303_30_S5_L001_R1_001.fastq</t>
  </si>
  <si>
    <t>normal</t>
  </si>
  <si>
    <t>GRC303_30</t>
  </si>
  <si>
    <t>Sample 12</t>
  </si>
  <si>
    <t>GRC303_29_S16_L004_R1_001.fastq</t>
  </si>
  <si>
    <t>GRC303_29_S16_L003_R1_001.fastq</t>
  </si>
  <si>
    <t>GRC303_29_S16_L002_R1_001.fastq</t>
  </si>
  <si>
    <t>GRC303_29_S16_L001_R1_001.fastq</t>
  </si>
  <si>
    <t>GRC303_29</t>
  </si>
  <si>
    <t>Sample 11</t>
  </si>
  <si>
    <t>GRC303_28_S7_L004_R1_001.fastq</t>
  </si>
  <si>
    <t>GRC303_28_S7_L003_R1_001.fastq</t>
  </si>
  <si>
    <t>GRC303_28_S7_L002_R1_001.fastq</t>
  </si>
  <si>
    <t>GRC303_28_S7_L001_R1_001.fastq</t>
  </si>
  <si>
    <t>GRC303_28</t>
  </si>
  <si>
    <t>Sample 10</t>
  </si>
  <si>
    <t>GRC303_27_S19_L004_R1_001.fastq</t>
  </si>
  <si>
    <t>GRC303_27_S19_L003_R1_001.fastq</t>
  </si>
  <si>
    <t>GRC303_27_S19_L002_R1_001.fastq</t>
  </si>
  <si>
    <t>GRC303_27_S19_L001_R1_001.fastq</t>
  </si>
  <si>
    <t>GRC303_27</t>
  </si>
  <si>
    <t>Sample 9</t>
  </si>
  <si>
    <t>GRC303_26_S22_L004_R1_001.fastq</t>
  </si>
  <si>
    <t>GRC303_26_S22_L003_R1_001.fastq</t>
  </si>
  <si>
    <t>GRC303_26_S22_L002_R1_001.fastq</t>
  </si>
  <si>
    <t>GRC303_26_S22_L001_R1_001.fastq</t>
  </si>
  <si>
    <t>GRC303_26</t>
  </si>
  <si>
    <t>Sample 8</t>
  </si>
  <si>
    <t>GRC303_25_S21_L004_R1_001.fastq</t>
  </si>
  <si>
    <t>GRC303_25_S21_L003_R1_001.fastq</t>
  </si>
  <si>
    <t>GRC303_25_S21_L002_R1_001.fastq</t>
  </si>
  <si>
    <t>GRC303_25_S21_L001_R1_001.fastq</t>
  </si>
  <si>
    <t>GRC303_25</t>
  </si>
  <si>
    <t>Sample 7</t>
  </si>
  <si>
    <t>GRC303_16_S12_L004_R1_001.fastq</t>
  </si>
  <si>
    <t>GRC303_16_S12_L003_R1_001.fastq</t>
  </si>
  <si>
    <t>GRC303_16_S12_L002_R1_001.fastq</t>
  </si>
  <si>
    <t>GRC303_16_S12_L001_R1_001.fastq</t>
  </si>
  <si>
    <t>GRC303_16</t>
  </si>
  <si>
    <t>Sample 6</t>
  </si>
  <si>
    <t>GRC303_15_S9_L004_R1_001.fastq</t>
  </si>
  <si>
    <t>GRC303_15_S9_L003_R1_001.fastq</t>
  </si>
  <si>
    <t>GRC303_15_S9_L002_R1_001.fastq</t>
  </si>
  <si>
    <t>GRC303_15_S9_L001_R1_001.fastq</t>
  </si>
  <si>
    <t>GRC303_15</t>
  </si>
  <si>
    <t>Sample 5</t>
  </si>
  <si>
    <t>GRC303_14_S4_L004_R1_001.fastq</t>
  </si>
  <si>
    <t>GRC303_14_S4_L003_R1_001.fastq</t>
  </si>
  <si>
    <t>GRC303_14_S4_L002_R1_001.fastq</t>
  </si>
  <si>
    <t>GRC303_14_S4_L001_R1_001.fastq</t>
  </si>
  <si>
    <t>GRC303_14</t>
  </si>
  <si>
    <t>Sample 4</t>
  </si>
  <si>
    <t>GRC303_12_S24_L004_R1_001.fastq</t>
  </si>
  <si>
    <t>GRC303_12_S24_L003_R1_001.fastq</t>
  </si>
  <si>
    <t>GRC303_12_S24_L002_R1_001.fastq</t>
  </si>
  <si>
    <t>GRC303_12_S24_L001_R1_001.fastq</t>
  </si>
  <si>
    <t>GRC303_12</t>
  </si>
  <si>
    <t>Sample 3</t>
  </si>
  <si>
    <t>GRC303_11_S10_L004_R1_001.fastq</t>
  </si>
  <si>
    <t>GRC303_11_S10_L003_R1_001.fastq</t>
  </si>
  <si>
    <t>GRC303_11_S10_L002_R1_001.fastq</t>
  </si>
  <si>
    <t>GRC303_11_S10_L001_R1_001.fastq</t>
  </si>
  <si>
    <t>GRC303_11</t>
  </si>
  <si>
    <t>Sample 2</t>
  </si>
  <si>
    <t>GRC303_9_S2_L004_R1_001.fastq</t>
  </si>
  <si>
    <t>GRC303_9_S2_L003_R1_001.fastq</t>
  </si>
  <si>
    <t>GRC303_9_S2_L002_R1_001.fastq</t>
  </si>
  <si>
    <t>GRC303_9_S2_L001_R1_001.fastq</t>
  </si>
  <si>
    <t>GRC303_9</t>
  </si>
  <si>
    <t>Sample 1</t>
  </si>
  <si>
    <t>raw file</t>
  </si>
  <si>
    <t xml:space="preserve">processed data file </t>
  </si>
  <si>
    <t>description</t>
  </si>
  <si>
    <t>molecule</t>
  </si>
  <si>
    <r>
      <t xml:space="preserve">characteristics: </t>
    </r>
    <r>
      <rPr>
        <b/>
        <sz val="10"/>
        <color indexed="10"/>
        <rFont val="Arial"/>
        <family val="2"/>
      </rPr>
      <t>exposure</t>
    </r>
  </si>
  <si>
    <r>
      <t xml:space="preserve">characteristics: </t>
    </r>
    <r>
      <rPr>
        <b/>
        <sz val="10"/>
        <color rgb="FFFF0000"/>
        <rFont val="Arial"/>
        <family val="2"/>
      </rPr>
      <t>diet</t>
    </r>
  </si>
  <si>
    <t>organism</t>
  </si>
  <si>
    <t>source name</t>
  </si>
  <si>
    <t>title</t>
  </si>
  <si>
    <t>Sample name</t>
  </si>
  <si>
    <t># Additional "processed data file" or "raw file" columns may be included.</t>
  </si>
  <si>
    <t># This section lists and describes each of the biological Samples under investgation, as well as any protocols that are specific to individual Samples.</t>
  </si>
  <si>
    <t>SAMPLES</t>
  </si>
  <si>
    <t>[optional]</t>
  </si>
  <si>
    <t>SRA_center_name_code</t>
  </si>
  <si>
    <t>supplementary file</t>
  </si>
  <si>
    <t>Samantha,J,Snow</t>
  </si>
  <si>
    <t>contributor</t>
  </si>
  <si>
    <t>Urmila,P,Kodavanti</t>
  </si>
  <si>
    <t>Kymberly,M,Gowdy</t>
  </si>
  <si>
    <t>Haiyan,Tong</t>
  </si>
  <si>
    <t>Allen,D,Ledbetter</t>
  </si>
  <si>
    <t>Mette,C,Schladweiler</t>
  </si>
  <si>
    <t>Judy,E,Richards</t>
  </si>
  <si>
    <t>Virginia,Bass</t>
  </si>
  <si>
    <t>Myles,Hodge</t>
  </si>
  <si>
    <t>Andres,Henriquez</t>
  </si>
  <si>
    <t>Wan-Yun,Cheng</t>
  </si>
  <si>
    <t>Gail,M,Nelson</t>
  </si>
  <si>
    <t>Gleta,Carswell</t>
  </si>
  <si>
    <t>Brian,N,Chorley</t>
  </si>
  <si>
    <t>Using an Illumina NextSeq sequencer, 24 samples were analyzed by small RNA-sequencing from the serum of 4 wk old male Wistar Kyoto rats. 4 conditions were assessed: control (normal diet), 6% by weight fish oil supplemented diet for 8 weeks, control diet plus 0.8 ppm ozone for 4h/day for 2 consecutive days, or fish oil diet plus 0.8 ppm ozone for 4h/day for 2 consecutive days. n=6 for each treatment group.</t>
  </si>
  <si>
    <t>overall design</t>
  </si>
  <si>
    <t>Fish oil, olive oil, and coconut oil dietary supplementation have several cardioprotective benefits, but it is not established if they can protect against air pollution-induced adverse effects.  We hypothesized that these dietary supplements would attenuate ozone-induced systemic and pulmonary effects.  Male Wistar Kyoto rats were fed either a normal diet, or a diet enriched with fish, olive, or coconut oil starting at 4 weeks of age for 8 weeks.  Animals were then exposed to air or ozone (0.8 ppm), 4h/day for 2 consecutive days.  The fish oil diet completely abolished phenylephrine-induced vasoconstriction that was increased following ozone exposure in the animals fed all other diets. Only the fish oil diet increased baseline levels of bronchoalveolar lavage fluid (BALF) markers of lung injury and inflammation.  Ozone-induced pulmonary injury/inflammation were comparable in rats on normal, coconut oil, and olive oil diets with altered expression of markers in animals fed the fish oil diet. Fish oil, regardless of exposure, led to enlarged, foamy macrophages in the BALF that coincided with decreased mRNA expression of cholesterol transporters, cholesterol receptors, and nuclear receptors in the lung.  Serum miRNA profile was assessed using small RNA-sequencing in normal and fish oil groups and demonstrated marked depletion of a variety of miRNAs, several of which were of splenic origin. No ozone-specific changes were noted. Collectively, these data indicate that while fish oil offered protection from ozone-induced aortic vasoconstriction, it increased pulmonary injury/inflammation and impaired lipid transport mechanisms resulting in foamy macrophage accumulation, demonstrating the need to be cognizant of potential off-target pulmonary effects that might offset the overall benefit of this vasoprotective dietary supplement.</t>
  </si>
  <si>
    <t>summary</t>
  </si>
  <si>
    <t>Ozone-Induced Vascular Contractility and Pulmonary Injury are Differentially Impacted by Diets Enriched with Coconut Oil, Fish Oil, and Olive Oil</t>
  </si>
  <si>
    <t># This section describes the overall experiment.</t>
  </si>
  <si>
    <t xml:space="preserve">SERIES </t>
  </si>
  <si>
    <t># Human data. If there are patient privacy concerns regarding making data fully public through GEO, please submit to NCBI's dbGaP (http://www.ncbi.nlm.nih.gov/gap/) database. dbGaP has controlled access mechanisms and is an appropriate resource for hosting sensitive patient data.</t>
  </si>
  <si>
    <r>
      <t xml:space="preserve"># </t>
    </r>
    <r>
      <rPr>
        <b/>
        <sz val="10"/>
        <color indexed="12"/>
        <rFont val="Arial"/>
        <family val="2"/>
      </rPr>
      <t>Field names</t>
    </r>
    <r>
      <rPr>
        <b/>
        <sz val="10"/>
        <rFont val="Arial"/>
        <family val="2"/>
      </rPr>
      <t xml:space="preserve"> (in blue on this page) should not be edited. Hover over cells containing </t>
    </r>
    <r>
      <rPr>
        <b/>
        <sz val="10"/>
        <color indexed="12"/>
        <rFont val="Arial"/>
        <family val="2"/>
      </rPr>
      <t>field names</t>
    </r>
    <r>
      <rPr>
        <b/>
        <sz val="10"/>
        <rFont val="Arial"/>
        <family val="2"/>
      </rPr>
      <t xml:space="preserve"> to view field content guidelines.</t>
    </r>
  </si>
  <si>
    <t># Templates containing example data are found in the METADATA EXAMPLES spreadsheet tabs at the foot of this page.</t>
  </si>
  <si>
    <t># All fields in this template must be completed.</t>
  </si>
  <si>
    <t># High-throughput sequencing metadata template (version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</si>
</sst>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222222"/>
      <name val="Times New Roman"/>
      <family val="1"/>
    </font>
    <font>
      <b/>
      <sz val="12"/>
      <color rgb="FF222222"/>
      <name val="Times New Roman"/>
      <family val="1"/>
    </font>
    <font>
      <u/>
      <sz val="11"/>
      <color theme="10"/>
      <name val="Calibri"/>
      <family val="2"/>
      <scheme val="minor"/>
    </font>
    <font>
      <sz val="10"/>
      <color rgb="FF666666"/>
      <name val="Open Sans"/>
    </font>
    <font>
      <u/>
      <sz val="11"/>
      <color theme="1"/>
      <name val="Calibri"/>
      <family val="2"/>
      <scheme val="minor"/>
    </font>
    <font>
      <sz val="10"/>
      <name val="Arial"/>
      <family val="2"/>
    </font>
    <font>
      <b/>
      <sz val="10"/>
      <color rgb="FF0000FF"/>
      <name val="Arial"/>
      <family val="2"/>
    </font>
    <font>
      <b/>
      <sz val="10"/>
      <color rgb="FFFF0000"/>
      <name val="Arial"/>
      <family val="2"/>
    </font>
    <font>
      <sz val="10"/>
      <color rgb="FF0000FF"/>
      <name val="Arial"/>
      <family val="2"/>
    </font>
    <font>
      <b/>
      <sz val="10"/>
      <color indexed="12"/>
      <name val="Arial"/>
      <family val="2"/>
    </font>
    <font>
      <sz val="10"/>
      <color indexed="12"/>
      <name val="Arial"/>
      <family val="2"/>
    </font>
    <font>
      <b/>
      <sz val="10"/>
      <color indexed="10"/>
      <name val="Arial"/>
      <family val="2"/>
    </font>
    <font>
      <b/>
      <sz val="10"/>
      <name val="Arial"/>
      <family val="2"/>
    </font>
    <font>
      <b/>
      <sz val="8"/>
      <color indexed="81"/>
      <name val="Tahoma"/>
      <family val="2"/>
    </font>
    <font>
      <b/>
      <sz val="8"/>
      <color indexed="8"/>
      <name val="Tahoma"/>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8" tint="0.59999389629810485"/>
        <bgColor indexed="64"/>
      </patternFill>
    </fill>
    <fill>
      <patternFill patternType="solid">
        <fgColor rgb="FFEEEEEE"/>
        <bgColor indexed="64"/>
      </patternFill>
    </fill>
    <fill>
      <patternFill patternType="solid">
        <fgColor rgb="FFFFFFFF"/>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CCFFCC"/>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xf numFmtId="0" fontId="23" fillId="0" borderId="0"/>
  </cellStyleXfs>
  <cellXfs count="61">
    <xf numFmtId="0" fontId="0" fillId="0" borderId="0" xfId="0"/>
    <xf numFmtId="11" fontId="0" fillId="0" borderId="0" xfId="0" applyNumberFormat="1"/>
    <xf numFmtId="0" fontId="0" fillId="0" borderId="0" xfId="0" applyAlignment="1">
      <alignment horizontal="center"/>
    </xf>
    <xf numFmtId="11" fontId="0" fillId="0" borderId="0" xfId="0" applyNumberFormat="1" applyAlignment="1">
      <alignment horizontal="center"/>
    </xf>
    <xf numFmtId="0" fontId="16" fillId="0" borderId="0" xfId="0" applyFont="1"/>
    <xf numFmtId="11" fontId="16" fillId="0" borderId="0" xfId="0" applyNumberFormat="1" applyFont="1"/>
    <xf numFmtId="0" fontId="0" fillId="0" borderId="0" xfId="0" applyAlignment="1">
      <alignment horizontal="center" vertical="center" wrapText="1"/>
    </xf>
    <xf numFmtId="0" fontId="0" fillId="33" borderId="0" xfId="0" applyFill="1"/>
    <xf numFmtId="0" fontId="0" fillId="34" borderId="0" xfId="0" applyFill="1"/>
    <xf numFmtId="0" fontId="14" fillId="34" borderId="0" xfId="0" applyFont="1" applyFill="1"/>
    <xf numFmtId="0" fontId="0" fillId="0" borderId="0" xfId="0" applyFill="1"/>
    <xf numFmtId="0" fontId="19" fillId="35" borderId="0" xfId="0" applyFont="1" applyFill="1" applyAlignment="1">
      <alignment horizontal="left" wrapText="1" indent="1"/>
    </xf>
    <xf numFmtId="0" fontId="19" fillId="35" borderId="0" xfId="0" applyFont="1" applyFill="1" applyAlignment="1">
      <alignment horizontal="center" wrapText="1"/>
    </xf>
    <xf numFmtId="9" fontId="19" fillId="35" borderId="0" xfId="0" applyNumberFormat="1" applyFont="1" applyFill="1" applyAlignment="1">
      <alignment horizontal="center" wrapText="1"/>
    </xf>
    <xf numFmtId="0" fontId="18" fillId="36" borderId="0" xfId="0" applyFont="1" applyFill="1" applyAlignment="1">
      <alignment horizontal="left" vertical="top" wrapText="1" indent="1"/>
    </xf>
    <xf numFmtId="3" fontId="18" fillId="36" borderId="0" xfId="0" applyNumberFormat="1" applyFont="1" applyFill="1" applyAlignment="1">
      <alignment horizontal="center" vertical="top" wrapText="1"/>
    </xf>
    <xf numFmtId="0" fontId="18" fillId="36" borderId="0" xfId="0" applyFont="1" applyFill="1" applyAlignment="1">
      <alignment horizontal="center" vertical="top" wrapText="1"/>
    </xf>
    <xf numFmtId="0" fontId="20" fillId="36" borderId="0" xfId="42" applyFill="1" applyAlignment="1">
      <alignment horizontal="center" vertical="top" wrapText="1"/>
    </xf>
    <xf numFmtId="0" fontId="18" fillId="35" borderId="0" xfId="0" applyFont="1" applyFill="1" applyAlignment="1">
      <alignment horizontal="left" vertical="top" wrapText="1" indent="1"/>
    </xf>
    <xf numFmtId="3" fontId="18" fillId="35" borderId="0" xfId="0" applyNumberFormat="1" applyFont="1" applyFill="1" applyAlignment="1">
      <alignment horizontal="center" vertical="top" wrapText="1"/>
    </xf>
    <xf numFmtId="0" fontId="18" fillId="35" borderId="0" xfId="0" applyFont="1" applyFill="1" applyAlignment="1">
      <alignment horizontal="center" vertical="top" wrapText="1"/>
    </xf>
    <xf numFmtId="0" fontId="20" fillId="35" borderId="0" xfId="42" applyFill="1" applyAlignment="1">
      <alignment horizontal="center" vertical="top" wrapText="1"/>
    </xf>
    <xf numFmtId="0" fontId="21" fillId="0" borderId="0" xfId="0" applyFont="1"/>
    <xf numFmtId="0" fontId="22" fillId="0" borderId="0" xfId="0" applyFont="1"/>
    <xf numFmtId="0" fontId="0" fillId="37" borderId="0" xfId="0" applyFill="1"/>
    <xf numFmtId="0" fontId="0" fillId="38" borderId="0" xfId="0" applyFill="1"/>
    <xf numFmtId="0" fontId="0" fillId="39" borderId="0" xfId="0" applyFill="1"/>
    <xf numFmtId="2" fontId="0" fillId="0" borderId="0" xfId="0" applyNumberFormat="1"/>
    <xf numFmtId="0" fontId="19" fillId="35" borderId="0" xfId="0" applyFont="1" applyFill="1" applyAlignment="1">
      <alignment horizontal="center" wrapText="1"/>
    </xf>
    <xf numFmtId="0" fontId="23" fillId="0" borderId="0" xfId="43" applyFont="1" applyBorder="1" applyAlignment="1"/>
    <xf numFmtId="0" fontId="23" fillId="0" borderId="0" xfId="43" applyNumberFormat="1" applyFont="1" applyBorder="1" applyAlignment="1"/>
    <xf numFmtId="0" fontId="23" fillId="0" borderId="0" xfId="43" applyFont="1" applyBorder="1"/>
    <xf numFmtId="0" fontId="24" fillId="33" borderId="0" xfId="43" applyFont="1" applyFill="1" applyBorder="1"/>
    <xf numFmtId="0" fontId="25" fillId="33" borderId="0" xfId="43" applyFont="1" applyFill="1" applyBorder="1"/>
    <xf numFmtId="0" fontId="25" fillId="0" borderId="0" xfId="43" applyFont="1" applyBorder="1"/>
    <xf numFmtId="0" fontId="23" fillId="40" borderId="0" xfId="43" applyFont="1" applyFill="1" applyBorder="1"/>
    <xf numFmtId="0" fontId="23" fillId="0" borderId="0" xfId="43" applyFont="1" applyFill="1" applyBorder="1"/>
    <xf numFmtId="0" fontId="26" fillId="33" borderId="0" xfId="43" applyFont="1" applyFill="1" applyBorder="1"/>
    <xf numFmtId="0" fontId="23" fillId="0" borderId="0" xfId="43" applyFont="1" applyFill="1" applyBorder="1" applyAlignment="1"/>
    <xf numFmtId="0" fontId="23" fillId="0" borderId="0" xfId="43" applyFont="1" applyBorder="1" applyAlignment="1">
      <alignment horizontal="left"/>
    </xf>
    <xf numFmtId="0" fontId="24" fillId="0" borderId="0" xfId="43" applyNumberFormat="1" applyFont="1" applyFill="1" applyBorder="1" applyAlignment="1" applyProtection="1"/>
    <xf numFmtId="0" fontId="23" fillId="0" borderId="0" xfId="43" applyFont="1" applyFill="1" applyBorder="1" applyAlignment="1">
      <alignment horizontal="left"/>
    </xf>
    <xf numFmtId="0" fontId="25" fillId="0" borderId="0" xfId="43" applyNumberFormat="1" applyFont="1" applyFill="1" applyBorder="1" applyAlignment="1" applyProtection="1"/>
    <xf numFmtId="0" fontId="27" fillId="0" borderId="0" xfId="43" applyNumberFormat="1" applyFont="1" applyFill="1" applyBorder="1" applyAlignment="1" applyProtection="1"/>
    <xf numFmtId="0" fontId="23" fillId="0" borderId="0" xfId="43" applyNumberFormat="1" applyFont="1" applyBorder="1" applyAlignment="1">
      <alignment horizontal="left"/>
    </xf>
    <xf numFmtId="0" fontId="28" fillId="0" borderId="0" xfId="43" applyNumberFormat="1" applyFont="1" applyFill="1" applyBorder="1" applyAlignment="1" applyProtection="1"/>
    <xf numFmtId="0" fontId="23" fillId="40" borderId="0" xfId="43" applyFont="1" applyFill="1" applyBorder="1" applyAlignment="1"/>
    <xf numFmtId="0" fontId="29" fillId="0" borderId="0" xfId="43" applyFont="1" applyBorder="1" applyAlignment="1"/>
    <xf numFmtId="0" fontId="23" fillId="0" borderId="0" xfId="43" applyFont="1" applyFill="1" applyBorder="1" applyAlignment="1">
      <alignment wrapText="1"/>
    </xf>
    <xf numFmtId="0" fontId="30" fillId="0" borderId="0" xfId="43" applyNumberFormat="1" applyFont="1" applyBorder="1" applyAlignment="1"/>
    <xf numFmtId="0" fontId="27" fillId="33" borderId="0" xfId="43" applyNumberFormat="1" applyFont="1" applyFill="1" applyBorder="1" applyAlignment="1" applyProtection="1"/>
    <xf numFmtId="0" fontId="27" fillId="33" borderId="0" xfId="43" applyNumberFormat="1" applyFont="1" applyFill="1" applyBorder="1" applyAlignment="1"/>
    <xf numFmtId="0" fontId="23" fillId="40" borderId="0" xfId="43" applyNumberFormat="1" applyFont="1" applyFill="1" applyBorder="1" applyAlignment="1"/>
    <xf numFmtId="0" fontId="23" fillId="40" borderId="0" xfId="43" applyNumberFormat="1" applyFont="1" applyFill="1" applyBorder="1" applyAlignment="1" applyProtection="1"/>
    <xf numFmtId="0" fontId="23" fillId="40" borderId="0" xfId="43" applyNumberFormat="1" applyFont="1" applyFill="1" applyBorder="1"/>
    <xf numFmtId="0" fontId="23" fillId="0" borderId="0" xfId="43" applyNumberFormat="1" applyFont="1" applyFill="1" applyBorder="1" applyAlignment="1" applyProtection="1"/>
    <xf numFmtId="0" fontId="23" fillId="0" borderId="0" xfId="43" applyNumberFormat="1" applyFont="1" applyFill="1" applyBorder="1" applyAlignment="1" applyProtection="1">
      <alignment horizontal="left"/>
    </xf>
    <xf numFmtId="0" fontId="29" fillId="0" borderId="0" xfId="43" applyNumberFormat="1" applyFont="1" applyFill="1" applyBorder="1" applyAlignment="1" applyProtection="1"/>
    <xf numFmtId="0" fontId="23" fillId="0" borderId="0" xfId="43" applyNumberFormat="1" applyFont="1" applyBorder="1"/>
    <xf numFmtId="0" fontId="30" fillId="40" borderId="0" xfId="43" applyNumberFormat="1" applyFont="1" applyFill="1" applyBorder="1" applyAlignment="1" applyProtection="1"/>
    <xf numFmtId="0" fontId="30" fillId="40" borderId="0" xfId="43" applyFont="1" applyFill="1" applyBorder="1" applyAlignmen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31750" cap="rnd">
              <a:solidFill>
                <a:schemeClr val="tx1"/>
              </a:solidFill>
              <a:round/>
            </a:ln>
            <a:effectLst/>
          </c:spPr>
          <c:marker>
            <c:symbol val="circle"/>
            <c:size val="6"/>
            <c:spPr>
              <a:solidFill>
                <a:schemeClr val="tx1"/>
              </a:solidFill>
              <a:ln w="12700">
                <a:noFill/>
                <a:round/>
              </a:ln>
              <a:effectLst/>
            </c:spPr>
          </c:marker>
          <c:cat>
            <c:strRef>
              <c:f>'Combine TS'!$Q$12:$Q$24</c:f>
              <c:strCache>
                <c:ptCount val="13"/>
                <c:pt idx="0">
                  <c:v>blood</c:v>
                </c:pt>
                <c:pt idx="1">
                  <c:v>brain</c:v>
                </c:pt>
                <c:pt idx="2">
                  <c:v>endocrine</c:v>
                </c:pt>
                <c:pt idx="3">
                  <c:v>heart</c:v>
                </c:pt>
                <c:pt idx="4">
                  <c:v>intestine</c:v>
                </c:pt>
                <c:pt idx="5">
                  <c:v>kidney</c:v>
                </c:pt>
                <c:pt idx="6">
                  <c:v>liver</c:v>
                </c:pt>
                <c:pt idx="7">
                  <c:v>lung</c:v>
                </c:pt>
                <c:pt idx="8">
                  <c:v>muscle</c:v>
                </c:pt>
                <c:pt idx="9">
                  <c:v>pancreas</c:v>
                </c:pt>
                <c:pt idx="10">
                  <c:v>reproductive</c:v>
                </c:pt>
                <c:pt idx="11">
                  <c:v>spine</c:v>
                </c:pt>
                <c:pt idx="12">
                  <c:v>spleen</c:v>
                </c:pt>
              </c:strCache>
            </c:strRef>
          </c:cat>
          <c:val>
            <c:numRef>
              <c:f>'Combine TS'!$T$12:$T$24</c:f>
              <c:numCache>
                <c:formatCode>0.00</c:formatCode>
                <c:ptCount val="13"/>
                <c:pt idx="0">
                  <c:v>0.25</c:v>
                </c:pt>
                <c:pt idx="1">
                  <c:v>5.0505050505050504E-2</c:v>
                </c:pt>
                <c:pt idx="2">
                  <c:v>0</c:v>
                </c:pt>
                <c:pt idx="3">
                  <c:v>0</c:v>
                </c:pt>
                <c:pt idx="4">
                  <c:v>0.18181818181818182</c:v>
                </c:pt>
                <c:pt idx="5">
                  <c:v>0.125</c:v>
                </c:pt>
                <c:pt idx="6">
                  <c:v>0.16666666666666666</c:v>
                </c:pt>
                <c:pt idx="7">
                  <c:v>0</c:v>
                </c:pt>
                <c:pt idx="8">
                  <c:v>0</c:v>
                </c:pt>
                <c:pt idx="9">
                  <c:v>0.125</c:v>
                </c:pt>
                <c:pt idx="10">
                  <c:v>0</c:v>
                </c:pt>
                <c:pt idx="11">
                  <c:v>0</c:v>
                </c:pt>
                <c:pt idx="12">
                  <c:v>0.31578947368421051</c:v>
                </c:pt>
              </c:numCache>
            </c:numRef>
          </c:val>
          <c:extLst>
            <c:ext xmlns:c16="http://schemas.microsoft.com/office/drawing/2014/chart" uri="{C3380CC4-5D6E-409C-BE32-E72D297353CC}">
              <c16:uniqueId val="{00000000-FB79-488B-8DD2-208C6D564DA8}"/>
            </c:ext>
          </c:extLst>
        </c:ser>
        <c:dLbls>
          <c:showLegendKey val="0"/>
          <c:showVal val="0"/>
          <c:showCatName val="0"/>
          <c:showSerName val="0"/>
          <c:showPercent val="0"/>
          <c:showBubbleSize val="0"/>
        </c:dLbls>
        <c:axId val="329882712"/>
        <c:axId val="329883368"/>
      </c:radarChart>
      <c:catAx>
        <c:axId val="32988271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29883368"/>
        <c:crosses val="autoZero"/>
        <c:auto val="1"/>
        <c:lblAlgn val="ctr"/>
        <c:lblOffset val="100"/>
        <c:noMultiLvlLbl val="0"/>
      </c:catAx>
      <c:valAx>
        <c:axId val="329883368"/>
        <c:scaling>
          <c:orientation val="minMax"/>
        </c:scaling>
        <c:delete val="0"/>
        <c:axPos val="l"/>
        <c:majorGridlines>
          <c:spPr>
            <a:ln w="9525" cap="flat" cmpd="sng" algn="ctr">
              <a:solidFill>
                <a:schemeClr val="tx1">
                  <a:lumMod val="65000"/>
                  <a:lumOff val="35000"/>
                </a:schemeClr>
              </a:solidFill>
              <a:round/>
            </a:ln>
            <a:effectLst/>
          </c:spPr>
        </c:majorGridlines>
        <c:numFmt formatCode="0.00" sourceLinked="1"/>
        <c:majorTickMark val="none"/>
        <c:minorTickMark val="none"/>
        <c:tickLblPos val="nextTo"/>
        <c:spPr>
          <a:noFill/>
          <a:ln>
            <a:noFill/>
          </a:ln>
          <a:effectLst/>
        </c:spPr>
        <c:txPr>
          <a:bodyPr rot="0" spcFirstLastPara="1" vertOverflow="ellipsis" wrap="square" anchor="t" anchorCtr="1"/>
          <a:lstStyle/>
          <a:p>
            <a:pPr>
              <a:defRPr sz="900" b="0" i="0" u="none" strike="noStrike" kern="1200" baseline="0">
                <a:solidFill>
                  <a:schemeClr val="tx2"/>
                </a:solidFill>
                <a:latin typeface="+mn-lt"/>
                <a:ea typeface="+mn-ea"/>
                <a:cs typeface="+mn-cs"/>
              </a:defRPr>
            </a:pPr>
            <a:endParaRPr lang="en-US"/>
          </a:p>
        </c:txPr>
        <c:crossAx val="3298827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31750" cap="rnd">
              <a:solidFill>
                <a:schemeClr val="tx1"/>
              </a:solidFill>
              <a:round/>
            </a:ln>
            <a:effectLst/>
          </c:spPr>
          <c:marker>
            <c:symbol val="circle"/>
            <c:size val="6"/>
            <c:spPr>
              <a:solidFill>
                <a:schemeClr val="tx1"/>
              </a:solidFill>
              <a:ln w="12700">
                <a:noFill/>
                <a:round/>
              </a:ln>
              <a:effectLst/>
            </c:spPr>
          </c:marker>
          <c:cat>
            <c:strRef>
              <c:f>'Combine TS'!$Q$27:$Q$39</c:f>
              <c:strCache>
                <c:ptCount val="13"/>
                <c:pt idx="0">
                  <c:v>blood</c:v>
                </c:pt>
                <c:pt idx="1">
                  <c:v>brain</c:v>
                </c:pt>
                <c:pt idx="2">
                  <c:v>spine</c:v>
                </c:pt>
                <c:pt idx="3">
                  <c:v>endocrine</c:v>
                </c:pt>
                <c:pt idx="4">
                  <c:v>spleen</c:v>
                </c:pt>
                <c:pt idx="5">
                  <c:v>pancreas</c:v>
                </c:pt>
                <c:pt idx="6">
                  <c:v>lung</c:v>
                </c:pt>
                <c:pt idx="7">
                  <c:v>heart</c:v>
                </c:pt>
                <c:pt idx="8">
                  <c:v>muscle</c:v>
                </c:pt>
                <c:pt idx="9">
                  <c:v>liver</c:v>
                </c:pt>
                <c:pt idx="10">
                  <c:v>kidney</c:v>
                </c:pt>
                <c:pt idx="11">
                  <c:v>intestine</c:v>
                </c:pt>
                <c:pt idx="12">
                  <c:v>reproductive</c:v>
                </c:pt>
              </c:strCache>
            </c:strRef>
          </c:cat>
          <c:val>
            <c:numRef>
              <c:f>'Combine TS'!$S$27:$S$39</c:f>
              <c:numCache>
                <c:formatCode>General</c:formatCode>
                <c:ptCount val="13"/>
                <c:pt idx="0">
                  <c:v>2</c:v>
                </c:pt>
                <c:pt idx="1">
                  <c:v>5</c:v>
                </c:pt>
                <c:pt idx="2">
                  <c:v>0</c:v>
                </c:pt>
                <c:pt idx="3">
                  <c:v>0</c:v>
                </c:pt>
                <c:pt idx="4">
                  <c:v>6</c:v>
                </c:pt>
                <c:pt idx="5">
                  <c:v>1</c:v>
                </c:pt>
                <c:pt idx="6">
                  <c:v>0</c:v>
                </c:pt>
                <c:pt idx="7">
                  <c:v>0</c:v>
                </c:pt>
                <c:pt idx="8">
                  <c:v>0</c:v>
                </c:pt>
                <c:pt idx="9">
                  <c:v>1</c:v>
                </c:pt>
                <c:pt idx="10">
                  <c:v>1</c:v>
                </c:pt>
                <c:pt idx="11">
                  <c:v>2</c:v>
                </c:pt>
                <c:pt idx="12">
                  <c:v>0</c:v>
                </c:pt>
              </c:numCache>
            </c:numRef>
          </c:val>
          <c:extLst>
            <c:ext xmlns:c16="http://schemas.microsoft.com/office/drawing/2014/chart" uri="{C3380CC4-5D6E-409C-BE32-E72D297353CC}">
              <c16:uniqueId val="{00000000-CB93-4173-BF7C-83F78C977928}"/>
            </c:ext>
          </c:extLst>
        </c:ser>
        <c:dLbls>
          <c:showLegendKey val="0"/>
          <c:showVal val="0"/>
          <c:showCatName val="0"/>
          <c:showSerName val="0"/>
          <c:showPercent val="0"/>
          <c:showBubbleSize val="0"/>
        </c:dLbls>
        <c:axId val="329882712"/>
        <c:axId val="329883368"/>
      </c:radarChart>
      <c:catAx>
        <c:axId val="32988271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crossAx val="329883368"/>
        <c:crosses val="autoZero"/>
        <c:auto val="1"/>
        <c:lblAlgn val="ctr"/>
        <c:lblOffset val="100"/>
        <c:noMultiLvlLbl val="0"/>
      </c:catAx>
      <c:valAx>
        <c:axId val="329883368"/>
        <c:scaling>
          <c:orientation val="minMax"/>
        </c:scaling>
        <c:delete val="0"/>
        <c:axPos val="l"/>
        <c:majorGridlines>
          <c:spPr>
            <a:ln w="9525" cap="flat" cmpd="sng" algn="ctr">
              <a:solidFill>
                <a:schemeClr val="tx1">
                  <a:lumMod val="65000"/>
                  <a:lumOff val="35000"/>
                </a:schemeClr>
              </a:solidFill>
              <a:round/>
            </a:ln>
            <a:effectLst/>
          </c:spPr>
        </c:majorGridlines>
        <c:numFmt formatCode="General" sourceLinked="1"/>
        <c:majorTickMark val="none"/>
        <c:minorTickMark val="none"/>
        <c:tickLblPos val="nextTo"/>
        <c:spPr>
          <a:noFill/>
          <a:ln>
            <a:noFill/>
          </a:ln>
          <a:effectLst/>
        </c:spPr>
        <c:txPr>
          <a:bodyPr rot="0" spcFirstLastPara="1" vertOverflow="ellipsis" wrap="square" anchor="t" anchorCtr="1"/>
          <a:lstStyle/>
          <a:p>
            <a:pPr>
              <a:defRPr sz="900" b="0" i="0" u="none" strike="noStrike" kern="1200" baseline="0">
                <a:solidFill>
                  <a:schemeClr val="tx2"/>
                </a:solidFill>
                <a:latin typeface="+mn-lt"/>
                <a:ea typeface="+mn-ea"/>
                <a:cs typeface="+mn-cs"/>
              </a:defRPr>
            </a:pPr>
            <a:endParaRPr lang="en-US"/>
          </a:p>
        </c:txPr>
        <c:crossAx val="3298827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57150</xdr:colOff>
      <xdr:row>2</xdr:row>
      <xdr:rowOff>114300</xdr:rowOff>
    </xdr:from>
    <xdr:to>
      <xdr:col>12</xdr:col>
      <xdr:colOff>476250</xdr:colOff>
      <xdr:row>15</xdr:row>
      <xdr:rowOff>19050</xdr:rowOff>
    </xdr:to>
    <xdr:pic>
      <xdr:nvPicPr>
        <xdr:cNvPr id="3" name="Picture 2" descr="http://genevenn.sourceforge.net/vennpic.php?twothree=2&amp;conetitle=in_air&amp;ctwotitle=in_ozone&amp;cthreetitle=&amp;tfsize=12&amp;nfsize=12&amp;tfont=cour&amp;nfont=cour&amp;counts1Only=8&amp;counts2Only=14&amp;counts1s2=55&amp;R1=255&amp;R2=255&amp;G1=0&amp;G2=255&amp;B1=0&amp;B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3850" y="1066800"/>
          <a:ext cx="2857500" cy="2381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0</xdr:col>
      <xdr:colOff>85725</xdr:colOff>
      <xdr:row>21</xdr:row>
      <xdr:rowOff>114300</xdr:rowOff>
    </xdr:to>
    <xdr:pic>
      <xdr:nvPicPr>
        <xdr:cNvPr id="2" name="Picture 1" descr="https://static-content.springer.com/image/art%3A10.1186%2F1471-2164-8-29/MediaObjects/12864_2006_Article_742_Equa_HTML.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0"/>
          <a:ext cx="857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114300</xdr:colOff>
      <xdr:row>0</xdr:row>
      <xdr:rowOff>114300</xdr:rowOff>
    </xdr:to>
    <xdr:pic>
      <xdr:nvPicPr>
        <xdr:cNvPr id="2" name="Picture 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48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3" name="Picture 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43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4" name="Picture 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8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5" name="Picture 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48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6" name="Picture 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48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7" name="Picture 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48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8" name="Picture 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48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9" name="Picture 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48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10" name="Picture 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48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11" name="Picture 1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48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12" name="Picture 1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48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13" name="Picture 1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86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14" name="Picture 1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6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15" name="Picture 1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86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16" name="Picture 1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86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17" name="Picture 1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86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18" name="Picture 1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86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19" name="Picture 1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86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20" name="Picture 1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86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21" name="Picture 2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86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114300</xdr:colOff>
      <xdr:row>0</xdr:row>
      <xdr:rowOff>114300</xdr:rowOff>
    </xdr:to>
    <xdr:pic>
      <xdr:nvPicPr>
        <xdr:cNvPr id="22" name="Picture 2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 y="86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23" name="Picture 2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86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24" name="Picture 2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24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25" name="Picture 2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4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26" name="Picture 2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24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27" name="Picture 2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124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28" name="Picture 2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124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29" name="Picture 2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124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30" name="Picture 2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124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31" name="Picture 3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24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32" name="Picture 3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24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33" name="Picture 3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24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34" name="Picture 3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24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35" name="Picture 3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62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36" name="Picture 3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2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37" name="Picture 3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62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38" name="Picture 3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162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39" name="Picture 3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162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40" name="Picture 3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162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41" name="Picture 4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162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42" name="Picture 4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62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43" name="Picture 4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62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114300</xdr:colOff>
      <xdr:row>0</xdr:row>
      <xdr:rowOff>114300</xdr:rowOff>
    </xdr:to>
    <xdr:pic>
      <xdr:nvPicPr>
        <xdr:cNvPr id="44" name="Picture 4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 y="162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45" name="Picture 4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62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46" name="Picture 4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200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47" name="Picture 4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0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48" name="Picture 4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200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49" name="Picture 4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200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50" name="Picture 4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200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51" name="Picture 5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200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52" name="Picture 5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200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53" name="Picture 5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200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54" name="Picture 5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200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55" name="Picture 5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200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56" name="Picture 5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200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57" name="Picture 5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239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58" name="Picture 5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39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59" name="Picture 5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239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60" name="Picture 5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239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61" name="Picture 6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239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62" name="Picture 6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239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63" name="Picture 6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239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64" name="Picture 6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239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65" name="Picture 6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239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66" name="Picture 6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239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67" name="Picture 6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239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68" name="Picture 6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277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69" name="Picture 6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77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70" name="Picture 6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277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71" name="Picture 7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277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72" name="Picture 7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277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73" name="Picture 7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277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74" name="Picture 7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277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75" name="Picture 7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277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76" name="Picture 7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277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77" name="Picture 7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277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78" name="Picture 7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277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79" name="Picture 7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315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80" name="Picture 7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5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81" name="Picture 8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315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82" name="Picture 8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315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83" name="Picture 8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315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84" name="Picture 8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315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85" name="Picture 8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315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86" name="Picture 8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315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87" name="Picture 8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315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88" name="Picture 8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315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89" name="Picture 8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315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90" name="Picture 8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353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91" name="Picture 9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53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92" name="Picture 9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353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93" name="Picture 9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353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94" name="Picture 9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353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95" name="Picture 9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353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96" name="Picture 9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353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97" name="Picture 9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353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98" name="Picture 9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353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99" name="Picture 9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353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100" name="Picture 9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353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101" name="Picture 10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391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102" name="Picture 10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91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103" name="Picture 10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391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104" name="Picture 10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391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105" name="Picture 10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391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106" name="Picture 10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391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107" name="Picture 10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391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108" name="Picture 10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391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109" name="Picture 10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391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110" name="Picture 10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391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111" name="Picture 11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391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112" name="Picture 11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429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113" name="Picture 11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9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114" name="Picture 11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29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115" name="Picture 11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429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116" name="Picture 11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429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117" name="Picture 11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429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118" name="Picture 11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429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119" name="Picture 11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429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120" name="Picture 11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429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121" name="Picture 12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429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122" name="Picture 12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429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123" name="Picture 12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467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124" name="Picture 12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7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125" name="Picture 12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67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126" name="Picture 12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467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127" name="Picture 12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467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128" name="Picture 12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467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129" name="Picture 12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467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130" name="Picture 12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467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131" name="Picture 13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467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132" name="Picture 13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467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133" name="Picture 13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467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134" name="Picture 13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5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135" name="Picture 13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505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136" name="Picture 13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505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137" name="Picture 13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505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138" name="Picture 13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505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139" name="Picture 13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505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140" name="Picture 13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505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141" name="Picture 14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505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114300</xdr:colOff>
      <xdr:row>0</xdr:row>
      <xdr:rowOff>114300</xdr:rowOff>
    </xdr:to>
    <xdr:pic>
      <xdr:nvPicPr>
        <xdr:cNvPr id="142" name="Picture 14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 y="505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143" name="Picture 14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505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144" name="Picture 143" descr="Red-ligh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800" y="543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145" name="Picture 144" descr="Red-ligh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543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146" name="Picture 145" descr="Red-ligh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543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147" name="Picture 146" descr="Red-ligh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543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148" name="Picture 147" descr="Red-ligh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67200" y="543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149" name="Picture 148" descr="Red-ligh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76800" y="543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150" name="Picture 149" descr="Red-ligh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543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151" name="Picture 150" descr="Red-ligh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0" y="543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152" name="Picture 151" descr="Red-ligh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05600" y="543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114300</xdr:colOff>
      <xdr:row>0</xdr:row>
      <xdr:rowOff>114300</xdr:rowOff>
    </xdr:to>
    <xdr:pic>
      <xdr:nvPicPr>
        <xdr:cNvPr id="153" name="Picture 152" descr="Red-ligh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15200" y="543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154" name="Picture 153" descr="Red-ligh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0" y="543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155" name="Picture 154" descr="Red-ligh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34400" y="543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156" name="Picture 15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581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157" name="Picture 15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1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158" name="Picture 15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581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159" name="Picture 15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581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160" name="Picture 15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581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161" name="Picture 16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581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162" name="Picture 16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581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163" name="Picture 16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581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164" name="Picture 16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581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165" name="Picture 16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581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166" name="Picture 16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581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167" name="Picture 16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620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168" name="Picture 16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0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169" name="Picture 16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620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170" name="Picture 16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620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171" name="Picture 17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620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172" name="Picture 17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620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173" name="Picture 17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620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174" name="Picture 17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620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175" name="Picture 17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620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176" name="Picture 17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620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177" name="Picture 17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620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178" name="Picture 17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658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179" name="Picture 17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58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180" name="Picture 17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658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181" name="Picture 18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658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182" name="Picture 18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658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183" name="Picture 18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658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184" name="Picture 18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658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185" name="Picture 18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658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186" name="Picture 18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658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187" name="Picture 18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658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188" name="Picture 18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658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189" name="Picture 18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696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190" name="Picture 18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6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191" name="Picture 19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696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192" name="Picture 19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696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193" name="Picture 19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696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194" name="Picture 19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696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195" name="Picture 19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696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196" name="Picture 19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696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197" name="Picture 19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696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114300</xdr:colOff>
      <xdr:row>0</xdr:row>
      <xdr:rowOff>114300</xdr:rowOff>
    </xdr:to>
    <xdr:pic>
      <xdr:nvPicPr>
        <xdr:cNvPr id="198" name="Picture 19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 y="696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199" name="Picture 19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696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200" name="Picture 19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734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201" name="Picture 20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34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202" name="Picture 20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734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203" name="Picture 20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734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204" name="Picture 20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734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205" name="Picture 20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734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206" name="Picture 20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734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207" name="Picture 20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734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208" name="Picture 20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734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114300</xdr:colOff>
      <xdr:row>0</xdr:row>
      <xdr:rowOff>114300</xdr:rowOff>
    </xdr:to>
    <xdr:pic>
      <xdr:nvPicPr>
        <xdr:cNvPr id="209" name="Picture 20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 y="734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210" name="Picture 20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734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211" name="Picture 21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772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212" name="Picture 21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72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213" name="Picture 21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772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214" name="Picture 21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772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215" name="Picture 21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772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216" name="Picture 21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772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217" name="Picture 21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772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218" name="Picture 21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772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219" name="Picture 21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772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220" name="Picture 21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772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221" name="Picture 22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810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222" name="Picture 22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0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223" name="Picture 22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810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224" name="Picture 22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810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225" name="Picture 22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810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226" name="Picture 22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810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227" name="Picture 22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810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228" name="Picture 22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810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229" name="Picture 22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810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230" name="Picture 22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810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231" name="Picture 23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848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232" name="Picture 23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48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233" name="Picture 23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848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234" name="Picture 23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848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235" name="Picture 23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848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236" name="Picture 23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848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237" name="Picture 23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848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238" name="Picture 23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848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239" name="Picture 23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848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240" name="Picture 23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848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241" name="Picture 24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848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242" name="Picture 24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886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243" name="Picture 24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86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244" name="Picture 24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886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245" name="Picture 24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886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246" name="Picture 24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886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247" name="Picture 24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886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248" name="Picture 24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886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249" name="Picture 24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886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250" name="Picture 24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886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251" name="Picture 25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886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252" name="Picture 25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886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253" name="Picture 25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924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254" name="Picture 25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24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255" name="Picture 25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924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256" name="Picture 25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924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257" name="Picture 25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924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258" name="Picture 25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924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259" name="Picture 25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924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260" name="Picture 25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924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261" name="Picture 26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924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262" name="Picture 26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924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263" name="Picture 26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962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264" name="Picture 26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62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265" name="Picture 26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962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266" name="Picture 26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962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267" name="Picture 26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962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268" name="Picture 26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962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269" name="Picture 26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962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270" name="Picture 26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962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271" name="Picture 27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962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272" name="Picture 27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962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273" name="Picture 27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962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274" name="Picture 27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001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275" name="Picture 27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001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276" name="Picture 27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001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277" name="Picture 27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1001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278" name="Picture 27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1001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279" name="Picture 27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1001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280" name="Picture 27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1001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281" name="Picture 28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001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282" name="Picture 28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001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283" name="Picture 28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001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284" name="Picture 28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001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285" name="Picture 28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039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286" name="Picture 28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039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287" name="Picture 28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039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288" name="Picture 28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1039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289" name="Picture 28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1039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290" name="Picture 28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1039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291" name="Picture 29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039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292" name="Picture 29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039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293" name="Picture 29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039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294" name="Picture 29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039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295" name="Picture 29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077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296" name="Picture 29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077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297" name="Picture 29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077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298" name="Picture 29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1077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299" name="Picture 29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1077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300" name="Picture 29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1077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301" name="Picture 30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077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302" name="Picture 30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077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303" name="Picture 30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077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114300</xdr:colOff>
      <xdr:row>0</xdr:row>
      <xdr:rowOff>114300</xdr:rowOff>
    </xdr:to>
    <xdr:pic>
      <xdr:nvPicPr>
        <xdr:cNvPr id="304" name="Picture 30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115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114300</xdr:colOff>
      <xdr:row>0</xdr:row>
      <xdr:rowOff>114300</xdr:rowOff>
    </xdr:to>
    <xdr:pic>
      <xdr:nvPicPr>
        <xdr:cNvPr id="305" name="Picture 30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115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114300</xdr:rowOff>
    </xdr:to>
    <xdr:pic>
      <xdr:nvPicPr>
        <xdr:cNvPr id="306" name="Picture 30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115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114300</xdr:colOff>
      <xdr:row>0</xdr:row>
      <xdr:rowOff>114300</xdr:rowOff>
    </xdr:to>
    <xdr:pic>
      <xdr:nvPicPr>
        <xdr:cNvPr id="307" name="Picture 30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1115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114300</xdr:colOff>
      <xdr:row>0</xdr:row>
      <xdr:rowOff>114300</xdr:rowOff>
    </xdr:to>
    <xdr:pic>
      <xdr:nvPicPr>
        <xdr:cNvPr id="308" name="Picture 30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1115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309" name="Picture 30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1115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310" name="Picture 30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1115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311" name="Picture 31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115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312" name="Picture 31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115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313" name="Picture 31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115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314" name="Picture 31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115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0</xdr:rowOff>
    </xdr:from>
    <xdr:to>
      <xdr:col>8</xdr:col>
      <xdr:colOff>114300</xdr:colOff>
      <xdr:row>0</xdr:row>
      <xdr:rowOff>114300</xdr:rowOff>
    </xdr:to>
    <xdr:pic>
      <xdr:nvPicPr>
        <xdr:cNvPr id="320" name="Picture 31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1153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0</xdr:rowOff>
    </xdr:from>
    <xdr:to>
      <xdr:col>9</xdr:col>
      <xdr:colOff>114300</xdr:colOff>
      <xdr:row>0</xdr:row>
      <xdr:rowOff>114300</xdr:rowOff>
    </xdr:to>
    <xdr:pic>
      <xdr:nvPicPr>
        <xdr:cNvPr id="321" name="Picture 32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1153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322" name="Picture 32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153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323" name="Picture 32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153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324" name="Picture 32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153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325" name="Picture 32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153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328" name="Picture 32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191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329" name="Picture 32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191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114300</xdr:colOff>
      <xdr:row>0</xdr:row>
      <xdr:rowOff>114300</xdr:rowOff>
    </xdr:to>
    <xdr:pic>
      <xdr:nvPicPr>
        <xdr:cNvPr id="330" name="Picture 32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 y="1191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331" name="Picture 33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191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332" name="Picture 33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191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333" name="Picture 33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229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334" name="Picture 33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229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335" name="Picture 33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229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336" name="Picture 33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229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337" name="Picture 33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267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338" name="Picture 33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267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339" name="Picture 33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267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340" name="Picture 33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267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341" name="Picture 34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305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342" name="Picture 34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305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343" name="Picture 34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305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344" name="Picture 34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305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345" name="Picture 34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343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346" name="Picture 34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343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347" name="Picture 34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343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348" name="Picture 34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343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349" name="Picture 34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382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350" name="Picture 34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382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351" name="Picture 35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382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352" name="Picture 35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382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353" name="Picture 35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420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354" name="Picture 35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420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355" name="Picture 35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420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356" name="Picture 35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420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357" name="Picture 35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458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358" name="Picture 35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458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359" name="Picture 35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458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360" name="Picture 35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458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361" name="Picture 36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496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362" name="Picture 36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496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363" name="Picture 36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496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364" name="Picture 36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496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365" name="Picture 36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534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366" name="Picture 36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534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367" name="Picture 36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534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368" name="Picture 36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5344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369" name="Picture 36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572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370" name="Picture 36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572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371" name="Picture 37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572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372" name="Picture 37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5725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373" name="Picture 37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610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374" name="Picture 37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610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375" name="Picture 37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610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376" name="Picture 37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6106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377" name="Picture 37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648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378" name="Picture 37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648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379" name="Picture 37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648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380" name="Picture 37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648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381" name="Picture 38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686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382" name="Picture 38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686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383" name="Picture 38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686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384" name="Picture 38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6868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385" name="Picture 38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724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386" name="Picture 38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724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387" name="Picture 38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724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388" name="Picture 38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7249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389" name="Picture 38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763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390" name="Picture 389"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763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391" name="Picture 39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7630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392" name="Picture 39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801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393" name="Picture 39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801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394" name="Picture 393"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801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395" name="Picture 394"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8011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114300</xdr:colOff>
      <xdr:row>0</xdr:row>
      <xdr:rowOff>114300</xdr:rowOff>
    </xdr:to>
    <xdr:pic>
      <xdr:nvPicPr>
        <xdr:cNvPr id="396" name="Picture 395"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839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397" name="Picture 396"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839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398" name="Picture 397"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839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399" name="Picture 398"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8392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114300</xdr:colOff>
      <xdr:row>0</xdr:row>
      <xdr:rowOff>114300</xdr:rowOff>
    </xdr:to>
    <xdr:pic>
      <xdr:nvPicPr>
        <xdr:cNvPr id="401" name="Picture 400"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877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114300</xdr:colOff>
      <xdr:row>0</xdr:row>
      <xdr:rowOff>114300</xdr:rowOff>
    </xdr:to>
    <xdr:pic>
      <xdr:nvPicPr>
        <xdr:cNvPr id="402" name="Picture 401"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877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114300</xdr:colOff>
      <xdr:row>0</xdr:row>
      <xdr:rowOff>114300</xdr:rowOff>
    </xdr:to>
    <xdr:pic>
      <xdr:nvPicPr>
        <xdr:cNvPr id="403" name="Picture 402" descr="Green-ligh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18773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304800</xdr:colOff>
      <xdr:row>25</xdr:row>
      <xdr:rowOff>166687</xdr:rowOff>
    </xdr:from>
    <xdr:to>
      <xdr:col>15</xdr:col>
      <xdr:colOff>257175</xdr:colOff>
      <xdr:row>40</xdr:row>
      <xdr:rowOff>52387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304800</xdr:colOff>
      <xdr:row>25</xdr:row>
      <xdr:rowOff>66675</xdr:rowOff>
    </xdr:from>
    <xdr:to>
      <xdr:col>28</xdr:col>
      <xdr:colOff>0</xdr:colOff>
      <xdr:row>39</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nature.com/articles/sdata20145" TargetMode="External"/><Relationship Id="rId13" Type="http://schemas.openxmlformats.org/officeDocument/2006/relationships/printerSettings" Target="../printerSettings/printerSettings7.bin"/><Relationship Id="rId3" Type="http://schemas.openxmlformats.org/officeDocument/2006/relationships/hyperlink" Target="http://www.nature.com/articles/sdata20145" TargetMode="External"/><Relationship Id="rId7" Type="http://schemas.openxmlformats.org/officeDocument/2006/relationships/hyperlink" Target="http://www.nature.com/articles/sdata20145" TargetMode="External"/><Relationship Id="rId12" Type="http://schemas.openxmlformats.org/officeDocument/2006/relationships/hyperlink" Target="http://www.nature.com/articles/sdata20145" TargetMode="External"/><Relationship Id="rId2" Type="http://schemas.openxmlformats.org/officeDocument/2006/relationships/hyperlink" Target="http://www.nature.com/articles/sdata20145" TargetMode="External"/><Relationship Id="rId1" Type="http://schemas.openxmlformats.org/officeDocument/2006/relationships/hyperlink" Target="http://www.nature.com/articles/sdata20145" TargetMode="External"/><Relationship Id="rId6" Type="http://schemas.openxmlformats.org/officeDocument/2006/relationships/hyperlink" Target="http://www.nature.com/articles/sdata20145" TargetMode="External"/><Relationship Id="rId11" Type="http://schemas.openxmlformats.org/officeDocument/2006/relationships/hyperlink" Target="http://www.nature.com/articles/sdata20145" TargetMode="External"/><Relationship Id="rId5" Type="http://schemas.openxmlformats.org/officeDocument/2006/relationships/hyperlink" Target="http://www.nature.com/articles/sdata20145" TargetMode="External"/><Relationship Id="rId10" Type="http://schemas.openxmlformats.org/officeDocument/2006/relationships/hyperlink" Target="http://www.nature.com/articles/sdata20145" TargetMode="External"/><Relationship Id="rId4" Type="http://schemas.openxmlformats.org/officeDocument/2006/relationships/hyperlink" Target="http://www.nature.com/articles/sdata20145" TargetMode="External"/><Relationship Id="rId9" Type="http://schemas.openxmlformats.org/officeDocument/2006/relationships/hyperlink" Target="http://www.nature.com/articles/sdata20145"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sheetPr>
  <dimension ref="A1:N356"/>
  <sheetViews>
    <sheetView tabSelected="1" topLeftCell="A158" workbookViewId="0">
      <selection activeCell="A195" sqref="A195"/>
    </sheetView>
  </sheetViews>
  <sheetFormatPr defaultColWidth="28.7109375" defaultRowHeight="12.75"/>
  <cols>
    <col min="1" max="1" width="42.140625" style="29" customWidth="1"/>
    <col min="2" max="2" width="28.7109375" style="29"/>
    <col min="3" max="3" width="37.7109375" style="29" customWidth="1"/>
    <col min="4" max="4" width="20.28515625" style="29" customWidth="1"/>
    <col min="5" max="16384" width="28.7109375" style="29"/>
  </cols>
  <sheetData>
    <row r="1" spans="1:12" s="60" customFormat="1">
      <c r="A1" s="60" t="s">
        <v>1204</v>
      </c>
    </row>
    <row r="2" spans="1:12" s="46" customFormat="1">
      <c r="A2" s="59" t="s">
        <v>1203</v>
      </c>
      <c r="B2" s="53"/>
      <c r="C2" s="53"/>
      <c r="K2" s="53"/>
      <c r="L2" s="53"/>
    </row>
    <row r="3" spans="1:12" s="46" customFormat="1">
      <c r="A3" s="59" t="s">
        <v>1202</v>
      </c>
      <c r="B3" s="53"/>
      <c r="C3" s="53"/>
      <c r="K3" s="53"/>
      <c r="L3" s="53"/>
    </row>
    <row r="4" spans="1:12" s="46" customFormat="1">
      <c r="A4" s="59" t="s">
        <v>1201</v>
      </c>
      <c r="B4" s="53"/>
      <c r="C4" s="53"/>
      <c r="K4" s="53"/>
      <c r="L4" s="53"/>
    </row>
    <row r="5" spans="1:12" s="46" customFormat="1">
      <c r="A5" s="59" t="s">
        <v>1200</v>
      </c>
      <c r="B5" s="53"/>
      <c r="C5" s="53"/>
      <c r="K5" s="53"/>
      <c r="L5" s="53"/>
    </row>
    <row r="6" spans="1:12" s="46" customFormat="1">
      <c r="A6" s="59"/>
      <c r="B6" s="53"/>
      <c r="C6" s="53"/>
      <c r="K6" s="53"/>
      <c r="L6" s="53"/>
    </row>
    <row r="7" spans="1:12" s="30" customFormat="1">
      <c r="A7" s="57" t="s">
        <v>1199</v>
      </c>
      <c r="B7" s="55"/>
      <c r="C7" s="55"/>
      <c r="K7" s="55"/>
      <c r="L7" s="55"/>
    </row>
    <row r="8" spans="1:12" s="52" customFormat="1">
      <c r="A8" s="53" t="s">
        <v>1198</v>
      </c>
      <c r="B8" s="53"/>
      <c r="C8" s="53"/>
      <c r="K8" s="53"/>
      <c r="L8" s="53"/>
    </row>
    <row r="9" spans="1:12" s="30" customFormat="1">
      <c r="A9" s="43" t="s">
        <v>1170</v>
      </c>
      <c r="B9" s="56" t="s">
        <v>1197</v>
      </c>
      <c r="C9" s="56"/>
      <c r="K9" s="56"/>
      <c r="L9" s="56"/>
    </row>
    <row r="10" spans="1:12" s="30" customFormat="1">
      <c r="A10" s="43" t="s">
        <v>1196</v>
      </c>
      <c r="B10" s="58" t="s">
        <v>1195</v>
      </c>
      <c r="C10" s="56"/>
      <c r="K10" s="56"/>
      <c r="L10" s="56"/>
    </row>
    <row r="11" spans="1:12" s="30" customFormat="1">
      <c r="A11" s="43" t="s">
        <v>1194</v>
      </c>
      <c r="B11" s="56" t="s">
        <v>1193</v>
      </c>
      <c r="C11" s="56"/>
      <c r="K11" s="56"/>
      <c r="L11" s="56"/>
    </row>
    <row r="12" spans="1:12" s="30" customFormat="1">
      <c r="A12" s="43" t="s">
        <v>1179</v>
      </c>
      <c r="B12" s="31" t="s">
        <v>1192</v>
      </c>
      <c r="C12" s="56"/>
      <c r="K12" s="55"/>
      <c r="L12" s="55"/>
    </row>
    <row r="13" spans="1:12" s="30" customFormat="1">
      <c r="A13" s="43" t="s">
        <v>1179</v>
      </c>
      <c r="B13" s="31" t="s">
        <v>1191</v>
      </c>
      <c r="C13" s="56"/>
      <c r="K13" s="55"/>
      <c r="L13" s="55"/>
    </row>
    <row r="14" spans="1:12" s="30" customFormat="1">
      <c r="A14" s="43" t="s">
        <v>1179</v>
      </c>
      <c r="B14" s="31" t="s">
        <v>1190</v>
      </c>
      <c r="C14" s="56"/>
      <c r="K14" s="55"/>
      <c r="L14" s="55"/>
    </row>
    <row r="15" spans="1:12" s="30" customFormat="1">
      <c r="A15" s="43" t="s">
        <v>1179</v>
      </c>
      <c r="B15" s="36" t="s">
        <v>1189</v>
      </c>
      <c r="C15" s="56"/>
      <c r="K15" s="55"/>
      <c r="L15" s="55"/>
    </row>
    <row r="16" spans="1:12" s="30" customFormat="1">
      <c r="A16" s="43" t="s">
        <v>1179</v>
      </c>
      <c r="B16" s="36" t="s">
        <v>1188</v>
      </c>
      <c r="C16" s="56"/>
      <c r="K16" s="55"/>
      <c r="L16" s="55"/>
    </row>
    <row r="17" spans="1:14" s="30" customFormat="1">
      <c r="A17" s="43" t="s">
        <v>1179</v>
      </c>
      <c r="B17" s="36" t="s">
        <v>1187</v>
      </c>
      <c r="C17" s="56"/>
      <c r="K17" s="55"/>
      <c r="L17" s="55"/>
    </row>
    <row r="18" spans="1:14" s="30" customFormat="1">
      <c r="A18" s="43" t="s">
        <v>1179</v>
      </c>
      <c r="B18" s="36" t="s">
        <v>1186</v>
      </c>
      <c r="C18" s="56"/>
      <c r="K18" s="55"/>
      <c r="L18" s="55"/>
    </row>
    <row r="19" spans="1:14" s="30" customFormat="1">
      <c r="A19" s="43" t="s">
        <v>1179</v>
      </c>
      <c r="B19" s="36" t="s">
        <v>1185</v>
      </c>
      <c r="C19" s="56"/>
      <c r="K19" s="55"/>
      <c r="L19" s="55"/>
    </row>
    <row r="20" spans="1:14" s="30" customFormat="1">
      <c r="A20" s="43" t="s">
        <v>1179</v>
      </c>
      <c r="B20" s="36" t="s">
        <v>1184</v>
      </c>
      <c r="C20" s="56"/>
      <c r="K20" s="55"/>
      <c r="L20" s="55"/>
    </row>
    <row r="21" spans="1:14" s="30" customFormat="1">
      <c r="A21" s="43" t="s">
        <v>1179</v>
      </c>
      <c r="B21" s="36" t="s">
        <v>1183</v>
      </c>
      <c r="C21" s="56"/>
      <c r="K21" s="55"/>
      <c r="L21" s="55"/>
    </row>
    <row r="22" spans="1:14" s="30" customFormat="1">
      <c r="A22" s="43" t="s">
        <v>1179</v>
      </c>
      <c r="B22" s="36" t="s">
        <v>1182</v>
      </c>
      <c r="C22" s="56"/>
      <c r="K22" s="55"/>
      <c r="L22" s="55"/>
    </row>
    <row r="23" spans="1:14" s="30" customFormat="1">
      <c r="A23" s="43" t="s">
        <v>1179</v>
      </c>
      <c r="B23" s="36" t="s">
        <v>1181</v>
      </c>
      <c r="C23" s="56"/>
      <c r="K23" s="55"/>
      <c r="L23" s="55"/>
    </row>
    <row r="24" spans="1:14" s="30" customFormat="1">
      <c r="A24" s="43" t="s">
        <v>1179</v>
      </c>
      <c r="B24" s="36" t="s">
        <v>1180</v>
      </c>
      <c r="C24" s="56"/>
      <c r="K24" s="55"/>
      <c r="L24" s="55"/>
    </row>
    <row r="25" spans="1:14" s="30" customFormat="1">
      <c r="A25" s="43" t="s">
        <v>1179</v>
      </c>
      <c r="B25" s="31" t="s">
        <v>1178</v>
      </c>
      <c r="C25" s="56"/>
      <c r="K25" s="55"/>
      <c r="L25" s="55"/>
    </row>
    <row r="26" spans="1:14" s="30" customFormat="1">
      <c r="A26" s="45" t="s">
        <v>1177</v>
      </c>
      <c r="B26" s="36"/>
      <c r="C26" s="56"/>
      <c r="K26" s="55"/>
      <c r="L26" s="55"/>
    </row>
    <row r="27" spans="1:14" s="30" customFormat="1">
      <c r="A27" s="45" t="s">
        <v>1176</v>
      </c>
      <c r="B27" s="31" t="s">
        <v>1175</v>
      </c>
      <c r="C27" s="56"/>
      <c r="K27" s="55"/>
      <c r="L27" s="55"/>
    </row>
    <row r="28" spans="1:14" s="30" customFormat="1">
      <c r="A28" s="45"/>
      <c r="B28" s="31"/>
      <c r="C28" s="56"/>
      <c r="K28" s="55"/>
      <c r="L28" s="55"/>
    </row>
    <row r="29" spans="1:14" s="30" customFormat="1">
      <c r="A29" s="57" t="s">
        <v>1174</v>
      </c>
      <c r="B29" s="55"/>
      <c r="C29" s="56"/>
      <c r="K29" s="55"/>
      <c r="L29" s="55"/>
    </row>
    <row r="30" spans="1:14" s="52" customFormat="1">
      <c r="A30" s="54" t="s">
        <v>1173</v>
      </c>
    </row>
    <row r="31" spans="1:14" s="52" customFormat="1">
      <c r="A31" s="53" t="s">
        <v>1172</v>
      </c>
    </row>
    <row r="32" spans="1:14" s="50" customFormat="1">
      <c r="A32" s="50" t="s">
        <v>1171</v>
      </c>
      <c r="B32" s="50" t="s">
        <v>1170</v>
      </c>
      <c r="C32" s="50" t="s">
        <v>1169</v>
      </c>
      <c r="D32" s="51" t="s">
        <v>1168</v>
      </c>
      <c r="E32" s="50" t="s">
        <v>1167</v>
      </c>
      <c r="F32" s="50" t="s">
        <v>1166</v>
      </c>
      <c r="G32" s="50" t="s">
        <v>1165</v>
      </c>
      <c r="H32" s="50" t="s">
        <v>1164</v>
      </c>
      <c r="I32" s="50" t="s">
        <v>1163</v>
      </c>
      <c r="J32" s="50" t="s">
        <v>1163</v>
      </c>
      <c r="K32" s="50" t="s">
        <v>1162</v>
      </c>
      <c r="L32" s="50" t="s">
        <v>1162</v>
      </c>
      <c r="M32" s="50" t="s">
        <v>1162</v>
      </c>
      <c r="N32" s="50" t="s">
        <v>1162</v>
      </c>
    </row>
    <row r="33" spans="1:14" s="38" customFormat="1">
      <c r="A33" s="38" t="s">
        <v>1161</v>
      </c>
      <c r="B33" s="38" t="s">
        <v>1160</v>
      </c>
      <c r="C33" s="38" t="s">
        <v>1019</v>
      </c>
      <c r="D33" s="38" t="s">
        <v>1018</v>
      </c>
      <c r="E33" s="48" t="s">
        <v>1093</v>
      </c>
      <c r="F33" s="48" t="s">
        <v>1056</v>
      </c>
      <c r="G33" s="48" t="s">
        <v>1015</v>
      </c>
      <c r="I33" s="38" t="s">
        <v>981</v>
      </c>
      <c r="J33" s="38" t="s">
        <v>979</v>
      </c>
      <c r="K33" s="38" t="s">
        <v>1159</v>
      </c>
      <c r="L33" s="38" t="s">
        <v>1158</v>
      </c>
      <c r="M33" s="38" t="s">
        <v>1157</v>
      </c>
      <c r="N33" s="38" t="s">
        <v>1156</v>
      </c>
    </row>
    <row r="34" spans="1:14" s="38" customFormat="1">
      <c r="A34" s="38" t="s">
        <v>1155</v>
      </c>
      <c r="B34" s="38" t="s">
        <v>1154</v>
      </c>
      <c r="C34" s="38" t="s">
        <v>1019</v>
      </c>
      <c r="D34" s="38" t="s">
        <v>1018</v>
      </c>
      <c r="E34" s="48" t="s">
        <v>1093</v>
      </c>
      <c r="F34" s="48" t="s">
        <v>1056</v>
      </c>
      <c r="G34" s="48" t="s">
        <v>1015</v>
      </c>
      <c r="I34" s="38" t="s">
        <v>981</v>
      </c>
      <c r="J34" s="38" t="s">
        <v>979</v>
      </c>
      <c r="K34" s="38" t="s">
        <v>1153</v>
      </c>
      <c r="L34" s="38" t="s">
        <v>1152</v>
      </c>
      <c r="M34" s="38" t="s">
        <v>1151</v>
      </c>
      <c r="N34" s="38" t="s">
        <v>1150</v>
      </c>
    </row>
    <row r="35" spans="1:14" s="38" customFormat="1">
      <c r="A35" s="38" t="s">
        <v>1149</v>
      </c>
      <c r="B35" s="38" t="s">
        <v>1148</v>
      </c>
      <c r="C35" s="38" t="s">
        <v>1019</v>
      </c>
      <c r="D35" s="38" t="s">
        <v>1018</v>
      </c>
      <c r="E35" s="48" t="s">
        <v>1093</v>
      </c>
      <c r="F35" s="48" t="s">
        <v>1056</v>
      </c>
      <c r="G35" s="48" t="s">
        <v>1015</v>
      </c>
      <c r="I35" s="38" t="s">
        <v>981</v>
      </c>
      <c r="J35" s="38" t="s">
        <v>979</v>
      </c>
      <c r="K35" s="38" t="s">
        <v>1147</v>
      </c>
      <c r="L35" s="38" t="s">
        <v>1146</v>
      </c>
      <c r="M35" s="38" t="s">
        <v>1145</v>
      </c>
      <c r="N35" s="38" t="s">
        <v>1144</v>
      </c>
    </row>
    <row r="36" spans="1:14" s="38" customFormat="1">
      <c r="A36" s="38" t="s">
        <v>1143</v>
      </c>
      <c r="B36" s="38" t="s">
        <v>1142</v>
      </c>
      <c r="C36" s="38" t="s">
        <v>1019</v>
      </c>
      <c r="D36" s="38" t="s">
        <v>1018</v>
      </c>
      <c r="E36" s="48" t="s">
        <v>1093</v>
      </c>
      <c r="F36" s="48" t="s">
        <v>1056</v>
      </c>
      <c r="G36" s="48" t="s">
        <v>1015</v>
      </c>
      <c r="I36" s="38" t="s">
        <v>981</v>
      </c>
      <c r="J36" s="38" t="s">
        <v>979</v>
      </c>
      <c r="K36" s="38" t="s">
        <v>1141</v>
      </c>
      <c r="L36" s="38" t="s">
        <v>1140</v>
      </c>
      <c r="M36" s="38" t="s">
        <v>1139</v>
      </c>
      <c r="N36" s="38" t="s">
        <v>1138</v>
      </c>
    </row>
    <row r="37" spans="1:14" s="38" customFormat="1">
      <c r="A37" s="38" t="s">
        <v>1137</v>
      </c>
      <c r="B37" s="38" t="s">
        <v>1136</v>
      </c>
      <c r="C37" s="38" t="s">
        <v>1019</v>
      </c>
      <c r="D37" s="38" t="s">
        <v>1018</v>
      </c>
      <c r="E37" s="48" t="s">
        <v>1093</v>
      </c>
      <c r="F37" s="48" t="s">
        <v>1056</v>
      </c>
      <c r="G37" s="48" t="s">
        <v>1015</v>
      </c>
      <c r="I37" s="38" t="s">
        <v>981</v>
      </c>
      <c r="J37" s="38" t="s">
        <v>979</v>
      </c>
      <c r="K37" s="38" t="s">
        <v>1135</v>
      </c>
      <c r="L37" s="38" t="s">
        <v>1134</v>
      </c>
      <c r="M37" s="38" t="s">
        <v>1133</v>
      </c>
      <c r="N37" s="38" t="s">
        <v>1132</v>
      </c>
    </row>
    <row r="38" spans="1:14" s="38" customFormat="1">
      <c r="A38" s="38" t="s">
        <v>1131</v>
      </c>
      <c r="B38" s="38" t="s">
        <v>1130</v>
      </c>
      <c r="C38" s="38" t="s">
        <v>1019</v>
      </c>
      <c r="D38" s="38" t="s">
        <v>1018</v>
      </c>
      <c r="E38" s="48" t="s">
        <v>1093</v>
      </c>
      <c r="F38" s="48" t="s">
        <v>1056</v>
      </c>
      <c r="G38" s="48" t="s">
        <v>1015</v>
      </c>
      <c r="I38" s="38" t="s">
        <v>981</v>
      </c>
      <c r="J38" s="38" t="s">
        <v>979</v>
      </c>
      <c r="K38" s="38" t="s">
        <v>1129</v>
      </c>
      <c r="L38" s="38" t="s">
        <v>1128</v>
      </c>
      <c r="M38" s="38" t="s">
        <v>1127</v>
      </c>
      <c r="N38" s="38" t="s">
        <v>1126</v>
      </c>
    </row>
    <row r="39" spans="1:14" s="38" customFormat="1">
      <c r="A39" s="38" t="s">
        <v>1125</v>
      </c>
      <c r="B39" s="38" t="s">
        <v>1124</v>
      </c>
      <c r="C39" s="38" t="s">
        <v>1019</v>
      </c>
      <c r="D39" s="38" t="s">
        <v>1018</v>
      </c>
      <c r="E39" s="48" t="s">
        <v>1093</v>
      </c>
      <c r="F39" s="48" t="s">
        <v>1016</v>
      </c>
      <c r="G39" s="48" t="s">
        <v>1015</v>
      </c>
      <c r="I39" s="38" t="s">
        <v>981</v>
      </c>
      <c r="J39" s="38" t="s">
        <v>979</v>
      </c>
      <c r="K39" s="38" t="s">
        <v>1123</v>
      </c>
      <c r="L39" s="38" t="s">
        <v>1122</v>
      </c>
      <c r="M39" s="38" t="s">
        <v>1121</v>
      </c>
      <c r="N39" s="38" t="s">
        <v>1120</v>
      </c>
    </row>
    <row r="40" spans="1:14" s="38" customFormat="1">
      <c r="A40" s="38" t="s">
        <v>1119</v>
      </c>
      <c r="B40" s="38" t="s">
        <v>1118</v>
      </c>
      <c r="C40" s="38" t="s">
        <v>1019</v>
      </c>
      <c r="D40" s="38" t="s">
        <v>1018</v>
      </c>
      <c r="E40" s="48" t="s">
        <v>1093</v>
      </c>
      <c r="F40" s="48" t="s">
        <v>1016</v>
      </c>
      <c r="G40" s="48" t="s">
        <v>1015</v>
      </c>
      <c r="I40" s="38" t="s">
        <v>981</v>
      </c>
      <c r="J40" s="38" t="s">
        <v>979</v>
      </c>
      <c r="K40" s="38" t="s">
        <v>1117</v>
      </c>
      <c r="L40" s="38" t="s">
        <v>1116</v>
      </c>
      <c r="M40" s="38" t="s">
        <v>1115</v>
      </c>
      <c r="N40" s="38" t="s">
        <v>1114</v>
      </c>
    </row>
    <row r="41" spans="1:14" s="38" customFormat="1">
      <c r="A41" s="38" t="s">
        <v>1113</v>
      </c>
      <c r="B41" s="38" t="s">
        <v>1112</v>
      </c>
      <c r="C41" s="38" t="s">
        <v>1019</v>
      </c>
      <c r="D41" s="38" t="s">
        <v>1018</v>
      </c>
      <c r="E41" s="48" t="s">
        <v>1093</v>
      </c>
      <c r="F41" s="48" t="s">
        <v>1016</v>
      </c>
      <c r="G41" s="48" t="s">
        <v>1015</v>
      </c>
      <c r="I41" s="38" t="s">
        <v>981</v>
      </c>
      <c r="J41" s="38" t="s">
        <v>979</v>
      </c>
      <c r="K41" s="38" t="s">
        <v>1111</v>
      </c>
      <c r="L41" s="38" t="s">
        <v>1110</v>
      </c>
      <c r="M41" s="38" t="s">
        <v>1109</v>
      </c>
      <c r="N41" s="38" t="s">
        <v>1108</v>
      </c>
    </row>
    <row r="42" spans="1:14" s="38" customFormat="1">
      <c r="A42" s="38" t="s">
        <v>1107</v>
      </c>
      <c r="B42" s="38" t="s">
        <v>1106</v>
      </c>
      <c r="C42" s="38" t="s">
        <v>1019</v>
      </c>
      <c r="D42" s="38" t="s">
        <v>1018</v>
      </c>
      <c r="E42" s="48" t="s">
        <v>1093</v>
      </c>
      <c r="F42" s="48" t="s">
        <v>1016</v>
      </c>
      <c r="G42" s="48" t="s">
        <v>1015</v>
      </c>
      <c r="I42" s="38" t="s">
        <v>981</v>
      </c>
      <c r="J42" s="38" t="s">
        <v>979</v>
      </c>
      <c r="K42" s="38" t="s">
        <v>1105</v>
      </c>
      <c r="L42" s="38" t="s">
        <v>1104</v>
      </c>
      <c r="M42" s="38" t="s">
        <v>1103</v>
      </c>
      <c r="N42" s="38" t="s">
        <v>1102</v>
      </c>
    </row>
    <row r="43" spans="1:14" s="38" customFormat="1">
      <c r="A43" s="38" t="s">
        <v>1101</v>
      </c>
      <c r="B43" s="38" t="s">
        <v>1100</v>
      </c>
      <c r="C43" s="38" t="s">
        <v>1019</v>
      </c>
      <c r="D43" s="38" t="s">
        <v>1018</v>
      </c>
      <c r="E43" s="48" t="s">
        <v>1093</v>
      </c>
      <c r="F43" s="48" t="s">
        <v>1016</v>
      </c>
      <c r="G43" s="48" t="s">
        <v>1015</v>
      </c>
      <c r="I43" s="38" t="s">
        <v>981</v>
      </c>
      <c r="J43" s="38" t="s">
        <v>979</v>
      </c>
      <c r="K43" s="38" t="s">
        <v>1099</v>
      </c>
      <c r="L43" s="38" t="s">
        <v>1098</v>
      </c>
      <c r="M43" s="38" t="s">
        <v>1097</v>
      </c>
      <c r="N43" s="38" t="s">
        <v>1096</v>
      </c>
    </row>
    <row r="44" spans="1:14" s="38" customFormat="1">
      <c r="A44" s="38" t="s">
        <v>1095</v>
      </c>
      <c r="B44" s="38" t="s">
        <v>1094</v>
      </c>
      <c r="C44" s="38" t="s">
        <v>1019</v>
      </c>
      <c r="D44" s="38" t="s">
        <v>1018</v>
      </c>
      <c r="E44" s="48" t="s">
        <v>1093</v>
      </c>
      <c r="F44" s="48" t="s">
        <v>1016</v>
      </c>
      <c r="G44" s="48" t="s">
        <v>1015</v>
      </c>
      <c r="I44" s="38" t="s">
        <v>981</v>
      </c>
      <c r="J44" s="38" t="s">
        <v>979</v>
      </c>
      <c r="K44" s="38" t="s">
        <v>1092</v>
      </c>
      <c r="L44" s="38" t="s">
        <v>1091</v>
      </c>
      <c r="M44" s="38" t="s">
        <v>1090</v>
      </c>
      <c r="N44" s="38" t="s">
        <v>1089</v>
      </c>
    </row>
    <row r="45" spans="1:14" s="38" customFormat="1">
      <c r="A45" s="38" t="s">
        <v>1088</v>
      </c>
      <c r="B45" s="38" t="s">
        <v>1087</v>
      </c>
      <c r="C45" s="38" t="s">
        <v>1019</v>
      </c>
      <c r="D45" s="38" t="s">
        <v>1018</v>
      </c>
      <c r="E45" s="48" t="s">
        <v>1017</v>
      </c>
      <c r="F45" s="48" t="s">
        <v>1056</v>
      </c>
      <c r="G45" s="48" t="s">
        <v>1015</v>
      </c>
      <c r="I45" s="38" t="s">
        <v>981</v>
      </c>
      <c r="J45" s="38" t="s">
        <v>979</v>
      </c>
      <c r="K45" s="38" t="s">
        <v>1086</v>
      </c>
      <c r="L45" s="38" t="s">
        <v>1085</v>
      </c>
      <c r="M45" s="38" t="s">
        <v>1084</v>
      </c>
      <c r="N45" s="38" t="s">
        <v>1083</v>
      </c>
    </row>
    <row r="46" spans="1:14" s="38" customFormat="1">
      <c r="A46" s="38" t="s">
        <v>1082</v>
      </c>
      <c r="B46" s="38" t="s">
        <v>1081</v>
      </c>
      <c r="C46" s="38" t="s">
        <v>1019</v>
      </c>
      <c r="D46" s="38" t="s">
        <v>1018</v>
      </c>
      <c r="E46" s="48" t="s">
        <v>1017</v>
      </c>
      <c r="F46" s="48" t="s">
        <v>1056</v>
      </c>
      <c r="G46" s="48" t="s">
        <v>1015</v>
      </c>
      <c r="I46" s="38" t="s">
        <v>981</v>
      </c>
      <c r="J46" s="38" t="s">
        <v>979</v>
      </c>
      <c r="K46" s="38" t="s">
        <v>1080</v>
      </c>
      <c r="L46" s="38" t="s">
        <v>1079</v>
      </c>
      <c r="M46" s="38" t="s">
        <v>1078</v>
      </c>
      <c r="N46" s="38" t="s">
        <v>1077</v>
      </c>
    </row>
    <row r="47" spans="1:14" s="38" customFormat="1">
      <c r="A47" s="38" t="s">
        <v>1076</v>
      </c>
      <c r="B47" s="38" t="s">
        <v>1075</v>
      </c>
      <c r="C47" s="38" t="s">
        <v>1019</v>
      </c>
      <c r="D47" s="38" t="s">
        <v>1018</v>
      </c>
      <c r="E47" s="48" t="s">
        <v>1017</v>
      </c>
      <c r="F47" s="48" t="s">
        <v>1056</v>
      </c>
      <c r="G47" s="48" t="s">
        <v>1015</v>
      </c>
      <c r="I47" s="38" t="s">
        <v>981</v>
      </c>
      <c r="J47" s="38" t="s">
        <v>979</v>
      </c>
      <c r="K47" s="38" t="s">
        <v>1074</v>
      </c>
      <c r="L47" s="38" t="s">
        <v>1073</v>
      </c>
      <c r="M47" s="38" t="s">
        <v>1072</v>
      </c>
      <c r="N47" s="38" t="s">
        <v>1071</v>
      </c>
    </row>
    <row r="48" spans="1:14" s="38" customFormat="1">
      <c r="A48" s="38" t="s">
        <v>1070</v>
      </c>
      <c r="B48" s="38" t="s">
        <v>1069</v>
      </c>
      <c r="C48" s="38" t="s">
        <v>1019</v>
      </c>
      <c r="D48" s="38" t="s">
        <v>1018</v>
      </c>
      <c r="E48" s="48" t="s">
        <v>1017</v>
      </c>
      <c r="F48" s="48" t="s">
        <v>1056</v>
      </c>
      <c r="G48" s="48" t="s">
        <v>1015</v>
      </c>
      <c r="I48" s="38" t="s">
        <v>981</v>
      </c>
      <c r="J48" s="38" t="s">
        <v>979</v>
      </c>
      <c r="K48" s="38" t="s">
        <v>1068</v>
      </c>
      <c r="L48" s="38" t="s">
        <v>1067</v>
      </c>
      <c r="M48" s="38" t="s">
        <v>1066</v>
      </c>
      <c r="N48" s="38" t="s">
        <v>1065</v>
      </c>
    </row>
    <row r="49" spans="1:14" s="38" customFormat="1">
      <c r="A49" s="38" t="s">
        <v>1064</v>
      </c>
      <c r="B49" s="38" t="s">
        <v>1063</v>
      </c>
      <c r="C49" s="38" t="s">
        <v>1019</v>
      </c>
      <c r="D49" s="38" t="s">
        <v>1018</v>
      </c>
      <c r="E49" s="48" t="s">
        <v>1017</v>
      </c>
      <c r="F49" s="48" t="s">
        <v>1056</v>
      </c>
      <c r="G49" s="48" t="s">
        <v>1015</v>
      </c>
      <c r="I49" s="38" t="s">
        <v>981</v>
      </c>
      <c r="J49" s="38" t="s">
        <v>979</v>
      </c>
      <c r="K49" s="38" t="s">
        <v>1062</v>
      </c>
      <c r="L49" s="38" t="s">
        <v>1061</v>
      </c>
      <c r="M49" s="38" t="s">
        <v>1060</v>
      </c>
      <c r="N49" s="38" t="s">
        <v>1059</v>
      </c>
    </row>
    <row r="50" spans="1:14" s="38" customFormat="1">
      <c r="A50" s="38" t="s">
        <v>1058</v>
      </c>
      <c r="B50" s="38" t="s">
        <v>1057</v>
      </c>
      <c r="C50" s="38" t="s">
        <v>1019</v>
      </c>
      <c r="D50" s="38" t="s">
        <v>1018</v>
      </c>
      <c r="E50" s="48" t="s">
        <v>1017</v>
      </c>
      <c r="F50" s="48" t="s">
        <v>1056</v>
      </c>
      <c r="G50" s="48" t="s">
        <v>1015</v>
      </c>
      <c r="I50" s="38" t="s">
        <v>981</v>
      </c>
      <c r="J50" s="38" t="s">
        <v>979</v>
      </c>
      <c r="K50" s="38" t="s">
        <v>1055</v>
      </c>
      <c r="L50" s="38" t="s">
        <v>1054</v>
      </c>
      <c r="M50" s="38" t="s">
        <v>1053</v>
      </c>
      <c r="N50" s="38" t="s">
        <v>1052</v>
      </c>
    </row>
    <row r="51" spans="1:14" s="38" customFormat="1">
      <c r="A51" s="38" t="s">
        <v>1051</v>
      </c>
      <c r="B51" s="38" t="s">
        <v>1050</v>
      </c>
      <c r="C51" s="38" t="s">
        <v>1019</v>
      </c>
      <c r="D51" s="38" t="s">
        <v>1018</v>
      </c>
      <c r="E51" s="48" t="s">
        <v>1017</v>
      </c>
      <c r="F51" s="48" t="s">
        <v>1016</v>
      </c>
      <c r="G51" s="48" t="s">
        <v>1015</v>
      </c>
      <c r="I51" s="38" t="s">
        <v>981</v>
      </c>
      <c r="J51" s="38" t="s">
        <v>979</v>
      </c>
      <c r="K51" s="38" t="s">
        <v>1049</v>
      </c>
      <c r="L51" s="38" t="s">
        <v>1048</v>
      </c>
      <c r="M51" s="38" t="s">
        <v>1047</v>
      </c>
      <c r="N51" s="38" t="s">
        <v>1046</v>
      </c>
    </row>
    <row r="52" spans="1:14" s="38" customFormat="1">
      <c r="A52" s="38" t="s">
        <v>1045</v>
      </c>
      <c r="B52" s="38" t="s">
        <v>1044</v>
      </c>
      <c r="C52" s="38" t="s">
        <v>1019</v>
      </c>
      <c r="D52" s="38" t="s">
        <v>1018</v>
      </c>
      <c r="E52" s="48" t="s">
        <v>1017</v>
      </c>
      <c r="F52" s="48" t="s">
        <v>1016</v>
      </c>
      <c r="G52" s="48" t="s">
        <v>1015</v>
      </c>
      <c r="I52" s="38" t="s">
        <v>981</v>
      </c>
      <c r="J52" s="38" t="s">
        <v>979</v>
      </c>
      <c r="K52" s="38" t="s">
        <v>1043</v>
      </c>
      <c r="L52" s="38" t="s">
        <v>1042</v>
      </c>
      <c r="M52" s="38" t="s">
        <v>1041</v>
      </c>
      <c r="N52" s="38" t="s">
        <v>1040</v>
      </c>
    </row>
    <row r="53" spans="1:14" s="38" customFormat="1">
      <c r="A53" s="38" t="s">
        <v>1039</v>
      </c>
      <c r="B53" s="38" t="s">
        <v>1038</v>
      </c>
      <c r="C53" s="38" t="s">
        <v>1019</v>
      </c>
      <c r="D53" s="38" t="s">
        <v>1018</v>
      </c>
      <c r="E53" s="48" t="s">
        <v>1017</v>
      </c>
      <c r="F53" s="48" t="s">
        <v>1016</v>
      </c>
      <c r="G53" s="48" t="s">
        <v>1015</v>
      </c>
      <c r="I53" s="38" t="s">
        <v>981</v>
      </c>
      <c r="J53" s="38" t="s">
        <v>979</v>
      </c>
      <c r="K53" s="38" t="s">
        <v>1037</v>
      </c>
      <c r="L53" s="38" t="s">
        <v>1036</v>
      </c>
      <c r="M53" s="38" t="s">
        <v>1035</v>
      </c>
      <c r="N53" s="38" t="s">
        <v>1034</v>
      </c>
    </row>
    <row r="54" spans="1:14" s="38" customFormat="1">
      <c r="A54" s="38" t="s">
        <v>1033</v>
      </c>
      <c r="B54" s="38" t="s">
        <v>1032</v>
      </c>
      <c r="C54" s="38" t="s">
        <v>1019</v>
      </c>
      <c r="D54" s="38" t="s">
        <v>1018</v>
      </c>
      <c r="E54" s="48" t="s">
        <v>1017</v>
      </c>
      <c r="F54" s="48" t="s">
        <v>1016</v>
      </c>
      <c r="G54" s="48" t="s">
        <v>1015</v>
      </c>
      <c r="I54" s="38" t="s">
        <v>981</v>
      </c>
      <c r="J54" s="38" t="s">
        <v>979</v>
      </c>
      <c r="K54" s="38" t="s">
        <v>1031</v>
      </c>
      <c r="L54" s="38" t="s">
        <v>1030</v>
      </c>
      <c r="M54" s="38" t="s">
        <v>1029</v>
      </c>
      <c r="N54" s="38" t="s">
        <v>1028</v>
      </c>
    </row>
    <row r="55" spans="1:14" s="38" customFormat="1">
      <c r="A55" s="38" t="s">
        <v>1027</v>
      </c>
      <c r="B55" s="38" t="s">
        <v>1026</v>
      </c>
      <c r="C55" s="38" t="s">
        <v>1019</v>
      </c>
      <c r="D55" s="38" t="s">
        <v>1018</v>
      </c>
      <c r="E55" s="48" t="s">
        <v>1017</v>
      </c>
      <c r="F55" s="48" t="s">
        <v>1016</v>
      </c>
      <c r="G55" s="48" t="s">
        <v>1015</v>
      </c>
      <c r="I55" s="38" t="s">
        <v>981</v>
      </c>
      <c r="J55" s="38" t="s">
        <v>979</v>
      </c>
      <c r="K55" s="38" t="s">
        <v>1025</v>
      </c>
      <c r="L55" s="38" t="s">
        <v>1024</v>
      </c>
      <c r="M55" s="38" t="s">
        <v>1023</v>
      </c>
      <c r="N55" s="38" t="s">
        <v>1022</v>
      </c>
    </row>
    <row r="56" spans="1:14" s="38" customFormat="1">
      <c r="A56" s="38" t="s">
        <v>1021</v>
      </c>
      <c r="B56" s="38" t="s">
        <v>1020</v>
      </c>
      <c r="C56" s="38" t="s">
        <v>1019</v>
      </c>
      <c r="D56" s="38" t="s">
        <v>1018</v>
      </c>
      <c r="E56" s="48" t="s">
        <v>1017</v>
      </c>
      <c r="F56" s="48" t="s">
        <v>1016</v>
      </c>
      <c r="G56" s="48" t="s">
        <v>1015</v>
      </c>
      <c r="I56" s="38" t="s">
        <v>981</v>
      </c>
      <c r="J56" s="38" t="s">
        <v>979</v>
      </c>
      <c r="K56" s="38" t="s">
        <v>1014</v>
      </c>
      <c r="L56" s="38" t="s">
        <v>1013</v>
      </c>
      <c r="M56" s="38" t="s">
        <v>1012</v>
      </c>
      <c r="N56" s="38" t="s">
        <v>1011</v>
      </c>
    </row>
    <row r="57" spans="1:14" s="38" customFormat="1">
      <c r="E57" s="48"/>
      <c r="F57" s="48"/>
      <c r="G57" s="48"/>
      <c r="H57" s="48"/>
    </row>
    <row r="58" spans="1:14">
      <c r="A58" s="49"/>
      <c r="H58" s="48"/>
    </row>
    <row r="59" spans="1:14">
      <c r="A59" s="47" t="s">
        <v>1010</v>
      </c>
      <c r="B59" s="38"/>
    </row>
    <row r="60" spans="1:14" s="46" customFormat="1">
      <c r="A60" s="46" t="s">
        <v>1009</v>
      </c>
    </row>
    <row r="61" spans="1:14">
      <c r="A61" s="45" t="s">
        <v>1008</v>
      </c>
      <c r="B61" s="39"/>
      <c r="C61" s="39"/>
      <c r="K61" s="39"/>
      <c r="L61" s="39"/>
    </row>
    <row r="62" spans="1:14">
      <c r="A62" s="45" t="s">
        <v>1007</v>
      </c>
      <c r="B62" s="44" t="s">
        <v>1006</v>
      </c>
      <c r="C62" s="39"/>
      <c r="K62" s="39"/>
      <c r="L62" s="39"/>
    </row>
    <row r="63" spans="1:14">
      <c r="A63" s="43" t="s">
        <v>1005</v>
      </c>
      <c r="B63" s="44" t="s">
        <v>1004</v>
      </c>
      <c r="C63" s="39"/>
      <c r="K63" s="39"/>
      <c r="L63" s="39"/>
    </row>
    <row r="64" spans="1:14">
      <c r="A64" s="43" t="s">
        <v>1003</v>
      </c>
      <c r="B64" s="44" t="s">
        <v>1002</v>
      </c>
      <c r="C64" s="39"/>
      <c r="K64" s="39"/>
      <c r="L64" s="39"/>
    </row>
    <row r="65" spans="1:12">
      <c r="A65" s="43" t="s">
        <v>1001</v>
      </c>
      <c r="B65" s="39" t="s">
        <v>1000</v>
      </c>
    </row>
    <row r="66" spans="1:12">
      <c r="A66" s="43"/>
    </row>
    <row r="67" spans="1:12">
      <c r="A67" s="42" t="s">
        <v>999</v>
      </c>
    </row>
    <row r="68" spans="1:12" s="35" customFormat="1">
      <c r="A68" s="35" t="s">
        <v>998</v>
      </c>
    </row>
    <row r="69" spans="1:12" s="35" customFormat="1">
      <c r="A69" s="35" t="s">
        <v>997</v>
      </c>
    </row>
    <row r="70" spans="1:12" s="35" customFormat="1">
      <c r="A70" s="35" t="s">
        <v>996</v>
      </c>
    </row>
    <row r="71" spans="1:12">
      <c r="A71" s="40" t="s">
        <v>990</v>
      </c>
      <c r="B71" s="29" t="s">
        <v>995</v>
      </c>
    </row>
    <row r="72" spans="1:12">
      <c r="A72" s="40" t="s">
        <v>990</v>
      </c>
      <c r="B72" s="29" t="s">
        <v>994</v>
      </c>
    </row>
    <row r="73" spans="1:12">
      <c r="A73" s="40" t="s">
        <v>990</v>
      </c>
      <c r="B73" s="29" t="s">
        <v>993</v>
      </c>
    </row>
    <row r="74" spans="1:12">
      <c r="A74" s="40" t="s">
        <v>990</v>
      </c>
      <c r="B74" s="38" t="s">
        <v>992</v>
      </c>
    </row>
    <row r="75" spans="1:12">
      <c r="A75" s="40" t="s">
        <v>990</v>
      </c>
      <c r="B75" s="38" t="s">
        <v>991</v>
      </c>
    </row>
    <row r="76" spans="1:12">
      <c r="A76" s="40" t="s">
        <v>990</v>
      </c>
      <c r="B76" s="41" t="s">
        <v>989</v>
      </c>
      <c r="C76" s="39"/>
      <c r="K76" s="39"/>
      <c r="L76" s="39"/>
    </row>
    <row r="77" spans="1:12">
      <c r="A77" s="40" t="s">
        <v>988</v>
      </c>
      <c r="B77" s="41" t="s">
        <v>987</v>
      </c>
      <c r="C77" s="39"/>
      <c r="K77" s="39"/>
      <c r="L77" s="39"/>
    </row>
    <row r="78" spans="1:12">
      <c r="A78" s="40" t="s">
        <v>985</v>
      </c>
      <c r="B78" s="38" t="s">
        <v>986</v>
      </c>
      <c r="C78" s="39"/>
      <c r="K78" s="39"/>
      <c r="L78" s="39"/>
    </row>
    <row r="79" spans="1:12">
      <c r="A79" s="40" t="s">
        <v>985</v>
      </c>
      <c r="B79" s="38" t="s">
        <v>984</v>
      </c>
      <c r="C79" s="39"/>
      <c r="K79" s="39"/>
      <c r="L79" s="39"/>
    </row>
    <row r="80" spans="1:12">
      <c r="A80" s="40"/>
      <c r="B80" s="31"/>
      <c r="C80" s="39"/>
      <c r="K80" s="39"/>
      <c r="L80" s="39"/>
    </row>
    <row r="81" spans="1:7" s="35" customFormat="1">
      <c r="A81" s="35" t="s">
        <v>983</v>
      </c>
    </row>
    <row r="82" spans="1:7" s="31" customFormat="1">
      <c r="A82" s="34" t="s">
        <v>982</v>
      </c>
    </row>
    <row r="83" spans="1:7" s="32" customFormat="1">
      <c r="A83" s="32" t="s">
        <v>974</v>
      </c>
      <c r="B83" s="32" t="s">
        <v>973</v>
      </c>
      <c r="C83" s="32" t="s">
        <v>972</v>
      </c>
    </row>
    <row r="84" spans="1:7" s="31" customFormat="1">
      <c r="A84" s="38" t="s">
        <v>981</v>
      </c>
      <c r="B84" s="31" t="s">
        <v>978</v>
      </c>
      <c r="C84" s="31" t="s">
        <v>980</v>
      </c>
    </row>
    <row r="85" spans="1:7" s="31" customFormat="1">
      <c r="A85" s="38" t="s">
        <v>979</v>
      </c>
      <c r="B85" s="31" t="s">
        <v>978</v>
      </c>
      <c r="C85" s="31" t="s">
        <v>977</v>
      </c>
    </row>
    <row r="86" spans="1:7" s="31" customFormat="1">
      <c r="A86" s="38"/>
    </row>
    <row r="87" spans="1:7" s="35" customFormat="1">
      <c r="A87" s="35" t="s">
        <v>976</v>
      </c>
    </row>
    <row r="88" spans="1:7" s="31" customFormat="1">
      <c r="A88" s="34" t="s">
        <v>975</v>
      </c>
      <c r="D88" s="34"/>
    </row>
    <row r="89" spans="1:7" s="37" customFormat="1">
      <c r="A89" s="32" t="s">
        <v>974</v>
      </c>
      <c r="B89" s="32" t="s">
        <v>973</v>
      </c>
      <c r="C89" s="32" t="s">
        <v>972</v>
      </c>
      <c r="D89" s="32" t="s">
        <v>971</v>
      </c>
      <c r="E89" s="32" t="s">
        <v>970</v>
      </c>
      <c r="F89" s="32" t="s">
        <v>969</v>
      </c>
      <c r="G89" s="32"/>
    </row>
    <row r="90" spans="1:7" s="31" customFormat="1">
      <c r="A90" s="31" t="s">
        <v>968</v>
      </c>
      <c r="B90" s="31" t="s">
        <v>777</v>
      </c>
      <c r="C90" s="31" t="s">
        <v>967</v>
      </c>
      <c r="D90" s="36" t="s">
        <v>775</v>
      </c>
      <c r="E90" s="31">
        <v>50</v>
      </c>
      <c r="F90" s="36" t="s">
        <v>774</v>
      </c>
    </row>
    <row r="91" spans="1:7" s="31" customFormat="1">
      <c r="A91" s="31" t="s">
        <v>966</v>
      </c>
      <c r="B91" s="31" t="s">
        <v>777</v>
      </c>
      <c r="C91" s="31" t="s">
        <v>965</v>
      </c>
      <c r="D91" s="36" t="s">
        <v>775</v>
      </c>
      <c r="E91" s="31">
        <v>50</v>
      </c>
      <c r="F91" s="36" t="s">
        <v>774</v>
      </c>
    </row>
    <row r="92" spans="1:7" s="31" customFormat="1">
      <c r="A92" s="31" t="s">
        <v>964</v>
      </c>
      <c r="B92" s="31" t="s">
        <v>777</v>
      </c>
      <c r="C92" s="31" t="s">
        <v>963</v>
      </c>
      <c r="D92" s="36" t="s">
        <v>775</v>
      </c>
      <c r="E92" s="31">
        <v>50</v>
      </c>
      <c r="F92" s="36" t="s">
        <v>774</v>
      </c>
    </row>
    <row r="93" spans="1:7" s="31" customFormat="1">
      <c r="A93" s="31" t="s">
        <v>962</v>
      </c>
      <c r="B93" s="31" t="s">
        <v>777</v>
      </c>
      <c r="C93" s="31" t="s">
        <v>961</v>
      </c>
      <c r="D93" s="36" t="s">
        <v>775</v>
      </c>
      <c r="E93" s="31">
        <v>50</v>
      </c>
      <c r="F93" s="36" t="s">
        <v>774</v>
      </c>
    </row>
    <row r="94" spans="1:7" s="31" customFormat="1">
      <c r="A94" s="31" t="s">
        <v>960</v>
      </c>
      <c r="B94" s="31" t="s">
        <v>777</v>
      </c>
      <c r="C94" s="31" t="s">
        <v>959</v>
      </c>
      <c r="D94" s="36" t="s">
        <v>775</v>
      </c>
      <c r="E94" s="31">
        <v>50</v>
      </c>
      <c r="F94" s="36" t="s">
        <v>774</v>
      </c>
    </row>
    <row r="95" spans="1:7" s="31" customFormat="1">
      <c r="A95" s="31" t="s">
        <v>958</v>
      </c>
      <c r="B95" s="31" t="s">
        <v>777</v>
      </c>
      <c r="C95" s="31" t="s">
        <v>957</v>
      </c>
      <c r="D95" s="36" t="s">
        <v>775</v>
      </c>
      <c r="E95" s="31">
        <v>50</v>
      </c>
      <c r="F95" s="36" t="s">
        <v>774</v>
      </c>
    </row>
    <row r="96" spans="1:7" s="31" customFormat="1">
      <c r="A96" s="31" t="s">
        <v>956</v>
      </c>
      <c r="B96" s="31" t="s">
        <v>777</v>
      </c>
      <c r="C96" s="31" t="s">
        <v>955</v>
      </c>
      <c r="D96" s="36" t="s">
        <v>775</v>
      </c>
      <c r="E96" s="31">
        <v>50</v>
      </c>
      <c r="F96" s="36" t="s">
        <v>774</v>
      </c>
    </row>
    <row r="97" spans="1:6" s="31" customFormat="1">
      <c r="A97" s="31" t="s">
        <v>954</v>
      </c>
      <c r="B97" s="31" t="s">
        <v>777</v>
      </c>
      <c r="C97" s="31" t="s">
        <v>953</v>
      </c>
      <c r="D97" s="36" t="s">
        <v>775</v>
      </c>
      <c r="E97" s="31">
        <v>50</v>
      </c>
      <c r="F97" s="36" t="s">
        <v>774</v>
      </c>
    </row>
    <row r="98" spans="1:6" s="31" customFormat="1">
      <c r="A98" s="31" t="s">
        <v>952</v>
      </c>
      <c r="B98" s="31" t="s">
        <v>777</v>
      </c>
      <c r="C98" s="31" t="s">
        <v>951</v>
      </c>
      <c r="D98" s="36" t="s">
        <v>775</v>
      </c>
      <c r="E98" s="31">
        <v>50</v>
      </c>
      <c r="F98" s="36" t="s">
        <v>774</v>
      </c>
    </row>
    <row r="99" spans="1:6" s="31" customFormat="1">
      <c r="A99" s="31" t="s">
        <v>950</v>
      </c>
      <c r="B99" s="31" t="s">
        <v>777</v>
      </c>
      <c r="C99" s="31" t="s">
        <v>949</v>
      </c>
      <c r="D99" s="36" t="s">
        <v>775</v>
      </c>
      <c r="E99" s="31">
        <v>50</v>
      </c>
      <c r="F99" s="36" t="s">
        <v>774</v>
      </c>
    </row>
    <row r="100" spans="1:6" s="31" customFormat="1">
      <c r="A100" s="31" t="s">
        <v>948</v>
      </c>
      <c r="B100" s="31" t="s">
        <v>777</v>
      </c>
      <c r="C100" s="31" t="s">
        <v>947</v>
      </c>
      <c r="D100" s="36" t="s">
        <v>775</v>
      </c>
      <c r="E100" s="31">
        <v>50</v>
      </c>
      <c r="F100" s="36" t="s">
        <v>774</v>
      </c>
    </row>
    <row r="101" spans="1:6" s="31" customFormat="1">
      <c r="A101" s="31" t="s">
        <v>946</v>
      </c>
      <c r="B101" s="31" t="s">
        <v>777</v>
      </c>
      <c r="C101" s="31" t="s">
        <v>945</v>
      </c>
      <c r="D101" s="36" t="s">
        <v>775</v>
      </c>
      <c r="E101" s="31">
        <v>50</v>
      </c>
      <c r="F101" s="36" t="s">
        <v>774</v>
      </c>
    </row>
    <row r="102" spans="1:6" s="31" customFormat="1">
      <c r="A102" s="31" t="s">
        <v>944</v>
      </c>
      <c r="B102" s="31" t="s">
        <v>777</v>
      </c>
      <c r="C102" s="31" t="s">
        <v>943</v>
      </c>
      <c r="D102" s="36" t="s">
        <v>775</v>
      </c>
      <c r="E102" s="31">
        <v>50</v>
      </c>
      <c r="F102" s="36" t="s">
        <v>774</v>
      </c>
    </row>
    <row r="103" spans="1:6" s="31" customFormat="1">
      <c r="A103" s="31" t="s">
        <v>942</v>
      </c>
      <c r="B103" s="31" t="s">
        <v>777</v>
      </c>
      <c r="C103" s="31" t="s">
        <v>941</v>
      </c>
      <c r="D103" s="36" t="s">
        <v>775</v>
      </c>
      <c r="E103" s="31">
        <v>50</v>
      </c>
      <c r="F103" s="36" t="s">
        <v>774</v>
      </c>
    </row>
    <row r="104" spans="1:6" s="31" customFormat="1">
      <c r="A104" s="31" t="s">
        <v>940</v>
      </c>
      <c r="B104" s="31" t="s">
        <v>777</v>
      </c>
      <c r="C104" s="31" t="s">
        <v>939</v>
      </c>
      <c r="D104" s="36" t="s">
        <v>775</v>
      </c>
      <c r="E104" s="31">
        <v>50</v>
      </c>
      <c r="F104" s="36" t="s">
        <v>774</v>
      </c>
    </row>
    <row r="105" spans="1:6" s="31" customFormat="1">
      <c r="A105" s="31" t="s">
        <v>938</v>
      </c>
      <c r="B105" s="31" t="s">
        <v>777</v>
      </c>
      <c r="C105" s="31" t="s">
        <v>937</v>
      </c>
      <c r="D105" s="36" t="s">
        <v>775</v>
      </c>
      <c r="E105" s="31">
        <v>50</v>
      </c>
      <c r="F105" s="36" t="s">
        <v>774</v>
      </c>
    </row>
    <row r="106" spans="1:6" s="31" customFormat="1">
      <c r="A106" s="31" t="s">
        <v>936</v>
      </c>
      <c r="B106" s="31" t="s">
        <v>777</v>
      </c>
      <c r="C106" s="31" t="s">
        <v>935</v>
      </c>
      <c r="D106" s="36" t="s">
        <v>775</v>
      </c>
      <c r="E106" s="31">
        <v>50</v>
      </c>
      <c r="F106" s="36" t="s">
        <v>774</v>
      </c>
    </row>
    <row r="107" spans="1:6" s="31" customFormat="1">
      <c r="A107" s="31" t="s">
        <v>934</v>
      </c>
      <c r="B107" s="31" t="s">
        <v>777</v>
      </c>
      <c r="C107" s="31" t="s">
        <v>933</v>
      </c>
      <c r="D107" s="36" t="s">
        <v>775</v>
      </c>
      <c r="E107" s="31">
        <v>50</v>
      </c>
      <c r="F107" s="36" t="s">
        <v>774</v>
      </c>
    </row>
    <row r="108" spans="1:6" s="31" customFormat="1">
      <c r="A108" s="31" t="s">
        <v>932</v>
      </c>
      <c r="B108" s="31" t="s">
        <v>777</v>
      </c>
      <c r="C108" s="31" t="s">
        <v>931</v>
      </c>
      <c r="D108" s="36" t="s">
        <v>775</v>
      </c>
      <c r="E108" s="31">
        <v>50</v>
      </c>
      <c r="F108" s="36" t="s">
        <v>774</v>
      </c>
    </row>
    <row r="109" spans="1:6" s="31" customFormat="1">
      <c r="A109" s="31" t="s">
        <v>930</v>
      </c>
      <c r="B109" s="31" t="s">
        <v>777</v>
      </c>
      <c r="C109" s="31" t="s">
        <v>929</v>
      </c>
      <c r="D109" s="36" t="s">
        <v>775</v>
      </c>
      <c r="E109" s="31">
        <v>50</v>
      </c>
      <c r="F109" s="36" t="s">
        <v>774</v>
      </c>
    </row>
    <row r="110" spans="1:6" s="31" customFormat="1">
      <c r="A110" s="31" t="s">
        <v>928</v>
      </c>
      <c r="B110" s="31" t="s">
        <v>777</v>
      </c>
      <c r="C110" s="31" t="s">
        <v>927</v>
      </c>
      <c r="D110" s="36" t="s">
        <v>775</v>
      </c>
      <c r="E110" s="31">
        <v>50</v>
      </c>
      <c r="F110" s="36" t="s">
        <v>774</v>
      </c>
    </row>
    <row r="111" spans="1:6" s="31" customFormat="1">
      <c r="A111" s="31" t="s">
        <v>926</v>
      </c>
      <c r="B111" s="31" t="s">
        <v>777</v>
      </c>
      <c r="C111" s="31" t="s">
        <v>925</v>
      </c>
      <c r="D111" s="36" t="s">
        <v>775</v>
      </c>
      <c r="E111" s="31">
        <v>50</v>
      </c>
      <c r="F111" s="36" t="s">
        <v>774</v>
      </c>
    </row>
    <row r="112" spans="1:6" s="31" customFormat="1">
      <c r="A112" s="31" t="s">
        <v>924</v>
      </c>
      <c r="B112" s="31" t="s">
        <v>777</v>
      </c>
      <c r="C112" s="31" t="s">
        <v>923</v>
      </c>
      <c r="D112" s="36" t="s">
        <v>775</v>
      </c>
      <c r="E112" s="31">
        <v>50</v>
      </c>
      <c r="F112" s="36" t="s">
        <v>774</v>
      </c>
    </row>
    <row r="113" spans="1:6" s="31" customFormat="1">
      <c r="A113" s="31" t="s">
        <v>922</v>
      </c>
      <c r="B113" s="31" t="s">
        <v>777</v>
      </c>
      <c r="C113" s="31" t="s">
        <v>921</v>
      </c>
      <c r="D113" s="36" t="s">
        <v>775</v>
      </c>
      <c r="E113" s="31">
        <v>50</v>
      </c>
      <c r="F113" s="36" t="s">
        <v>774</v>
      </c>
    </row>
    <row r="114" spans="1:6" s="31" customFormat="1">
      <c r="A114" s="31" t="s">
        <v>920</v>
      </c>
      <c r="B114" s="31" t="s">
        <v>777</v>
      </c>
      <c r="C114" s="31" t="s">
        <v>919</v>
      </c>
      <c r="D114" s="36" t="s">
        <v>775</v>
      </c>
      <c r="E114" s="31">
        <v>50</v>
      </c>
      <c r="F114" s="36" t="s">
        <v>774</v>
      </c>
    </row>
    <row r="115" spans="1:6" s="31" customFormat="1">
      <c r="A115" s="31" t="s">
        <v>918</v>
      </c>
      <c r="B115" s="31" t="s">
        <v>777</v>
      </c>
      <c r="C115" s="31" t="s">
        <v>917</v>
      </c>
      <c r="D115" s="36" t="s">
        <v>775</v>
      </c>
      <c r="E115" s="31">
        <v>50</v>
      </c>
      <c r="F115" s="36" t="s">
        <v>774</v>
      </c>
    </row>
    <row r="116" spans="1:6" s="31" customFormat="1">
      <c r="A116" s="31" t="s">
        <v>916</v>
      </c>
      <c r="B116" s="31" t="s">
        <v>777</v>
      </c>
      <c r="C116" s="31" t="s">
        <v>915</v>
      </c>
      <c r="D116" s="36" t="s">
        <v>775</v>
      </c>
      <c r="E116" s="31">
        <v>50</v>
      </c>
      <c r="F116" s="36" t="s">
        <v>774</v>
      </c>
    </row>
    <row r="117" spans="1:6" s="31" customFormat="1">
      <c r="A117" s="31" t="s">
        <v>914</v>
      </c>
      <c r="B117" s="31" t="s">
        <v>777</v>
      </c>
      <c r="C117" s="31" t="s">
        <v>913</v>
      </c>
      <c r="D117" s="36" t="s">
        <v>775</v>
      </c>
      <c r="E117" s="31">
        <v>50</v>
      </c>
      <c r="F117" s="36" t="s">
        <v>774</v>
      </c>
    </row>
    <row r="118" spans="1:6" s="31" customFormat="1">
      <c r="A118" s="31" t="s">
        <v>912</v>
      </c>
      <c r="B118" s="31" t="s">
        <v>777</v>
      </c>
      <c r="C118" s="31" t="s">
        <v>911</v>
      </c>
      <c r="D118" s="36" t="s">
        <v>775</v>
      </c>
      <c r="E118" s="31">
        <v>50</v>
      </c>
      <c r="F118" s="36" t="s">
        <v>774</v>
      </c>
    </row>
    <row r="119" spans="1:6" s="31" customFormat="1">
      <c r="A119" s="31" t="s">
        <v>910</v>
      </c>
      <c r="B119" s="31" t="s">
        <v>777</v>
      </c>
      <c r="C119" s="31" t="s">
        <v>909</v>
      </c>
      <c r="D119" s="36" t="s">
        <v>775</v>
      </c>
      <c r="E119" s="31">
        <v>50</v>
      </c>
      <c r="F119" s="36" t="s">
        <v>774</v>
      </c>
    </row>
    <row r="120" spans="1:6" s="31" customFormat="1">
      <c r="A120" s="31" t="s">
        <v>908</v>
      </c>
      <c r="B120" s="31" t="s">
        <v>777</v>
      </c>
      <c r="C120" s="31" t="s">
        <v>907</v>
      </c>
      <c r="D120" s="36" t="s">
        <v>775</v>
      </c>
      <c r="E120" s="31">
        <v>50</v>
      </c>
      <c r="F120" s="36" t="s">
        <v>774</v>
      </c>
    </row>
    <row r="121" spans="1:6" s="31" customFormat="1">
      <c r="A121" s="31" t="s">
        <v>906</v>
      </c>
      <c r="B121" s="31" t="s">
        <v>777</v>
      </c>
      <c r="C121" s="31" t="s">
        <v>905</v>
      </c>
      <c r="D121" s="36" t="s">
        <v>775</v>
      </c>
      <c r="E121" s="31">
        <v>50</v>
      </c>
      <c r="F121" s="36" t="s">
        <v>774</v>
      </c>
    </row>
    <row r="122" spans="1:6" s="31" customFormat="1">
      <c r="A122" s="31" t="s">
        <v>904</v>
      </c>
      <c r="B122" s="31" t="s">
        <v>777</v>
      </c>
      <c r="C122" s="31" t="s">
        <v>903</v>
      </c>
      <c r="D122" s="36" t="s">
        <v>775</v>
      </c>
      <c r="E122" s="31">
        <v>50</v>
      </c>
      <c r="F122" s="36" t="s">
        <v>774</v>
      </c>
    </row>
    <row r="123" spans="1:6" s="31" customFormat="1">
      <c r="A123" s="31" t="s">
        <v>902</v>
      </c>
      <c r="B123" s="31" t="s">
        <v>777</v>
      </c>
      <c r="C123" s="31" t="s">
        <v>901</v>
      </c>
      <c r="D123" s="36" t="s">
        <v>775</v>
      </c>
      <c r="E123" s="31">
        <v>50</v>
      </c>
      <c r="F123" s="36" t="s">
        <v>774</v>
      </c>
    </row>
    <row r="124" spans="1:6" s="31" customFormat="1">
      <c r="A124" s="31" t="s">
        <v>900</v>
      </c>
      <c r="B124" s="31" t="s">
        <v>777</v>
      </c>
      <c r="C124" s="31" t="s">
        <v>899</v>
      </c>
      <c r="D124" s="36" t="s">
        <v>775</v>
      </c>
      <c r="E124" s="31">
        <v>50</v>
      </c>
      <c r="F124" s="36" t="s">
        <v>774</v>
      </c>
    </row>
    <row r="125" spans="1:6" s="31" customFormat="1">
      <c r="A125" s="31" t="s">
        <v>898</v>
      </c>
      <c r="B125" s="31" t="s">
        <v>777</v>
      </c>
      <c r="C125" s="31" t="s">
        <v>897</v>
      </c>
      <c r="D125" s="36" t="s">
        <v>775</v>
      </c>
      <c r="E125" s="31">
        <v>50</v>
      </c>
      <c r="F125" s="36" t="s">
        <v>774</v>
      </c>
    </row>
    <row r="126" spans="1:6" s="31" customFormat="1">
      <c r="A126" s="31" t="s">
        <v>896</v>
      </c>
      <c r="B126" s="31" t="s">
        <v>777</v>
      </c>
      <c r="C126" s="31" t="s">
        <v>895</v>
      </c>
      <c r="D126" s="36" t="s">
        <v>775</v>
      </c>
      <c r="E126" s="31">
        <v>50</v>
      </c>
      <c r="F126" s="36" t="s">
        <v>774</v>
      </c>
    </row>
    <row r="127" spans="1:6" s="31" customFormat="1">
      <c r="A127" s="31" t="s">
        <v>894</v>
      </c>
      <c r="B127" s="31" t="s">
        <v>777</v>
      </c>
      <c r="C127" s="31" t="s">
        <v>893</v>
      </c>
      <c r="D127" s="36" t="s">
        <v>775</v>
      </c>
      <c r="E127" s="31">
        <v>50</v>
      </c>
      <c r="F127" s="36" t="s">
        <v>774</v>
      </c>
    </row>
    <row r="128" spans="1:6" s="31" customFormat="1">
      <c r="A128" s="31" t="s">
        <v>892</v>
      </c>
      <c r="B128" s="31" t="s">
        <v>777</v>
      </c>
      <c r="C128" s="31" t="s">
        <v>891</v>
      </c>
      <c r="D128" s="36" t="s">
        <v>775</v>
      </c>
      <c r="E128" s="31">
        <v>50</v>
      </c>
      <c r="F128" s="36" t="s">
        <v>774</v>
      </c>
    </row>
    <row r="129" spans="1:6" s="31" customFormat="1">
      <c r="A129" s="31" t="s">
        <v>890</v>
      </c>
      <c r="B129" s="31" t="s">
        <v>777</v>
      </c>
      <c r="C129" s="31" t="s">
        <v>889</v>
      </c>
      <c r="D129" s="36" t="s">
        <v>775</v>
      </c>
      <c r="E129" s="31">
        <v>50</v>
      </c>
      <c r="F129" s="36" t="s">
        <v>774</v>
      </c>
    </row>
    <row r="130" spans="1:6" s="31" customFormat="1">
      <c r="A130" s="31" t="s">
        <v>888</v>
      </c>
      <c r="B130" s="31" t="s">
        <v>777</v>
      </c>
      <c r="C130" s="31" t="s">
        <v>887</v>
      </c>
      <c r="D130" s="36" t="s">
        <v>775</v>
      </c>
      <c r="E130" s="31">
        <v>50</v>
      </c>
      <c r="F130" s="36" t="s">
        <v>774</v>
      </c>
    </row>
    <row r="131" spans="1:6" s="31" customFormat="1">
      <c r="A131" s="31" t="s">
        <v>886</v>
      </c>
      <c r="B131" s="31" t="s">
        <v>777</v>
      </c>
      <c r="C131" s="31" t="s">
        <v>885</v>
      </c>
      <c r="D131" s="36" t="s">
        <v>775</v>
      </c>
      <c r="E131" s="31">
        <v>50</v>
      </c>
      <c r="F131" s="36" t="s">
        <v>774</v>
      </c>
    </row>
    <row r="132" spans="1:6" s="31" customFormat="1">
      <c r="A132" s="31" t="s">
        <v>884</v>
      </c>
      <c r="B132" s="31" t="s">
        <v>777</v>
      </c>
      <c r="C132" s="31" t="s">
        <v>883</v>
      </c>
      <c r="D132" s="36" t="s">
        <v>775</v>
      </c>
      <c r="E132" s="31">
        <v>50</v>
      </c>
      <c r="F132" s="36" t="s">
        <v>774</v>
      </c>
    </row>
    <row r="133" spans="1:6" s="31" customFormat="1">
      <c r="A133" s="31" t="s">
        <v>882</v>
      </c>
      <c r="B133" s="31" t="s">
        <v>777</v>
      </c>
      <c r="C133" s="31" t="s">
        <v>881</v>
      </c>
      <c r="D133" s="36" t="s">
        <v>775</v>
      </c>
      <c r="E133" s="31">
        <v>50</v>
      </c>
      <c r="F133" s="36" t="s">
        <v>774</v>
      </c>
    </row>
    <row r="134" spans="1:6" s="31" customFormat="1">
      <c r="A134" s="31" t="s">
        <v>880</v>
      </c>
      <c r="B134" s="31" t="s">
        <v>777</v>
      </c>
      <c r="C134" s="31" t="s">
        <v>879</v>
      </c>
      <c r="D134" s="36" t="s">
        <v>775</v>
      </c>
      <c r="E134" s="31">
        <v>50</v>
      </c>
      <c r="F134" s="36" t="s">
        <v>774</v>
      </c>
    </row>
    <row r="135" spans="1:6" s="31" customFormat="1">
      <c r="A135" s="31" t="s">
        <v>878</v>
      </c>
      <c r="B135" s="31" t="s">
        <v>777</v>
      </c>
      <c r="C135" s="31" t="s">
        <v>877</v>
      </c>
      <c r="D135" s="36" t="s">
        <v>775</v>
      </c>
      <c r="E135" s="31">
        <v>50</v>
      </c>
      <c r="F135" s="36" t="s">
        <v>774</v>
      </c>
    </row>
    <row r="136" spans="1:6" s="31" customFormat="1">
      <c r="A136" s="31" t="s">
        <v>876</v>
      </c>
      <c r="B136" s="31" t="s">
        <v>777</v>
      </c>
      <c r="C136" s="31" t="s">
        <v>875</v>
      </c>
      <c r="D136" s="36" t="s">
        <v>775</v>
      </c>
      <c r="E136" s="31">
        <v>50</v>
      </c>
      <c r="F136" s="36" t="s">
        <v>774</v>
      </c>
    </row>
    <row r="137" spans="1:6" s="31" customFormat="1">
      <c r="A137" s="31" t="s">
        <v>874</v>
      </c>
      <c r="B137" s="31" t="s">
        <v>777</v>
      </c>
      <c r="C137" s="31" t="s">
        <v>873</v>
      </c>
      <c r="D137" s="36" t="s">
        <v>775</v>
      </c>
      <c r="E137" s="31">
        <v>50</v>
      </c>
      <c r="F137" s="36" t="s">
        <v>774</v>
      </c>
    </row>
    <row r="138" spans="1:6" s="31" customFormat="1">
      <c r="A138" s="31" t="s">
        <v>872</v>
      </c>
      <c r="B138" s="31" t="s">
        <v>777</v>
      </c>
      <c r="C138" s="31" t="s">
        <v>871</v>
      </c>
      <c r="D138" s="36" t="s">
        <v>775</v>
      </c>
      <c r="E138" s="31">
        <v>50</v>
      </c>
      <c r="F138" s="36" t="s">
        <v>774</v>
      </c>
    </row>
    <row r="139" spans="1:6" s="31" customFormat="1">
      <c r="A139" s="31" t="s">
        <v>870</v>
      </c>
      <c r="B139" s="31" t="s">
        <v>777</v>
      </c>
      <c r="C139" s="31" t="s">
        <v>869</v>
      </c>
      <c r="D139" s="36" t="s">
        <v>775</v>
      </c>
      <c r="E139" s="31">
        <v>50</v>
      </c>
      <c r="F139" s="36" t="s">
        <v>774</v>
      </c>
    </row>
    <row r="140" spans="1:6" s="31" customFormat="1">
      <c r="A140" s="31" t="s">
        <v>868</v>
      </c>
      <c r="B140" s="31" t="s">
        <v>777</v>
      </c>
      <c r="C140" s="31" t="s">
        <v>867</v>
      </c>
      <c r="D140" s="36" t="s">
        <v>775</v>
      </c>
      <c r="E140" s="31">
        <v>50</v>
      </c>
      <c r="F140" s="36" t="s">
        <v>774</v>
      </c>
    </row>
    <row r="141" spans="1:6" s="31" customFormat="1">
      <c r="A141" s="31" t="s">
        <v>866</v>
      </c>
      <c r="B141" s="31" t="s">
        <v>777</v>
      </c>
      <c r="C141" s="31" t="s">
        <v>865</v>
      </c>
      <c r="D141" s="36" t="s">
        <v>775</v>
      </c>
      <c r="E141" s="31">
        <v>50</v>
      </c>
      <c r="F141" s="36" t="s">
        <v>774</v>
      </c>
    </row>
    <row r="142" spans="1:6" s="31" customFormat="1">
      <c r="A142" s="31" t="s">
        <v>864</v>
      </c>
      <c r="B142" s="31" t="s">
        <v>777</v>
      </c>
      <c r="C142" s="31" t="s">
        <v>863</v>
      </c>
      <c r="D142" s="36" t="s">
        <v>775</v>
      </c>
      <c r="E142" s="31">
        <v>50</v>
      </c>
      <c r="F142" s="36" t="s">
        <v>774</v>
      </c>
    </row>
    <row r="143" spans="1:6" s="31" customFormat="1">
      <c r="A143" s="31" t="s">
        <v>862</v>
      </c>
      <c r="B143" s="31" t="s">
        <v>777</v>
      </c>
      <c r="C143" s="31" t="s">
        <v>861</v>
      </c>
      <c r="D143" s="36" t="s">
        <v>775</v>
      </c>
      <c r="E143" s="31">
        <v>50</v>
      </c>
      <c r="F143" s="36" t="s">
        <v>774</v>
      </c>
    </row>
    <row r="144" spans="1:6" s="31" customFormat="1">
      <c r="A144" s="31" t="s">
        <v>860</v>
      </c>
      <c r="B144" s="31" t="s">
        <v>777</v>
      </c>
      <c r="C144" s="31" t="s">
        <v>859</v>
      </c>
      <c r="D144" s="36" t="s">
        <v>775</v>
      </c>
      <c r="E144" s="31">
        <v>50</v>
      </c>
      <c r="F144" s="36" t="s">
        <v>774</v>
      </c>
    </row>
    <row r="145" spans="1:6" s="31" customFormat="1">
      <c r="A145" s="31" t="s">
        <v>858</v>
      </c>
      <c r="B145" s="31" t="s">
        <v>777</v>
      </c>
      <c r="C145" s="31" t="s">
        <v>857</v>
      </c>
      <c r="D145" s="36" t="s">
        <v>775</v>
      </c>
      <c r="E145" s="31">
        <v>50</v>
      </c>
      <c r="F145" s="36" t="s">
        <v>774</v>
      </c>
    </row>
    <row r="146" spans="1:6" s="31" customFormat="1">
      <c r="A146" s="31" t="s">
        <v>856</v>
      </c>
      <c r="B146" s="31" t="s">
        <v>777</v>
      </c>
      <c r="C146" s="31" t="s">
        <v>855</v>
      </c>
      <c r="D146" s="36" t="s">
        <v>775</v>
      </c>
      <c r="E146" s="31">
        <v>50</v>
      </c>
      <c r="F146" s="36" t="s">
        <v>774</v>
      </c>
    </row>
    <row r="147" spans="1:6" s="31" customFormat="1">
      <c r="A147" s="31" t="s">
        <v>854</v>
      </c>
      <c r="B147" s="31" t="s">
        <v>777</v>
      </c>
      <c r="C147" s="31" t="s">
        <v>853</v>
      </c>
      <c r="D147" s="36" t="s">
        <v>775</v>
      </c>
      <c r="E147" s="31">
        <v>50</v>
      </c>
      <c r="F147" s="36" t="s">
        <v>774</v>
      </c>
    </row>
    <row r="148" spans="1:6" s="31" customFormat="1">
      <c r="A148" s="31" t="s">
        <v>852</v>
      </c>
      <c r="B148" s="31" t="s">
        <v>777</v>
      </c>
      <c r="C148" s="31" t="s">
        <v>851</v>
      </c>
      <c r="D148" s="36" t="s">
        <v>775</v>
      </c>
      <c r="E148" s="31">
        <v>50</v>
      </c>
      <c r="F148" s="36" t="s">
        <v>774</v>
      </c>
    </row>
    <row r="149" spans="1:6" s="31" customFormat="1">
      <c r="A149" s="31" t="s">
        <v>850</v>
      </c>
      <c r="B149" s="31" t="s">
        <v>777</v>
      </c>
      <c r="C149" s="31" t="s">
        <v>849</v>
      </c>
      <c r="D149" s="36" t="s">
        <v>775</v>
      </c>
      <c r="E149" s="31">
        <v>50</v>
      </c>
      <c r="F149" s="36" t="s">
        <v>774</v>
      </c>
    </row>
    <row r="150" spans="1:6" s="31" customFormat="1">
      <c r="A150" s="31" t="s">
        <v>848</v>
      </c>
      <c r="B150" s="31" t="s">
        <v>777</v>
      </c>
      <c r="C150" s="31" t="s">
        <v>847</v>
      </c>
      <c r="D150" s="36" t="s">
        <v>775</v>
      </c>
      <c r="E150" s="31">
        <v>50</v>
      </c>
      <c r="F150" s="36" t="s">
        <v>774</v>
      </c>
    </row>
    <row r="151" spans="1:6" s="31" customFormat="1">
      <c r="A151" s="31" t="s">
        <v>846</v>
      </c>
      <c r="B151" s="31" t="s">
        <v>777</v>
      </c>
      <c r="C151" s="31" t="s">
        <v>845</v>
      </c>
      <c r="D151" s="36" t="s">
        <v>775</v>
      </c>
      <c r="E151" s="31">
        <v>50</v>
      </c>
      <c r="F151" s="36" t="s">
        <v>774</v>
      </c>
    </row>
    <row r="152" spans="1:6" s="31" customFormat="1">
      <c r="A152" s="31" t="s">
        <v>844</v>
      </c>
      <c r="B152" s="31" t="s">
        <v>777</v>
      </c>
      <c r="C152" s="31" t="s">
        <v>843</v>
      </c>
      <c r="D152" s="36" t="s">
        <v>775</v>
      </c>
      <c r="E152" s="31">
        <v>50</v>
      </c>
      <c r="F152" s="36" t="s">
        <v>774</v>
      </c>
    </row>
    <row r="153" spans="1:6" s="31" customFormat="1">
      <c r="A153" s="31" t="s">
        <v>842</v>
      </c>
      <c r="B153" s="31" t="s">
        <v>777</v>
      </c>
      <c r="C153" s="31" t="s">
        <v>841</v>
      </c>
      <c r="D153" s="36" t="s">
        <v>775</v>
      </c>
      <c r="E153" s="31">
        <v>50</v>
      </c>
      <c r="F153" s="36" t="s">
        <v>774</v>
      </c>
    </row>
    <row r="154" spans="1:6" s="31" customFormat="1">
      <c r="A154" s="31" t="s">
        <v>840</v>
      </c>
      <c r="B154" s="31" t="s">
        <v>777</v>
      </c>
      <c r="C154" s="31" t="s">
        <v>839</v>
      </c>
      <c r="D154" s="36" t="s">
        <v>775</v>
      </c>
      <c r="E154" s="31">
        <v>50</v>
      </c>
      <c r="F154" s="36" t="s">
        <v>774</v>
      </c>
    </row>
    <row r="155" spans="1:6" s="31" customFormat="1">
      <c r="A155" s="31" t="s">
        <v>838</v>
      </c>
      <c r="B155" s="31" t="s">
        <v>777</v>
      </c>
      <c r="C155" s="31" t="s">
        <v>837</v>
      </c>
      <c r="D155" s="36" t="s">
        <v>775</v>
      </c>
      <c r="E155" s="31">
        <v>50</v>
      </c>
      <c r="F155" s="36" t="s">
        <v>774</v>
      </c>
    </row>
    <row r="156" spans="1:6" s="31" customFormat="1">
      <c r="A156" s="31" t="s">
        <v>836</v>
      </c>
      <c r="B156" s="31" t="s">
        <v>777</v>
      </c>
      <c r="C156" s="31" t="s">
        <v>835</v>
      </c>
      <c r="D156" s="36" t="s">
        <v>775</v>
      </c>
      <c r="E156" s="31">
        <v>50</v>
      </c>
      <c r="F156" s="36" t="s">
        <v>774</v>
      </c>
    </row>
    <row r="157" spans="1:6" s="31" customFormat="1">
      <c r="A157" s="31" t="s">
        <v>834</v>
      </c>
      <c r="B157" s="31" t="s">
        <v>777</v>
      </c>
      <c r="C157" s="31" t="s">
        <v>833</v>
      </c>
      <c r="D157" s="36" t="s">
        <v>775</v>
      </c>
      <c r="E157" s="31">
        <v>50</v>
      </c>
      <c r="F157" s="36" t="s">
        <v>774</v>
      </c>
    </row>
    <row r="158" spans="1:6" s="31" customFormat="1">
      <c r="A158" s="31" t="s">
        <v>832</v>
      </c>
      <c r="B158" s="31" t="s">
        <v>777</v>
      </c>
      <c r="C158" s="31" t="s">
        <v>831</v>
      </c>
      <c r="D158" s="36" t="s">
        <v>775</v>
      </c>
      <c r="E158" s="31">
        <v>50</v>
      </c>
      <c r="F158" s="36" t="s">
        <v>774</v>
      </c>
    </row>
    <row r="159" spans="1:6" s="31" customFormat="1">
      <c r="A159" s="31" t="s">
        <v>830</v>
      </c>
      <c r="B159" s="31" t="s">
        <v>777</v>
      </c>
      <c r="C159" s="31" t="s">
        <v>829</v>
      </c>
      <c r="D159" s="36" t="s">
        <v>775</v>
      </c>
      <c r="E159" s="31">
        <v>50</v>
      </c>
      <c r="F159" s="36" t="s">
        <v>774</v>
      </c>
    </row>
    <row r="160" spans="1:6" s="31" customFormat="1">
      <c r="A160" s="31" t="s">
        <v>828</v>
      </c>
      <c r="B160" s="31" t="s">
        <v>777</v>
      </c>
      <c r="C160" s="31" t="s">
        <v>827</v>
      </c>
      <c r="D160" s="36" t="s">
        <v>775</v>
      </c>
      <c r="E160" s="31">
        <v>50</v>
      </c>
      <c r="F160" s="36" t="s">
        <v>774</v>
      </c>
    </row>
    <row r="161" spans="1:6" s="31" customFormat="1">
      <c r="A161" s="31" t="s">
        <v>826</v>
      </c>
      <c r="B161" s="31" t="s">
        <v>777</v>
      </c>
      <c r="C161" s="31" t="s">
        <v>825</v>
      </c>
      <c r="D161" s="36" t="s">
        <v>775</v>
      </c>
      <c r="E161" s="31">
        <v>50</v>
      </c>
      <c r="F161" s="36" t="s">
        <v>774</v>
      </c>
    </row>
    <row r="162" spans="1:6" s="31" customFormat="1">
      <c r="A162" s="31" t="s">
        <v>824</v>
      </c>
      <c r="B162" s="31" t="s">
        <v>777</v>
      </c>
      <c r="C162" s="31" t="s">
        <v>823</v>
      </c>
      <c r="D162" s="36" t="s">
        <v>775</v>
      </c>
      <c r="E162" s="31">
        <v>50</v>
      </c>
      <c r="F162" s="36" t="s">
        <v>774</v>
      </c>
    </row>
    <row r="163" spans="1:6" s="31" customFormat="1">
      <c r="A163" s="31" t="s">
        <v>822</v>
      </c>
      <c r="B163" s="31" t="s">
        <v>777</v>
      </c>
      <c r="C163" s="31" t="s">
        <v>821</v>
      </c>
      <c r="D163" s="36" t="s">
        <v>775</v>
      </c>
      <c r="E163" s="31">
        <v>50</v>
      </c>
      <c r="F163" s="36" t="s">
        <v>774</v>
      </c>
    </row>
    <row r="164" spans="1:6" s="31" customFormat="1">
      <c r="A164" s="31" t="s">
        <v>820</v>
      </c>
      <c r="B164" s="31" t="s">
        <v>777</v>
      </c>
      <c r="C164" s="31" t="s">
        <v>819</v>
      </c>
      <c r="D164" s="36" t="s">
        <v>775</v>
      </c>
      <c r="E164" s="31">
        <v>50</v>
      </c>
      <c r="F164" s="36" t="s">
        <v>774</v>
      </c>
    </row>
    <row r="165" spans="1:6" s="31" customFormat="1">
      <c r="A165" s="31" t="s">
        <v>818</v>
      </c>
      <c r="B165" s="31" t="s">
        <v>777</v>
      </c>
      <c r="C165" s="31" t="s">
        <v>817</v>
      </c>
      <c r="D165" s="36" t="s">
        <v>775</v>
      </c>
      <c r="E165" s="31">
        <v>50</v>
      </c>
      <c r="F165" s="36" t="s">
        <v>774</v>
      </c>
    </row>
    <row r="166" spans="1:6" s="31" customFormat="1">
      <c r="A166" s="31" t="s">
        <v>816</v>
      </c>
      <c r="B166" s="31" t="s">
        <v>777</v>
      </c>
      <c r="C166" s="31" t="s">
        <v>815</v>
      </c>
      <c r="D166" s="36" t="s">
        <v>775</v>
      </c>
      <c r="E166" s="31">
        <v>50</v>
      </c>
      <c r="F166" s="36" t="s">
        <v>774</v>
      </c>
    </row>
    <row r="167" spans="1:6" s="31" customFormat="1">
      <c r="A167" s="31" t="s">
        <v>814</v>
      </c>
      <c r="B167" s="31" t="s">
        <v>777</v>
      </c>
      <c r="C167" s="31" t="s">
        <v>813</v>
      </c>
      <c r="D167" s="36" t="s">
        <v>775</v>
      </c>
      <c r="E167" s="31">
        <v>50</v>
      </c>
      <c r="F167" s="36" t="s">
        <v>774</v>
      </c>
    </row>
    <row r="168" spans="1:6" s="31" customFormat="1">
      <c r="A168" s="31" t="s">
        <v>812</v>
      </c>
      <c r="B168" s="31" t="s">
        <v>777</v>
      </c>
      <c r="C168" s="31" t="s">
        <v>811</v>
      </c>
      <c r="D168" s="36" t="s">
        <v>775</v>
      </c>
      <c r="E168" s="31">
        <v>50</v>
      </c>
      <c r="F168" s="36" t="s">
        <v>774</v>
      </c>
    </row>
    <row r="169" spans="1:6" s="31" customFormat="1">
      <c r="A169" s="31" t="s">
        <v>810</v>
      </c>
      <c r="B169" s="31" t="s">
        <v>777</v>
      </c>
      <c r="C169" s="31" t="s">
        <v>809</v>
      </c>
      <c r="D169" s="36" t="s">
        <v>775</v>
      </c>
      <c r="E169" s="31">
        <v>50</v>
      </c>
      <c r="F169" s="36" t="s">
        <v>774</v>
      </c>
    </row>
    <row r="170" spans="1:6" s="31" customFormat="1">
      <c r="A170" s="31" t="s">
        <v>808</v>
      </c>
      <c r="B170" s="31" t="s">
        <v>777</v>
      </c>
      <c r="C170" s="31" t="s">
        <v>807</v>
      </c>
      <c r="D170" s="36" t="s">
        <v>775</v>
      </c>
      <c r="E170" s="31">
        <v>50</v>
      </c>
      <c r="F170" s="36" t="s">
        <v>774</v>
      </c>
    </row>
    <row r="171" spans="1:6" s="31" customFormat="1">
      <c r="A171" s="31" t="s">
        <v>806</v>
      </c>
      <c r="B171" s="31" t="s">
        <v>777</v>
      </c>
      <c r="C171" s="31" t="s">
        <v>805</v>
      </c>
      <c r="D171" s="36" t="s">
        <v>775</v>
      </c>
      <c r="E171" s="31">
        <v>50</v>
      </c>
      <c r="F171" s="36" t="s">
        <v>774</v>
      </c>
    </row>
    <row r="172" spans="1:6" s="31" customFormat="1">
      <c r="A172" s="31" t="s">
        <v>804</v>
      </c>
      <c r="B172" s="31" t="s">
        <v>777</v>
      </c>
      <c r="C172" s="31" t="s">
        <v>803</v>
      </c>
      <c r="D172" s="36" t="s">
        <v>775</v>
      </c>
      <c r="E172" s="31">
        <v>50</v>
      </c>
      <c r="F172" s="36" t="s">
        <v>774</v>
      </c>
    </row>
    <row r="173" spans="1:6" s="31" customFormat="1">
      <c r="A173" s="31" t="s">
        <v>802</v>
      </c>
      <c r="B173" s="31" t="s">
        <v>777</v>
      </c>
      <c r="C173" s="31" t="s">
        <v>801</v>
      </c>
      <c r="D173" s="36" t="s">
        <v>775</v>
      </c>
      <c r="E173" s="31">
        <v>50</v>
      </c>
      <c r="F173" s="36" t="s">
        <v>774</v>
      </c>
    </row>
    <row r="174" spans="1:6" s="31" customFormat="1">
      <c r="A174" s="31" t="s">
        <v>800</v>
      </c>
      <c r="B174" s="31" t="s">
        <v>777</v>
      </c>
      <c r="C174" s="31" t="s">
        <v>799</v>
      </c>
      <c r="D174" s="36" t="s">
        <v>775</v>
      </c>
      <c r="E174" s="31">
        <v>50</v>
      </c>
      <c r="F174" s="36" t="s">
        <v>774</v>
      </c>
    </row>
    <row r="175" spans="1:6" s="31" customFormat="1">
      <c r="A175" s="31" t="s">
        <v>798</v>
      </c>
      <c r="B175" s="31" t="s">
        <v>777</v>
      </c>
      <c r="C175" s="31" t="s">
        <v>797</v>
      </c>
      <c r="D175" s="36" t="s">
        <v>775</v>
      </c>
      <c r="E175" s="31">
        <v>50</v>
      </c>
      <c r="F175" s="36" t="s">
        <v>774</v>
      </c>
    </row>
    <row r="176" spans="1:6" s="31" customFormat="1">
      <c r="A176" s="31" t="s">
        <v>796</v>
      </c>
      <c r="B176" s="31" t="s">
        <v>777</v>
      </c>
      <c r="C176" s="31" t="s">
        <v>795</v>
      </c>
      <c r="D176" s="36" t="s">
        <v>775</v>
      </c>
      <c r="E176" s="31">
        <v>50</v>
      </c>
      <c r="F176" s="36" t="s">
        <v>774</v>
      </c>
    </row>
    <row r="177" spans="1:6" s="31" customFormat="1">
      <c r="A177" s="31" t="s">
        <v>794</v>
      </c>
      <c r="B177" s="31" t="s">
        <v>777</v>
      </c>
      <c r="C177" s="31" t="s">
        <v>793</v>
      </c>
      <c r="D177" s="36" t="s">
        <v>775</v>
      </c>
      <c r="E177" s="31">
        <v>50</v>
      </c>
      <c r="F177" s="36" t="s">
        <v>774</v>
      </c>
    </row>
    <row r="178" spans="1:6" s="31" customFormat="1">
      <c r="A178" s="31" t="s">
        <v>792</v>
      </c>
      <c r="B178" s="31" t="s">
        <v>777</v>
      </c>
      <c r="C178" s="31" t="s">
        <v>791</v>
      </c>
      <c r="D178" s="36" t="s">
        <v>775</v>
      </c>
      <c r="E178" s="31">
        <v>50</v>
      </c>
      <c r="F178" s="36" t="s">
        <v>774</v>
      </c>
    </row>
    <row r="179" spans="1:6" s="31" customFormat="1">
      <c r="A179" s="31" t="s">
        <v>790</v>
      </c>
      <c r="B179" s="31" t="s">
        <v>777</v>
      </c>
      <c r="C179" s="31" t="s">
        <v>789</v>
      </c>
      <c r="D179" s="36" t="s">
        <v>775</v>
      </c>
      <c r="E179" s="31">
        <v>50</v>
      </c>
      <c r="F179" s="36" t="s">
        <v>774</v>
      </c>
    </row>
    <row r="180" spans="1:6" s="31" customFormat="1">
      <c r="A180" s="31" t="s">
        <v>788</v>
      </c>
      <c r="B180" s="31" t="s">
        <v>777</v>
      </c>
      <c r="C180" s="31" t="s">
        <v>787</v>
      </c>
      <c r="D180" s="36" t="s">
        <v>775</v>
      </c>
      <c r="E180" s="31">
        <v>50</v>
      </c>
      <c r="F180" s="36" t="s">
        <v>774</v>
      </c>
    </row>
    <row r="181" spans="1:6" s="31" customFormat="1">
      <c r="A181" s="31" t="s">
        <v>786</v>
      </c>
      <c r="B181" s="31" t="s">
        <v>777</v>
      </c>
      <c r="C181" s="31" t="s">
        <v>785</v>
      </c>
      <c r="D181" s="36" t="s">
        <v>775</v>
      </c>
      <c r="E181" s="31">
        <v>50</v>
      </c>
      <c r="F181" s="36" t="s">
        <v>774</v>
      </c>
    </row>
    <row r="182" spans="1:6" s="31" customFormat="1">
      <c r="A182" s="31" t="s">
        <v>784</v>
      </c>
      <c r="B182" s="31" t="s">
        <v>777</v>
      </c>
      <c r="C182" s="31" t="s">
        <v>783</v>
      </c>
      <c r="D182" s="36" t="s">
        <v>775</v>
      </c>
      <c r="E182" s="31">
        <v>50</v>
      </c>
      <c r="F182" s="36" t="s">
        <v>774</v>
      </c>
    </row>
    <row r="183" spans="1:6" s="31" customFormat="1">
      <c r="A183" s="31" t="s">
        <v>782</v>
      </c>
      <c r="B183" s="31" t="s">
        <v>777</v>
      </c>
      <c r="C183" s="31" t="s">
        <v>781</v>
      </c>
      <c r="D183" s="36" t="s">
        <v>775</v>
      </c>
      <c r="E183" s="31">
        <v>50</v>
      </c>
      <c r="F183" s="36" t="s">
        <v>774</v>
      </c>
    </row>
    <row r="184" spans="1:6" s="31" customFormat="1">
      <c r="A184" s="31" t="s">
        <v>780</v>
      </c>
      <c r="B184" s="31" t="s">
        <v>777</v>
      </c>
      <c r="C184" s="31" t="s">
        <v>779</v>
      </c>
      <c r="D184" s="36" t="s">
        <v>775</v>
      </c>
      <c r="E184" s="31">
        <v>50</v>
      </c>
      <c r="F184" s="36" t="s">
        <v>774</v>
      </c>
    </row>
    <row r="185" spans="1:6" s="31" customFormat="1">
      <c r="A185" s="31" t="s">
        <v>778</v>
      </c>
      <c r="B185" s="31" t="s">
        <v>777</v>
      </c>
      <c r="C185" s="31" t="s">
        <v>776</v>
      </c>
      <c r="D185" s="36" t="s">
        <v>775</v>
      </c>
      <c r="E185" s="31">
        <v>50</v>
      </c>
      <c r="F185" s="36" t="s">
        <v>774</v>
      </c>
    </row>
    <row r="186" spans="1:6" s="31" customFormat="1">
      <c r="F186" s="36"/>
    </row>
    <row r="187" spans="1:6" s="31" customFormat="1">
      <c r="F187" s="36"/>
    </row>
    <row r="188" spans="1:6" s="35" customFormat="1">
      <c r="A188" s="35" t="s">
        <v>773</v>
      </c>
    </row>
    <row r="189" spans="1:6" s="31" customFormat="1">
      <c r="A189" s="34" t="s">
        <v>772</v>
      </c>
    </row>
    <row r="190" spans="1:6" s="32" customFormat="1">
      <c r="A190" s="32" t="s">
        <v>771</v>
      </c>
      <c r="B190" s="32" t="s">
        <v>770</v>
      </c>
      <c r="C190" s="33" t="s">
        <v>769</v>
      </c>
      <c r="D190" s="32" t="s">
        <v>768</v>
      </c>
    </row>
    <row r="191" spans="1:6" s="31" customFormat="1"/>
    <row r="192" spans="1:6" s="31" customFormat="1"/>
    <row r="193" spans="1:1" s="31" customFormat="1"/>
    <row r="194" spans="1:1" s="31" customFormat="1"/>
    <row r="195" spans="1:1" s="31" customFormat="1"/>
    <row r="196" spans="1:1">
      <c r="A196" s="30"/>
    </row>
    <row r="197" spans="1:1">
      <c r="A197" s="30"/>
    </row>
    <row r="198" spans="1:1">
      <c r="A198" s="30"/>
    </row>
    <row r="199" spans="1:1">
      <c r="A199" s="30"/>
    </row>
    <row r="200" spans="1:1">
      <c r="A200" s="30"/>
    </row>
    <row r="201" spans="1:1">
      <c r="A201" s="30"/>
    </row>
    <row r="202" spans="1:1">
      <c r="A202" s="30"/>
    </row>
    <row r="203" spans="1:1">
      <c r="A203" s="30"/>
    </row>
    <row r="204" spans="1:1">
      <c r="A204" s="30"/>
    </row>
    <row r="205" spans="1:1">
      <c r="A205" s="30"/>
    </row>
    <row r="206" spans="1:1">
      <c r="A206" s="30"/>
    </row>
    <row r="207" spans="1:1">
      <c r="A207" s="30"/>
    </row>
    <row r="208" spans="1:1">
      <c r="A208" s="30"/>
    </row>
    <row r="209" spans="1:1">
      <c r="A209" s="30"/>
    </row>
    <row r="210" spans="1:1">
      <c r="A210" s="30"/>
    </row>
    <row r="211" spans="1:1">
      <c r="A211" s="30"/>
    </row>
    <row r="212" spans="1:1">
      <c r="A212" s="30"/>
    </row>
    <row r="213" spans="1:1">
      <c r="A213" s="30"/>
    </row>
    <row r="214" spans="1:1">
      <c r="A214" s="30"/>
    </row>
    <row r="215" spans="1:1">
      <c r="A215" s="30"/>
    </row>
    <row r="216" spans="1:1">
      <c r="A216" s="30"/>
    </row>
    <row r="217" spans="1:1">
      <c r="A217" s="30"/>
    </row>
    <row r="218" spans="1:1">
      <c r="A218" s="30"/>
    </row>
    <row r="219" spans="1:1">
      <c r="A219" s="30"/>
    </row>
    <row r="220" spans="1:1">
      <c r="A220" s="30"/>
    </row>
    <row r="221" spans="1:1">
      <c r="A221" s="30"/>
    </row>
    <row r="222" spans="1:1">
      <c r="A222" s="30"/>
    </row>
    <row r="223" spans="1:1">
      <c r="A223" s="30"/>
    </row>
    <row r="224" spans="1:1">
      <c r="A224" s="30"/>
    </row>
    <row r="225" spans="1:1">
      <c r="A225" s="30"/>
    </row>
    <row r="226" spans="1:1">
      <c r="A226" s="30"/>
    </row>
    <row r="227" spans="1:1">
      <c r="A227" s="30"/>
    </row>
    <row r="228" spans="1:1">
      <c r="A228" s="30"/>
    </row>
    <row r="229" spans="1:1">
      <c r="A229" s="30"/>
    </row>
    <row r="230" spans="1:1">
      <c r="A230" s="30"/>
    </row>
    <row r="231" spans="1:1">
      <c r="A231" s="30"/>
    </row>
    <row r="232" spans="1:1">
      <c r="A232" s="30"/>
    </row>
    <row r="233" spans="1:1">
      <c r="A233" s="30"/>
    </row>
    <row r="234" spans="1:1">
      <c r="A234" s="30"/>
    </row>
    <row r="235" spans="1:1">
      <c r="A235" s="30"/>
    </row>
    <row r="236" spans="1:1">
      <c r="A236" s="30"/>
    </row>
    <row r="237" spans="1:1">
      <c r="A237" s="30"/>
    </row>
    <row r="238" spans="1:1">
      <c r="A238" s="30"/>
    </row>
    <row r="239" spans="1:1">
      <c r="A239" s="30"/>
    </row>
    <row r="240" spans="1:1">
      <c r="A240" s="30"/>
    </row>
    <row r="241" spans="1:1">
      <c r="A241" s="30"/>
    </row>
    <row r="242" spans="1:1">
      <c r="A242" s="30"/>
    </row>
    <row r="243" spans="1:1">
      <c r="A243" s="30"/>
    </row>
    <row r="244" spans="1:1">
      <c r="A244" s="30"/>
    </row>
    <row r="245" spans="1:1">
      <c r="A245" s="30"/>
    </row>
    <row r="246" spans="1:1">
      <c r="A246" s="30"/>
    </row>
    <row r="247" spans="1:1">
      <c r="A247" s="30"/>
    </row>
    <row r="248" spans="1:1">
      <c r="A248" s="30"/>
    </row>
    <row r="249" spans="1:1">
      <c r="A249" s="30"/>
    </row>
    <row r="250" spans="1:1">
      <c r="A250" s="30"/>
    </row>
    <row r="251" spans="1:1">
      <c r="A251" s="30"/>
    </row>
    <row r="252" spans="1:1">
      <c r="A252" s="30"/>
    </row>
    <row r="253" spans="1:1">
      <c r="A253" s="30"/>
    </row>
    <row r="254" spans="1:1">
      <c r="A254" s="30"/>
    </row>
    <row r="255" spans="1:1">
      <c r="A255" s="30"/>
    </row>
    <row r="256" spans="1:1">
      <c r="A256" s="30"/>
    </row>
    <row r="257" spans="1:1">
      <c r="A257" s="30"/>
    </row>
    <row r="258" spans="1:1">
      <c r="A258" s="30"/>
    </row>
    <row r="259" spans="1:1">
      <c r="A259" s="30"/>
    </row>
    <row r="260" spans="1:1">
      <c r="A260" s="30"/>
    </row>
    <row r="261" spans="1:1">
      <c r="A261" s="30"/>
    </row>
    <row r="262" spans="1:1">
      <c r="A262" s="30"/>
    </row>
    <row r="263" spans="1:1">
      <c r="A263" s="30"/>
    </row>
    <row r="264" spans="1:1">
      <c r="A264" s="30"/>
    </row>
    <row r="265" spans="1:1">
      <c r="A265" s="30"/>
    </row>
    <row r="266" spans="1:1">
      <c r="A266" s="30"/>
    </row>
    <row r="267" spans="1:1">
      <c r="A267" s="30"/>
    </row>
    <row r="268" spans="1:1">
      <c r="A268" s="30"/>
    </row>
    <row r="269" spans="1:1">
      <c r="A269" s="30"/>
    </row>
    <row r="270" spans="1:1">
      <c r="A270" s="30"/>
    </row>
    <row r="271" spans="1:1">
      <c r="A271" s="30"/>
    </row>
    <row r="272" spans="1:1">
      <c r="A272" s="30"/>
    </row>
    <row r="273" spans="1:1">
      <c r="A273" s="30"/>
    </row>
    <row r="274" spans="1:1">
      <c r="A274" s="30"/>
    </row>
    <row r="275" spans="1:1">
      <c r="A275" s="30"/>
    </row>
    <row r="276" spans="1:1">
      <c r="A276" s="30"/>
    </row>
    <row r="277" spans="1:1">
      <c r="A277" s="30"/>
    </row>
    <row r="278" spans="1:1">
      <c r="A278" s="30"/>
    </row>
    <row r="279" spans="1:1">
      <c r="A279" s="30"/>
    </row>
    <row r="280" spans="1:1">
      <c r="A280" s="30"/>
    </row>
    <row r="281" spans="1:1">
      <c r="A281" s="30"/>
    </row>
    <row r="282" spans="1:1">
      <c r="A282" s="30"/>
    </row>
    <row r="283" spans="1:1">
      <c r="A283" s="30"/>
    </row>
    <row r="284" spans="1:1">
      <c r="A284" s="30"/>
    </row>
    <row r="285" spans="1:1">
      <c r="A285" s="30"/>
    </row>
    <row r="286" spans="1:1">
      <c r="A286" s="30"/>
    </row>
    <row r="287" spans="1:1">
      <c r="A287" s="30"/>
    </row>
    <row r="288" spans="1:1">
      <c r="A288" s="30"/>
    </row>
    <row r="289" spans="1:1">
      <c r="A289" s="30"/>
    </row>
    <row r="290" spans="1:1">
      <c r="A290" s="30"/>
    </row>
    <row r="291" spans="1:1">
      <c r="A291" s="30"/>
    </row>
    <row r="292" spans="1:1">
      <c r="A292" s="30"/>
    </row>
    <row r="293" spans="1:1">
      <c r="A293" s="30"/>
    </row>
    <row r="294" spans="1:1">
      <c r="A294" s="30"/>
    </row>
    <row r="295" spans="1:1">
      <c r="A295" s="30"/>
    </row>
    <row r="296" spans="1:1">
      <c r="A296" s="30"/>
    </row>
    <row r="297" spans="1:1">
      <c r="A297" s="30"/>
    </row>
    <row r="298" spans="1:1">
      <c r="A298" s="30"/>
    </row>
    <row r="299" spans="1:1">
      <c r="A299" s="30"/>
    </row>
    <row r="300" spans="1:1">
      <c r="A300" s="30"/>
    </row>
    <row r="301" spans="1:1">
      <c r="A301" s="30"/>
    </row>
    <row r="302" spans="1:1">
      <c r="A302" s="30"/>
    </row>
    <row r="303" spans="1:1">
      <c r="A303" s="30"/>
    </row>
    <row r="304" spans="1:1">
      <c r="A304" s="30"/>
    </row>
    <row r="305" spans="1:1">
      <c r="A305" s="30"/>
    </row>
    <row r="306" spans="1:1">
      <c r="A306" s="30"/>
    </row>
    <row r="307" spans="1:1">
      <c r="A307" s="30"/>
    </row>
    <row r="308" spans="1:1">
      <c r="A308" s="30"/>
    </row>
    <row r="309" spans="1:1">
      <c r="A309" s="30"/>
    </row>
    <row r="310" spans="1:1">
      <c r="A310" s="30"/>
    </row>
    <row r="311" spans="1:1">
      <c r="A311" s="30"/>
    </row>
    <row r="312" spans="1:1">
      <c r="A312" s="30"/>
    </row>
    <row r="313" spans="1:1">
      <c r="A313" s="30"/>
    </row>
    <row r="314" spans="1:1">
      <c r="A314" s="30"/>
    </row>
    <row r="315" spans="1:1">
      <c r="A315" s="30"/>
    </row>
    <row r="316" spans="1:1">
      <c r="A316" s="30"/>
    </row>
    <row r="317" spans="1:1">
      <c r="A317" s="30"/>
    </row>
    <row r="318" spans="1:1">
      <c r="A318" s="30"/>
    </row>
    <row r="319" spans="1:1">
      <c r="A319" s="30"/>
    </row>
    <row r="320" spans="1:1">
      <c r="A320" s="30"/>
    </row>
    <row r="321" spans="1:1">
      <c r="A321" s="30"/>
    </row>
    <row r="322" spans="1:1">
      <c r="A322" s="30"/>
    </row>
    <row r="323" spans="1:1">
      <c r="A323" s="30"/>
    </row>
    <row r="324" spans="1:1">
      <c r="A324" s="30"/>
    </row>
    <row r="325" spans="1:1">
      <c r="A325" s="30"/>
    </row>
    <row r="326" spans="1:1">
      <c r="A326" s="30"/>
    </row>
    <row r="327" spans="1:1">
      <c r="A327" s="30"/>
    </row>
    <row r="328" spans="1:1">
      <c r="A328" s="30"/>
    </row>
    <row r="329" spans="1:1">
      <c r="A329" s="30"/>
    </row>
    <row r="330" spans="1:1">
      <c r="A330" s="30"/>
    </row>
    <row r="331" spans="1:1">
      <c r="A331" s="30"/>
    </row>
    <row r="332" spans="1:1">
      <c r="A332" s="30"/>
    </row>
    <row r="333" spans="1:1">
      <c r="A333" s="30"/>
    </row>
    <row r="334" spans="1:1">
      <c r="A334" s="30"/>
    </row>
    <row r="335" spans="1:1">
      <c r="A335" s="30"/>
    </row>
    <row r="336" spans="1:1">
      <c r="A336" s="30"/>
    </row>
    <row r="337" spans="1:1">
      <c r="A337" s="30"/>
    </row>
    <row r="338" spans="1:1">
      <c r="A338" s="30"/>
    </row>
    <row r="339" spans="1:1">
      <c r="A339" s="30"/>
    </row>
    <row r="340" spans="1:1">
      <c r="A340" s="30"/>
    </row>
    <row r="341" spans="1:1">
      <c r="A341" s="30"/>
    </row>
    <row r="342" spans="1:1">
      <c r="A342" s="30"/>
    </row>
    <row r="343" spans="1:1">
      <c r="A343" s="30"/>
    </row>
    <row r="344" spans="1:1">
      <c r="A344" s="30"/>
    </row>
    <row r="345" spans="1:1">
      <c r="A345" s="30"/>
    </row>
    <row r="346" spans="1:1">
      <c r="A346" s="30"/>
    </row>
    <row r="347" spans="1:1">
      <c r="A347" s="30"/>
    </row>
    <row r="348" spans="1:1">
      <c r="A348" s="30"/>
    </row>
    <row r="349" spans="1:1">
      <c r="A349" s="30"/>
    </row>
    <row r="350" spans="1:1">
      <c r="A350" s="30"/>
    </row>
    <row r="351" spans="1:1">
      <c r="A351" s="30"/>
    </row>
    <row r="352" spans="1:1">
      <c r="A352" s="30"/>
    </row>
    <row r="353" spans="1:1">
      <c r="A353" s="30"/>
    </row>
    <row r="354" spans="1:1">
      <c r="A354" s="30"/>
    </row>
    <row r="355" spans="1:1">
      <c r="A355" s="30"/>
    </row>
    <row r="356" spans="1:1">
      <c r="A356" s="30"/>
    </row>
  </sheetData>
  <pageMargins left="0.75" right="0.75" top="1" bottom="1" header="0.5" footer="0.5"/>
  <pageSetup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heetViews>
  <sheetFormatPr defaultRowHeight="15"/>
  <cols>
    <col min="1" max="1" width="16" customWidth="1"/>
    <col min="7" max="7" width="26.42578125" customWidth="1"/>
  </cols>
  <sheetData>
    <row r="1" spans="1:8">
      <c r="A1" t="s">
        <v>423</v>
      </c>
    </row>
    <row r="3" spans="1:8" ht="63">
      <c r="A3" s="11" t="s">
        <v>427</v>
      </c>
      <c r="B3" s="28" t="s">
        <v>428</v>
      </c>
      <c r="C3" s="28"/>
      <c r="D3" s="28"/>
      <c r="E3" s="28"/>
      <c r="F3" s="28"/>
      <c r="G3" s="12" t="s">
        <v>429</v>
      </c>
      <c r="H3" s="12" t="s">
        <v>430</v>
      </c>
    </row>
    <row r="4" spans="1:8" ht="15.75">
      <c r="A4" s="11"/>
      <c r="B4" s="12" t="s">
        <v>431</v>
      </c>
      <c r="C4" s="13">
        <v>0.25</v>
      </c>
      <c r="D4" s="12" t="s">
        <v>432</v>
      </c>
      <c r="E4" s="13">
        <v>0.75</v>
      </c>
      <c r="F4" s="12" t="s">
        <v>433</v>
      </c>
      <c r="G4" s="12"/>
      <c r="H4" s="12"/>
    </row>
    <row r="5" spans="1:8" ht="63">
      <c r="A5" s="14" t="s">
        <v>434</v>
      </c>
      <c r="B5" s="14">
        <v>17.690000000000001</v>
      </c>
      <c r="C5" s="14">
        <v>40.39</v>
      </c>
      <c r="D5" s="14">
        <v>73.38</v>
      </c>
      <c r="E5" s="14">
        <v>254.21</v>
      </c>
      <c r="F5" s="15">
        <v>21016</v>
      </c>
      <c r="G5" s="16" t="s">
        <v>424</v>
      </c>
      <c r="H5" s="17" t="s">
        <v>435</v>
      </c>
    </row>
    <row r="6" spans="1:8" ht="31.5">
      <c r="A6" s="18" t="s">
        <v>436</v>
      </c>
      <c r="B6" s="18">
        <v>0.09</v>
      </c>
      <c r="C6" s="18">
        <v>0.3</v>
      </c>
      <c r="D6" s="18">
        <v>9.52</v>
      </c>
      <c r="E6" s="18">
        <v>25.97</v>
      </c>
      <c r="F6" s="19">
        <v>12120</v>
      </c>
      <c r="G6" s="20" t="s">
        <v>437</v>
      </c>
      <c r="H6" s="21" t="s">
        <v>438</v>
      </c>
    </row>
    <row r="7" spans="1:8" ht="60">
      <c r="A7" s="14" t="s">
        <v>439</v>
      </c>
      <c r="B7" s="14">
        <v>0.04</v>
      </c>
      <c r="C7" s="14">
        <v>0.1</v>
      </c>
      <c r="D7" s="14">
        <v>0.17</v>
      </c>
      <c r="E7" s="14">
        <v>0.27</v>
      </c>
      <c r="F7" s="15">
        <v>237949</v>
      </c>
      <c r="G7" s="16" t="s">
        <v>218</v>
      </c>
      <c r="H7" s="17" t="s">
        <v>440</v>
      </c>
    </row>
    <row r="8" spans="1:8" ht="63">
      <c r="A8" s="18" t="s">
        <v>441</v>
      </c>
      <c r="B8" s="18">
        <v>0.04</v>
      </c>
      <c r="C8" s="18">
        <v>0.14000000000000001</v>
      </c>
      <c r="D8" s="18">
        <v>0.24</v>
      </c>
      <c r="E8" s="18">
        <v>0.66</v>
      </c>
      <c r="F8" s="19">
        <v>21435</v>
      </c>
      <c r="G8" s="20" t="s">
        <v>442</v>
      </c>
      <c r="H8" s="21" t="s">
        <v>443</v>
      </c>
    </row>
    <row r="9" spans="1:8" ht="63">
      <c r="A9" s="14" t="s">
        <v>444</v>
      </c>
      <c r="B9" s="14">
        <v>0.66</v>
      </c>
      <c r="C9" s="14">
        <v>61.76</v>
      </c>
      <c r="D9" s="14">
        <v>110.78</v>
      </c>
      <c r="E9" s="14">
        <v>493.04</v>
      </c>
      <c r="F9" s="15">
        <v>10167</v>
      </c>
      <c r="G9" s="16" t="s">
        <v>426</v>
      </c>
      <c r="H9" s="17" t="s">
        <v>443</v>
      </c>
    </row>
    <row r="10" spans="1:8" ht="63">
      <c r="A10" s="18" t="s">
        <v>445</v>
      </c>
      <c r="B10" s="18">
        <v>0.69</v>
      </c>
      <c r="C10" s="18">
        <v>138.15</v>
      </c>
      <c r="D10" s="18">
        <v>336.86</v>
      </c>
      <c r="E10" s="18">
        <v>746.27</v>
      </c>
      <c r="F10" s="19">
        <v>53949</v>
      </c>
      <c r="G10" s="20" t="s">
        <v>446</v>
      </c>
      <c r="H10" s="20" t="s">
        <v>447</v>
      </c>
    </row>
    <row r="11" spans="1:8" ht="31.5">
      <c r="A11" s="14" t="s">
        <v>448</v>
      </c>
      <c r="B11" s="14">
        <v>0.04</v>
      </c>
      <c r="C11" s="14">
        <v>0.12</v>
      </c>
      <c r="D11" s="14">
        <v>0.2</v>
      </c>
      <c r="E11" s="14">
        <v>0.64</v>
      </c>
      <c r="F11" s="15">
        <v>3291</v>
      </c>
      <c r="G11" s="16" t="s">
        <v>449</v>
      </c>
      <c r="H11" s="16" t="s">
        <v>447</v>
      </c>
    </row>
    <row r="12" spans="1:8" ht="63">
      <c r="A12" s="18" t="s">
        <v>450</v>
      </c>
      <c r="B12" s="18">
        <v>0.66</v>
      </c>
      <c r="C12" s="18">
        <v>105.59</v>
      </c>
      <c r="D12" s="18">
        <v>216.92</v>
      </c>
      <c r="E12" s="18">
        <v>582.12</v>
      </c>
      <c r="F12" s="19">
        <v>14087</v>
      </c>
      <c r="G12" s="20" t="s">
        <v>451</v>
      </c>
      <c r="H12" s="20" t="s">
        <v>447</v>
      </c>
    </row>
    <row r="13" spans="1:8" ht="47.25">
      <c r="A13" s="14" t="s">
        <v>452</v>
      </c>
      <c r="B13" s="14">
        <v>0.33</v>
      </c>
      <c r="C13" s="14">
        <v>49.48</v>
      </c>
      <c r="D13" s="14">
        <v>93.9</v>
      </c>
      <c r="E13" s="14">
        <v>144.47999999999999</v>
      </c>
      <c r="F13" s="15">
        <v>2640</v>
      </c>
      <c r="G13" s="16" t="s">
        <v>453</v>
      </c>
      <c r="H13" s="16" t="s">
        <v>447</v>
      </c>
    </row>
    <row r="14" spans="1:8" ht="45">
      <c r="A14" s="18" t="s">
        <v>454</v>
      </c>
      <c r="B14" s="18">
        <v>0.04</v>
      </c>
      <c r="C14" s="18">
        <v>0.11</v>
      </c>
      <c r="D14" s="18">
        <v>0.17</v>
      </c>
      <c r="E14" s="18">
        <v>0.28000000000000003</v>
      </c>
      <c r="F14" s="19">
        <v>14536</v>
      </c>
      <c r="G14" s="20" t="s">
        <v>455</v>
      </c>
      <c r="H14" s="21" t="s">
        <v>456</v>
      </c>
    </row>
    <row r="15" spans="1:8" ht="78.75">
      <c r="A15" s="14" t="s">
        <v>457</v>
      </c>
      <c r="B15" s="14">
        <v>0.22</v>
      </c>
      <c r="C15" s="14">
        <v>16.649999999999999</v>
      </c>
      <c r="D15" s="14">
        <v>31.09</v>
      </c>
      <c r="E15" s="14">
        <v>53.94</v>
      </c>
      <c r="F15" s="15">
        <v>38628</v>
      </c>
      <c r="G15" s="16" t="s">
        <v>425</v>
      </c>
      <c r="H15" s="17" t="s">
        <v>458</v>
      </c>
    </row>
    <row r="16" spans="1:8" ht="78.75">
      <c r="A16" s="18" t="s">
        <v>459</v>
      </c>
      <c r="B16" s="18">
        <v>0.04</v>
      </c>
      <c r="C16" s="18">
        <v>0.12</v>
      </c>
      <c r="D16" s="18">
        <v>0.23</v>
      </c>
      <c r="E16" s="18">
        <v>8.49</v>
      </c>
      <c r="F16" s="19">
        <v>28471</v>
      </c>
      <c r="G16" s="20" t="s">
        <v>460</v>
      </c>
      <c r="H16" s="21" t="s">
        <v>461</v>
      </c>
    </row>
    <row r="17" spans="1:8" ht="60">
      <c r="A17" s="14" t="s">
        <v>527</v>
      </c>
      <c r="B17" s="14">
        <v>0.04</v>
      </c>
      <c r="C17" s="14">
        <v>0.1</v>
      </c>
      <c r="D17" s="14">
        <v>0.15</v>
      </c>
      <c r="E17" s="14">
        <v>0.27</v>
      </c>
      <c r="F17" s="16">
        <v>939</v>
      </c>
      <c r="G17" s="16" t="s">
        <v>462</v>
      </c>
      <c r="H17" s="17" t="s">
        <v>463</v>
      </c>
    </row>
    <row r="18" spans="1:8" ht="45">
      <c r="A18" s="18" t="s">
        <v>464</v>
      </c>
      <c r="B18" s="18">
        <v>0.04</v>
      </c>
      <c r="C18" s="18">
        <v>0.1</v>
      </c>
      <c r="D18" s="18">
        <v>0.19</v>
      </c>
      <c r="E18" s="18">
        <v>0.32</v>
      </c>
      <c r="F18" s="19">
        <v>50159</v>
      </c>
      <c r="G18" s="20" t="s">
        <v>465</v>
      </c>
      <c r="H18" s="21" t="s">
        <v>466</v>
      </c>
    </row>
    <row r="19" spans="1:8" ht="60">
      <c r="A19" s="14" t="s">
        <v>467</v>
      </c>
      <c r="B19" s="14">
        <v>0.04</v>
      </c>
      <c r="C19" s="14">
        <v>0.11</v>
      </c>
      <c r="D19" s="14">
        <v>0.16</v>
      </c>
      <c r="E19" s="14">
        <v>0.26</v>
      </c>
      <c r="F19" s="15">
        <v>2713</v>
      </c>
      <c r="G19" s="16" t="s">
        <v>228</v>
      </c>
      <c r="H19" s="17" t="s">
        <v>468</v>
      </c>
    </row>
    <row r="20" spans="1:8" ht="78.75">
      <c r="A20" s="18" t="s">
        <v>469</v>
      </c>
      <c r="B20" s="18">
        <v>0.04</v>
      </c>
      <c r="C20" s="18">
        <v>0.13</v>
      </c>
      <c r="D20" s="18">
        <v>0.2</v>
      </c>
      <c r="E20" s="18">
        <v>0.34</v>
      </c>
      <c r="F20" s="19">
        <v>1915</v>
      </c>
      <c r="G20" s="20" t="s">
        <v>470</v>
      </c>
      <c r="H20" s="20" t="s">
        <v>447</v>
      </c>
    </row>
    <row r="21" spans="1:8" ht="47.25">
      <c r="A21" s="14" t="s">
        <v>471</v>
      </c>
      <c r="B21" s="14">
        <v>0.11</v>
      </c>
      <c r="C21" s="14">
        <v>8.57</v>
      </c>
      <c r="D21" s="14">
        <v>17.7</v>
      </c>
      <c r="E21" s="14">
        <v>43.21</v>
      </c>
      <c r="F21" s="15">
        <v>2233</v>
      </c>
      <c r="G21" s="16" t="s">
        <v>472</v>
      </c>
      <c r="H21" s="17" t="s">
        <v>473</v>
      </c>
    </row>
    <row r="22" spans="1:8" ht="31.5">
      <c r="A22" s="18" t="s">
        <v>474</v>
      </c>
      <c r="B22" s="18">
        <v>0.05</v>
      </c>
      <c r="C22" s="18">
        <v>0.32</v>
      </c>
      <c r="D22" s="18">
        <v>9.15</v>
      </c>
      <c r="E22" s="18">
        <v>29.89</v>
      </c>
      <c r="F22" s="20">
        <v>439</v>
      </c>
      <c r="G22" s="20" t="s">
        <v>475</v>
      </c>
      <c r="H22" s="20" t="s">
        <v>447</v>
      </c>
    </row>
    <row r="23" spans="1:8" ht="47.25">
      <c r="A23" s="14" t="s">
        <v>476</v>
      </c>
      <c r="B23" s="14">
        <v>0.04</v>
      </c>
      <c r="C23" s="14">
        <v>0.15</v>
      </c>
      <c r="D23" s="14">
        <v>0.24</v>
      </c>
      <c r="E23" s="14">
        <v>0.72</v>
      </c>
      <c r="F23" s="15">
        <v>1607</v>
      </c>
      <c r="G23" s="16" t="s">
        <v>477</v>
      </c>
      <c r="H23" s="16" t="s">
        <v>447</v>
      </c>
    </row>
    <row r="24" spans="1:8" ht="47.25">
      <c r="A24" s="18" t="s">
        <v>478</v>
      </c>
      <c r="B24" s="18">
        <v>120.14</v>
      </c>
      <c r="C24" s="18">
        <v>223.45</v>
      </c>
      <c r="D24" s="18">
        <v>322.41000000000003</v>
      </c>
      <c r="E24" s="18">
        <v>550.64</v>
      </c>
      <c r="F24" s="19">
        <v>8315</v>
      </c>
      <c r="G24" s="20" t="s">
        <v>479</v>
      </c>
      <c r="H24" s="20" t="s">
        <v>447</v>
      </c>
    </row>
  </sheetData>
  <mergeCells count="1">
    <mergeCell ref="B3:F3"/>
  </mergeCells>
  <hyperlinks>
    <hyperlink ref="H5" r:id="rId1" location="ref22" tooltip=" Bottoni, A. et al. Identification of differentially expressed microRNAs by microarray: a possible role for microRNA genes in pituitary adenomas. J. Cell. Physiol. 210, 370–377 (2007). " display="http://www.nature.com/articles/sdata20145 - ref22"/>
    <hyperlink ref="H6" r:id="rId2" location="ref23" tooltip=" Liang, Y. An expression meta-analysis of predicted microRNA targets identifies a diagnostic signature for lung cancer. BMC Med. Genomics 1, 61 (2008). " display="http://www.nature.com/articles/sdata20145 - ref23"/>
    <hyperlink ref="H7" r:id="rId3" location="ref16" tooltip=" Starkey Lewis, P. J. et al. Circulating microRNAs as potential markers of human drug-induced liver injury. Hepatology 54, 1767–1776 (2011). " display="http://www.nature.com/articles/sdata20145 - ref16"/>
    <hyperlink ref="H8" r:id="rId4" location="ref24" tooltip=" Smirnova, L. et al. Regulation of miRNA expression during neural cell specification. Eur. J. Neurosci. 21, 1469–1477 (2005). " display="http://www.nature.com/articles/sdata20145 - ref24"/>
    <hyperlink ref="H9" r:id="rId5" location="ref24" tooltip=" Smirnova, L. et al. Regulation of miRNA expression during neural cell specification. Eur. J. Neurosci. 21, 1469–1477 (2005). " display="http://www.nature.com/articles/sdata20145 - ref24"/>
    <hyperlink ref="H14" r:id="rId6" location="ref25" tooltip=" Tian, L., Huang, K., DuHadaway, J. B., Prendergast, G. C. &amp; Stambolian, D. Genomic profiling of miRNAs in two human lens cell lines. Curr. Eye Res. 35, 812–818 (2010). " display="http://www.nature.com/articles/sdata20145 - ref25"/>
    <hyperlink ref="H15" r:id="rId7" location="ref26" tooltip=" Jenkins, R. H., Martin, J., Phillips, A. O., Bowen, T. &amp; Fraser, D. J. Transforming growth factor β1 represses proximal tubular cell microRNA-192 expression through decreased hepatocyte nuclear factor DNA binding. Biochem. J. 443, 407–416 (2012). " display="http://www.nature.com/articles/sdata20145 - ref26"/>
    <hyperlink ref="H16" r:id="rId8" location="ref27" tooltip=" Nielsen, S. et al. Muscle specific microRNAs are regulated by endurance exercise in human skeletal muscle. J. Physiol. 588, 4029–4037 (2010). " display="http://www.nature.com/articles/sdata20145 - ref27"/>
    <hyperlink ref="H17" r:id="rId9" location="ref28" tooltip=" van Rooij, E. et al. Control of stress-dependent cardiac growth and gene expression by a microRNA. Science 316, 575–579 (2007). " display="http://www.nature.com/articles/sdata20145 - ref28"/>
    <hyperlink ref="H18" r:id="rId10" location="ref29" tooltip=" Sharbati, S. et al. Deciphering the porcine intestinal microRNA transcriptome. BMC Genomics 11, 275 (2010). " display="http://www.nature.com/articles/sdata20145 - ref29"/>
    <hyperlink ref="H19" r:id="rId11" location="ref30" tooltip=" Szafranska, A. E. et al. MicroRNA expression alterations are linked to tumorigenesis and non-neoplastic processes in pancreatic ductal adenocarcinoma. Oncogene 26, 4442–4452 (2007). " display="http://www.nature.com/articles/sdata20145 - ref30"/>
    <hyperlink ref="H21" r:id="rId12" location="ref31" tooltip=" Sluijter, J. P. et al. MicroRNA-1 and -499 regulate differentiation and proliferation in human-derived cardiomyocyte progenitor cells. Arterioscler. Thromb. Vasc. Biol. 30, 859–868 (2010). " display="http://www.nature.com/articles/sdata20145 - ref31"/>
  </hyperlinks>
  <pageMargins left="0.7" right="0.7" top="0.75" bottom="0.75" header="0.3" footer="0.3"/>
  <pageSetup orientation="portrait" r:id="rId1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8"/>
  <sheetViews>
    <sheetView topLeftCell="C52" workbookViewId="0">
      <selection activeCell="D6" sqref="D1:D1048576"/>
    </sheetView>
  </sheetViews>
  <sheetFormatPr defaultRowHeight="15"/>
  <cols>
    <col min="1" max="1" width="19.7109375" customWidth="1"/>
    <col min="4" max="4" width="18.140625" customWidth="1"/>
    <col min="12" max="12" width="14.42578125" customWidth="1"/>
    <col min="21" max="21" width="17.42578125" customWidth="1"/>
  </cols>
  <sheetData>
    <row r="1" spans="1:22">
      <c r="A1" s="24" t="s">
        <v>105</v>
      </c>
      <c r="B1" s="24" t="s">
        <v>764</v>
      </c>
      <c r="D1" s="24" t="s">
        <v>105</v>
      </c>
      <c r="E1" s="24" t="s">
        <v>764</v>
      </c>
      <c r="F1">
        <f>COUNTIF($H$1:$H$55,D1)</f>
        <v>1</v>
      </c>
      <c r="G1" t="str">
        <f>IF(F1=1,D1,"-")</f>
        <v>rno-miR-106b-3p</v>
      </c>
      <c r="H1" t="s">
        <v>125</v>
      </c>
      <c r="U1" t="s">
        <v>89</v>
      </c>
      <c r="V1" t="s">
        <v>105</v>
      </c>
    </row>
    <row r="2" spans="1:22">
      <c r="A2" s="24" t="s">
        <v>52</v>
      </c>
      <c r="B2" s="24" t="s">
        <v>764</v>
      </c>
      <c r="D2" s="24" t="s">
        <v>52</v>
      </c>
      <c r="E2" s="24" t="s">
        <v>764</v>
      </c>
      <c r="F2">
        <f t="shared" ref="F2:F65" si="0">COUNTIF($H$1:$H$55,D2)</f>
        <v>0</v>
      </c>
      <c r="G2" t="str">
        <f t="shared" ref="G2:G65" si="1">IF(F2=1,D2,"-")</f>
        <v>-</v>
      </c>
      <c r="H2" t="s">
        <v>115</v>
      </c>
      <c r="U2" t="s">
        <v>105</v>
      </c>
      <c r="V2" t="s">
        <v>145</v>
      </c>
    </row>
    <row r="3" spans="1:22">
      <c r="A3" s="24" t="s">
        <v>44</v>
      </c>
      <c r="B3" s="24" t="s">
        <v>764</v>
      </c>
      <c r="D3" s="24" t="s">
        <v>44</v>
      </c>
      <c r="E3" s="24" t="s">
        <v>764</v>
      </c>
      <c r="F3">
        <f t="shared" si="0"/>
        <v>0</v>
      </c>
      <c r="G3" t="str">
        <f t="shared" si="1"/>
        <v>-</v>
      </c>
      <c r="H3" t="s">
        <v>109</v>
      </c>
      <c r="U3" t="s">
        <v>172</v>
      </c>
      <c r="V3" t="s">
        <v>89</v>
      </c>
    </row>
    <row r="4" spans="1:22">
      <c r="A4" s="24" t="s">
        <v>249</v>
      </c>
      <c r="B4" s="24" t="s">
        <v>764</v>
      </c>
      <c r="D4" s="24" t="s">
        <v>249</v>
      </c>
      <c r="E4" s="24" t="s">
        <v>764</v>
      </c>
      <c r="F4">
        <f t="shared" si="0"/>
        <v>0</v>
      </c>
      <c r="G4" t="str">
        <f t="shared" si="1"/>
        <v>-</v>
      </c>
      <c r="H4" t="s">
        <v>159</v>
      </c>
      <c r="U4" t="s">
        <v>117</v>
      </c>
      <c r="V4" t="s">
        <v>172</v>
      </c>
    </row>
    <row r="5" spans="1:22">
      <c r="A5" s="24" t="s">
        <v>421</v>
      </c>
      <c r="B5" s="24" t="s">
        <v>764</v>
      </c>
      <c r="D5" s="24" t="s">
        <v>421</v>
      </c>
      <c r="E5" s="24" t="s">
        <v>764</v>
      </c>
      <c r="F5">
        <f t="shared" si="0"/>
        <v>0</v>
      </c>
      <c r="G5" t="str">
        <f t="shared" si="1"/>
        <v>-</v>
      </c>
      <c r="H5" t="s">
        <v>130</v>
      </c>
      <c r="U5" t="s">
        <v>166</v>
      </c>
      <c r="V5" t="s">
        <v>117</v>
      </c>
    </row>
    <row r="6" spans="1:22">
      <c r="A6" s="24" t="s">
        <v>145</v>
      </c>
      <c r="B6" s="24" t="s">
        <v>764</v>
      </c>
      <c r="D6" s="24" t="s">
        <v>145</v>
      </c>
      <c r="E6" s="24" t="s">
        <v>764</v>
      </c>
      <c r="F6">
        <f t="shared" si="0"/>
        <v>1</v>
      </c>
      <c r="G6" t="str">
        <f t="shared" si="1"/>
        <v>rno-miR-20a-5p</v>
      </c>
      <c r="H6" t="s">
        <v>139</v>
      </c>
      <c r="U6" t="s">
        <v>157</v>
      </c>
      <c r="V6" t="s">
        <v>156</v>
      </c>
    </row>
    <row r="7" spans="1:22">
      <c r="A7" s="24" t="s">
        <v>420</v>
      </c>
      <c r="B7" s="24" t="s">
        <v>764</v>
      </c>
      <c r="D7" s="24" t="s">
        <v>420</v>
      </c>
      <c r="E7" s="24" t="s">
        <v>764</v>
      </c>
      <c r="F7">
        <f t="shared" si="0"/>
        <v>0</v>
      </c>
      <c r="G7" t="str">
        <f t="shared" si="1"/>
        <v>-</v>
      </c>
      <c r="H7" t="s">
        <v>123</v>
      </c>
      <c r="U7" t="s">
        <v>175</v>
      </c>
      <c r="V7" t="s">
        <v>169</v>
      </c>
    </row>
    <row r="8" spans="1:22">
      <c r="A8" s="24" t="s">
        <v>64</v>
      </c>
      <c r="B8" s="24" t="s">
        <v>764</v>
      </c>
      <c r="D8" s="24" t="s">
        <v>64</v>
      </c>
      <c r="E8" s="24" t="s">
        <v>764</v>
      </c>
      <c r="F8">
        <f t="shared" si="0"/>
        <v>0</v>
      </c>
      <c r="G8" t="str">
        <f t="shared" si="1"/>
        <v>-</v>
      </c>
      <c r="H8" t="s">
        <v>89</v>
      </c>
      <c r="U8" s="7" t="s">
        <v>152</v>
      </c>
      <c r="V8" t="s">
        <v>166</v>
      </c>
    </row>
    <row r="9" spans="1:22">
      <c r="A9" s="25" t="s">
        <v>89</v>
      </c>
      <c r="B9" s="25" t="s">
        <v>740</v>
      </c>
      <c r="D9" s="25" t="s">
        <v>89</v>
      </c>
      <c r="E9" s="25" t="s">
        <v>740</v>
      </c>
      <c r="F9">
        <f t="shared" si="0"/>
        <v>1</v>
      </c>
      <c r="G9" t="str">
        <f t="shared" si="1"/>
        <v>rno-miR-103-3p</v>
      </c>
      <c r="H9" t="s">
        <v>105</v>
      </c>
      <c r="U9" s="7" t="s">
        <v>152</v>
      </c>
      <c r="V9" t="s">
        <v>152</v>
      </c>
    </row>
    <row r="10" spans="1:22">
      <c r="A10" s="25" t="s">
        <v>90</v>
      </c>
      <c r="B10" s="25" t="s">
        <v>740</v>
      </c>
      <c r="D10" s="25" t="s">
        <v>90</v>
      </c>
      <c r="E10" s="25" t="s">
        <v>740</v>
      </c>
      <c r="F10">
        <f t="shared" si="0"/>
        <v>0</v>
      </c>
      <c r="G10" t="str">
        <f t="shared" si="1"/>
        <v>-</v>
      </c>
      <c r="H10" t="s">
        <v>172</v>
      </c>
      <c r="U10" s="7" t="s">
        <v>152</v>
      </c>
      <c r="V10" t="s">
        <v>120</v>
      </c>
    </row>
    <row r="11" spans="1:22">
      <c r="A11" s="25" t="s">
        <v>738</v>
      </c>
      <c r="B11" s="25" t="s">
        <v>740</v>
      </c>
      <c r="D11" s="25" t="s">
        <v>738</v>
      </c>
      <c r="E11" s="25" t="s">
        <v>740</v>
      </c>
      <c r="F11">
        <f t="shared" si="0"/>
        <v>0</v>
      </c>
      <c r="G11" t="str">
        <f t="shared" si="1"/>
        <v>-</v>
      </c>
      <c r="H11" t="s">
        <v>117</v>
      </c>
      <c r="M11" t="s">
        <v>765</v>
      </c>
      <c r="N11" t="s">
        <v>766</v>
      </c>
      <c r="O11" t="s">
        <v>767</v>
      </c>
      <c r="R11" t="s">
        <v>765</v>
      </c>
      <c r="S11" t="s">
        <v>766</v>
      </c>
      <c r="T11" t="s">
        <v>767</v>
      </c>
      <c r="U11" s="7" t="s">
        <v>145</v>
      </c>
      <c r="V11" t="s">
        <v>157</v>
      </c>
    </row>
    <row r="12" spans="1:22">
      <c r="A12" s="26" t="s">
        <v>738</v>
      </c>
      <c r="B12" s="26" t="s">
        <v>740</v>
      </c>
      <c r="D12" s="25" t="s">
        <v>285</v>
      </c>
      <c r="E12" s="25" t="s">
        <v>740</v>
      </c>
      <c r="F12">
        <f t="shared" si="0"/>
        <v>0</v>
      </c>
      <c r="G12" t="str">
        <f t="shared" si="1"/>
        <v>-</v>
      </c>
      <c r="H12" t="s">
        <v>166</v>
      </c>
      <c r="L12" t="s">
        <v>764</v>
      </c>
      <c r="M12">
        <f>COUNTIF($E$1:$E$231,L12)</f>
        <v>8</v>
      </c>
      <c r="N12">
        <f>SUM(F1:F8)</f>
        <v>2</v>
      </c>
      <c r="O12" s="27">
        <f>N12/M12</f>
        <v>0.25</v>
      </c>
      <c r="Q12" t="s">
        <v>764</v>
      </c>
      <c r="R12">
        <v>8</v>
      </c>
      <c r="S12">
        <v>2</v>
      </c>
      <c r="T12" s="27">
        <v>0.25</v>
      </c>
      <c r="U12" s="7" t="s">
        <v>145</v>
      </c>
      <c r="V12" t="s">
        <v>175</v>
      </c>
    </row>
    <row r="13" spans="1:22">
      <c r="A13" s="25" t="s">
        <v>285</v>
      </c>
      <c r="B13" s="25" t="s">
        <v>740</v>
      </c>
      <c r="D13" s="24" t="s">
        <v>321</v>
      </c>
      <c r="E13" s="24" t="s">
        <v>740</v>
      </c>
      <c r="F13">
        <f t="shared" si="0"/>
        <v>0</v>
      </c>
      <c r="G13" t="str">
        <f t="shared" si="1"/>
        <v>-</v>
      </c>
      <c r="H13" t="s">
        <v>148</v>
      </c>
      <c r="L13" t="s">
        <v>740</v>
      </c>
      <c r="M13">
        <f t="shared" ref="M13:M24" si="2">COUNTIF($E$1:$E$231,L13)</f>
        <v>99</v>
      </c>
      <c r="N13">
        <f>SUM(F9:F107)</f>
        <v>5</v>
      </c>
      <c r="O13" s="27">
        <f t="shared" ref="O13:O24" si="3">N13/M13</f>
        <v>5.0505050505050504E-2</v>
      </c>
      <c r="Q13" t="s">
        <v>740</v>
      </c>
      <c r="R13">
        <v>99</v>
      </c>
      <c r="S13">
        <v>5</v>
      </c>
      <c r="T13" s="27">
        <v>5.0505050505050504E-2</v>
      </c>
      <c r="U13" t="s">
        <v>122</v>
      </c>
      <c r="V13" t="s">
        <v>122</v>
      </c>
    </row>
    <row r="14" spans="1:22">
      <c r="A14" s="24" t="s">
        <v>285</v>
      </c>
      <c r="B14" s="24" t="s">
        <v>740</v>
      </c>
      <c r="D14" s="24" t="s">
        <v>322</v>
      </c>
      <c r="E14" s="24" t="s">
        <v>740</v>
      </c>
      <c r="F14">
        <f t="shared" si="0"/>
        <v>0</v>
      </c>
      <c r="G14" t="str">
        <f t="shared" si="1"/>
        <v>-</v>
      </c>
      <c r="H14" t="s">
        <v>134</v>
      </c>
      <c r="L14" t="s">
        <v>757</v>
      </c>
      <c r="M14">
        <f t="shared" si="2"/>
        <v>10</v>
      </c>
      <c r="N14">
        <f>SUM(F108:F117)</f>
        <v>0</v>
      </c>
      <c r="O14" s="27">
        <f t="shared" si="3"/>
        <v>0</v>
      </c>
      <c r="Q14" t="s">
        <v>757</v>
      </c>
      <c r="R14">
        <v>10</v>
      </c>
      <c r="S14">
        <v>0</v>
      </c>
      <c r="T14" s="27">
        <v>0</v>
      </c>
      <c r="U14" t="s">
        <v>120</v>
      </c>
      <c r="V14" t="s">
        <v>174</v>
      </c>
    </row>
    <row r="15" spans="1:22">
      <c r="A15" s="24" t="s">
        <v>321</v>
      </c>
      <c r="B15" s="24" t="s">
        <v>740</v>
      </c>
      <c r="D15" s="25" t="s">
        <v>172</v>
      </c>
      <c r="E15" s="25" t="s">
        <v>740</v>
      </c>
      <c r="F15">
        <f t="shared" si="0"/>
        <v>1</v>
      </c>
      <c r="G15" t="str">
        <f t="shared" si="1"/>
        <v>rno-miR-128-3p</v>
      </c>
      <c r="H15" t="s">
        <v>150</v>
      </c>
      <c r="L15" t="s">
        <v>744</v>
      </c>
      <c r="M15">
        <f t="shared" si="2"/>
        <v>6</v>
      </c>
      <c r="N15">
        <f>SUM(F118:F129)</f>
        <v>0</v>
      </c>
      <c r="O15" s="27">
        <f t="shared" si="3"/>
        <v>0</v>
      </c>
      <c r="Q15" t="s">
        <v>744</v>
      </c>
      <c r="R15">
        <v>6</v>
      </c>
      <c r="S15">
        <v>0</v>
      </c>
      <c r="T15" s="27">
        <v>0</v>
      </c>
      <c r="U15" t="s">
        <v>174</v>
      </c>
      <c r="V15" t="s">
        <v>118</v>
      </c>
    </row>
    <row r="16" spans="1:22">
      <c r="A16" s="24" t="s">
        <v>322</v>
      </c>
      <c r="B16" s="24" t="s">
        <v>740</v>
      </c>
      <c r="D16" s="24" t="s">
        <v>313</v>
      </c>
      <c r="E16" s="24" t="s">
        <v>740</v>
      </c>
      <c r="F16">
        <f t="shared" si="0"/>
        <v>0</v>
      </c>
      <c r="G16" t="str">
        <f t="shared" si="1"/>
        <v>-</v>
      </c>
      <c r="H16" t="s">
        <v>157</v>
      </c>
      <c r="L16" t="s">
        <v>759</v>
      </c>
      <c r="M16">
        <f t="shared" si="2"/>
        <v>11</v>
      </c>
      <c r="N16">
        <f>SUM(F130:F140)</f>
        <v>2</v>
      </c>
      <c r="O16" s="27">
        <f t="shared" si="3"/>
        <v>0.18181818181818182</v>
      </c>
      <c r="Q16" t="s">
        <v>759</v>
      </c>
      <c r="R16">
        <v>11</v>
      </c>
      <c r="S16">
        <v>2</v>
      </c>
      <c r="T16" s="27">
        <v>0.18181818181818182</v>
      </c>
      <c r="U16" t="s">
        <v>156</v>
      </c>
    </row>
    <row r="17" spans="1:21">
      <c r="A17" s="25" t="s">
        <v>172</v>
      </c>
      <c r="B17" s="25" t="s">
        <v>740</v>
      </c>
      <c r="D17" s="25" t="s">
        <v>117</v>
      </c>
      <c r="E17" s="25" t="s">
        <v>740</v>
      </c>
      <c r="F17">
        <f t="shared" si="0"/>
        <v>1</v>
      </c>
      <c r="G17" t="str">
        <f t="shared" si="1"/>
        <v>rno-miR-130a-3p</v>
      </c>
      <c r="H17" t="s">
        <v>146</v>
      </c>
      <c r="L17" t="s">
        <v>751</v>
      </c>
      <c r="M17">
        <f t="shared" si="2"/>
        <v>8</v>
      </c>
      <c r="N17">
        <f>SUM(F141:F148)</f>
        <v>1</v>
      </c>
      <c r="O17" s="27">
        <f t="shared" si="3"/>
        <v>0.125</v>
      </c>
      <c r="Q17" t="s">
        <v>751</v>
      </c>
      <c r="R17">
        <v>8</v>
      </c>
      <c r="S17">
        <v>1</v>
      </c>
      <c r="T17" s="27">
        <v>0.125</v>
      </c>
      <c r="U17" t="s">
        <v>169</v>
      </c>
    </row>
    <row r="18" spans="1:21">
      <c r="A18" s="25" t="s">
        <v>172</v>
      </c>
      <c r="B18" s="25" t="s">
        <v>740</v>
      </c>
      <c r="D18" s="25" t="s">
        <v>317</v>
      </c>
      <c r="E18" s="25" t="s">
        <v>740</v>
      </c>
      <c r="F18">
        <f t="shared" si="0"/>
        <v>0</v>
      </c>
      <c r="G18" t="str">
        <f t="shared" si="1"/>
        <v>-</v>
      </c>
      <c r="H18" t="s">
        <v>171</v>
      </c>
      <c r="L18" t="s">
        <v>750</v>
      </c>
      <c r="M18">
        <f t="shared" si="2"/>
        <v>6</v>
      </c>
      <c r="N18">
        <f>SUM(F149:F156)</f>
        <v>1</v>
      </c>
      <c r="O18" s="27">
        <f t="shared" si="3"/>
        <v>0.16666666666666666</v>
      </c>
      <c r="Q18" t="s">
        <v>750</v>
      </c>
      <c r="R18">
        <v>6</v>
      </c>
      <c r="S18">
        <v>1</v>
      </c>
      <c r="T18" s="27">
        <v>0.16666666666666666</v>
      </c>
      <c r="U18" t="s">
        <v>118</v>
      </c>
    </row>
    <row r="19" spans="1:21">
      <c r="A19" s="26" t="s">
        <v>172</v>
      </c>
      <c r="B19" s="26" t="s">
        <v>740</v>
      </c>
      <c r="D19" s="24" t="s">
        <v>318</v>
      </c>
      <c r="E19" s="24" t="s">
        <v>740</v>
      </c>
      <c r="F19">
        <f t="shared" si="0"/>
        <v>0</v>
      </c>
      <c r="G19" t="str">
        <f t="shared" si="1"/>
        <v>-</v>
      </c>
      <c r="H19" t="s">
        <v>163</v>
      </c>
      <c r="L19" t="s">
        <v>255</v>
      </c>
      <c r="M19">
        <f t="shared" si="2"/>
        <v>4</v>
      </c>
      <c r="N19">
        <f>SUM(F155:F158)</f>
        <v>0</v>
      </c>
      <c r="O19" s="27">
        <f t="shared" si="3"/>
        <v>0</v>
      </c>
      <c r="Q19" t="s">
        <v>255</v>
      </c>
      <c r="R19">
        <v>4</v>
      </c>
      <c r="S19">
        <v>0</v>
      </c>
      <c r="T19" s="27">
        <v>0</v>
      </c>
    </row>
    <row r="20" spans="1:21">
      <c r="A20" s="24" t="s">
        <v>313</v>
      </c>
      <c r="B20" s="24" t="s">
        <v>740</v>
      </c>
      <c r="D20" s="24" t="s">
        <v>293</v>
      </c>
      <c r="E20" s="24" t="s">
        <v>740</v>
      </c>
      <c r="F20">
        <f t="shared" si="0"/>
        <v>0</v>
      </c>
      <c r="G20" t="str">
        <f t="shared" si="1"/>
        <v>-</v>
      </c>
      <c r="H20" t="s">
        <v>165</v>
      </c>
      <c r="L20" t="s">
        <v>760</v>
      </c>
      <c r="M20">
        <f t="shared" si="2"/>
        <v>5</v>
      </c>
      <c r="N20">
        <f>SUM(F159:F163)</f>
        <v>0</v>
      </c>
      <c r="O20" s="27">
        <f t="shared" si="3"/>
        <v>0</v>
      </c>
      <c r="Q20" t="s">
        <v>760</v>
      </c>
      <c r="R20">
        <v>5</v>
      </c>
      <c r="S20">
        <v>0</v>
      </c>
      <c r="T20" s="27">
        <v>0</v>
      </c>
    </row>
    <row r="21" spans="1:21">
      <c r="A21" s="25" t="s">
        <v>117</v>
      </c>
      <c r="B21" s="25" t="s">
        <v>740</v>
      </c>
      <c r="D21" s="24" t="s">
        <v>286</v>
      </c>
      <c r="E21" s="24" t="s">
        <v>740</v>
      </c>
      <c r="F21">
        <f t="shared" si="0"/>
        <v>0</v>
      </c>
      <c r="G21" t="str">
        <f t="shared" si="1"/>
        <v>-</v>
      </c>
      <c r="H21" t="s">
        <v>167</v>
      </c>
      <c r="L21" t="s">
        <v>761</v>
      </c>
      <c r="M21">
        <f t="shared" si="2"/>
        <v>8</v>
      </c>
      <c r="N21">
        <f>SUM(F164:F171)</f>
        <v>1</v>
      </c>
      <c r="O21" s="27">
        <f t="shared" si="3"/>
        <v>0.125</v>
      </c>
      <c r="Q21" t="s">
        <v>761</v>
      </c>
      <c r="R21">
        <v>8</v>
      </c>
      <c r="S21">
        <v>1</v>
      </c>
      <c r="T21" s="27">
        <v>0.125</v>
      </c>
    </row>
    <row r="22" spans="1:21">
      <c r="A22" s="25" t="s">
        <v>317</v>
      </c>
      <c r="B22" s="25" t="s">
        <v>740</v>
      </c>
      <c r="D22" s="24" t="s">
        <v>287</v>
      </c>
      <c r="E22" s="24" t="s">
        <v>740</v>
      </c>
      <c r="F22">
        <f t="shared" si="0"/>
        <v>0</v>
      </c>
      <c r="G22" t="str">
        <f t="shared" si="1"/>
        <v>-</v>
      </c>
      <c r="H22" t="s">
        <v>141</v>
      </c>
      <c r="L22" t="s">
        <v>758</v>
      </c>
      <c r="M22">
        <f t="shared" si="2"/>
        <v>38</v>
      </c>
      <c r="N22">
        <f>SUM(F172:F209)</f>
        <v>0</v>
      </c>
      <c r="O22" s="27">
        <f t="shared" si="3"/>
        <v>0</v>
      </c>
      <c r="Q22" t="s">
        <v>758</v>
      </c>
      <c r="R22">
        <v>38</v>
      </c>
      <c r="S22">
        <v>0</v>
      </c>
      <c r="T22" s="27">
        <v>0</v>
      </c>
    </row>
    <row r="23" spans="1:21">
      <c r="A23" s="24" t="s">
        <v>317</v>
      </c>
      <c r="B23" s="24" t="s">
        <v>740</v>
      </c>
      <c r="D23" s="24" t="s">
        <v>323</v>
      </c>
      <c r="E23" s="24" t="s">
        <v>740</v>
      </c>
      <c r="F23">
        <f t="shared" si="0"/>
        <v>0</v>
      </c>
      <c r="G23" t="str">
        <f t="shared" si="1"/>
        <v>-</v>
      </c>
      <c r="H23" t="s">
        <v>175</v>
      </c>
      <c r="L23" t="s">
        <v>762</v>
      </c>
      <c r="M23">
        <f t="shared" si="2"/>
        <v>3</v>
      </c>
      <c r="N23">
        <f>SUM(F210:F212)</f>
        <v>0</v>
      </c>
      <c r="O23" s="27">
        <f t="shared" si="3"/>
        <v>0</v>
      </c>
      <c r="Q23" t="s">
        <v>762</v>
      </c>
      <c r="R23">
        <v>3</v>
      </c>
      <c r="S23">
        <v>0</v>
      </c>
      <c r="T23" s="27">
        <v>0</v>
      </c>
    </row>
    <row r="24" spans="1:21">
      <c r="A24" s="24" t="s">
        <v>318</v>
      </c>
      <c r="B24" s="24" t="s">
        <v>740</v>
      </c>
      <c r="D24" s="25" t="s">
        <v>344</v>
      </c>
      <c r="E24" s="25" t="s">
        <v>740</v>
      </c>
      <c r="F24">
        <f t="shared" si="0"/>
        <v>0</v>
      </c>
      <c r="G24" t="str">
        <f t="shared" si="1"/>
        <v>-</v>
      </c>
      <c r="H24" t="s">
        <v>152</v>
      </c>
      <c r="L24" t="s">
        <v>752</v>
      </c>
      <c r="M24">
        <f t="shared" si="2"/>
        <v>19</v>
      </c>
      <c r="N24">
        <f>SUM(F211:F231)</f>
        <v>6</v>
      </c>
      <c r="O24" s="27">
        <f t="shared" si="3"/>
        <v>0.31578947368421051</v>
      </c>
      <c r="Q24" t="s">
        <v>752</v>
      </c>
      <c r="R24">
        <v>19</v>
      </c>
      <c r="S24">
        <v>6</v>
      </c>
      <c r="T24" s="27">
        <v>0.31578947368421051</v>
      </c>
    </row>
    <row r="25" spans="1:21">
      <c r="A25" s="24" t="s">
        <v>293</v>
      </c>
      <c r="B25" s="24" t="s">
        <v>740</v>
      </c>
      <c r="D25" s="25" t="s">
        <v>600</v>
      </c>
      <c r="E25" s="25" t="s">
        <v>740</v>
      </c>
      <c r="F25">
        <f t="shared" si="0"/>
        <v>0</v>
      </c>
      <c r="G25" t="str">
        <f t="shared" si="1"/>
        <v>-</v>
      </c>
      <c r="H25" t="s">
        <v>145</v>
      </c>
    </row>
    <row r="26" spans="1:21">
      <c r="A26" s="24" t="s">
        <v>286</v>
      </c>
      <c r="B26" s="24" t="s">
        <v>740</v>
      </c>
      <c r="D26" s="24" t="s">
        <v>324</v>
      </c>
      <c r="E26" s="24" t="s">
        <v>740</v>
      </c>
      <c r="F26">
        <f t="shared" si="0"/>
        <v>0</v>
      </c>
      <c r="G26" t="str">
        <f t="shared" si="1"/>
        <v>-</v>
      </c>
      <c r="H26" t="s">
        <v>151</v>
      </c>
      <c r="R26" t="s">
        <v>765</v>
      </c>
      <c r="S26" t="s">
        <v>766</v>
      </c>
      <c r="T26" t="s">
        <v>767</v>
      </c>
    </row>
    <row r="27" spans="1:21">
      <c r="A27" s="24" t="s">
        <v>287</v>
      </c>
      <c r="B27" s="24" t="s">
        <v>740</v>
      </c>
      <c r="D27" s="24" t="s">
        <v>325</v>
      </c>
      <c r="E27" s="24" t="s">
        <v>740</v>
      </c>
      <c r="F27">
        <f t="shared" si="0"/>
        <v>0</v>
      </c>
      <c r="G27" t="str">
        <f t="shared" si="1"/>
        <v>-</v>
      </c>
      <c r="H27" t="s">
        <v>122</v>
      </c>
      <c r="Q27" t="s">
        <v>764</v>
      </c>
      <c r="R27">
        <v>8</v>
      </c>
      <c r="S27">
        <v>2</v>
      </c>
      <c r="T27" s="27">
        <v>0.25</v>
      </c>
    </row>
    <row r="28" spans="1:21">
      <c r="A28" s="24" t="s">
        <v>323</v>
      </c>
      <c r="B28" s="24" t="s">
        <v>740</v>
      </c>
      <c r="D28" s="24" t="s">
        <v>294</v>
      </c>
      <c r="E28" s="24" t="s">
        <v>740</v>
      </c>
      <c r="F28">
        <f t="shared" si="0"/>
        <v>0</v>
      </c>
      <c r="G28" t="str">
        <f t="shared" si="1"/>
        <v>-</v>
      </c>
      <c r="H28" t="s">
        <v>164</v>
      </c>
      <c r="Q28" t="s">
        <v>740</v>
      </c>
      <c r="R28">
        <v>99</v>
      </c>
      <c r="S28">
        <v>5</v>
      </c>
      <c r="T28" s="27">
        <v>5.0505050505050504E-2</v>
      </c>
    </row>
    <row r="29" spans="1:21">
      <c r="A29" s="25" t="s">
        <v>344</v>
      </c>
      <c r="B29" s="25" t="s">
        <v>740</v>
      </c>
      <c r="D29" s="25" t="s">
        <v>73</v>
      </c>
      <c r="E29" s="25" t="s">
        <v>740</v>
      </c>
      <c r="F29">
        <f t="shared" si="0"/>
        <v>0</v>
      </c>
      <c r="G29" t="str">
        <f t="shared" si="1"/>
        <v>-</v>
      </c>
      <c r="H29" t="s">
        <v>143</v>
      </c>
      <c r="Q29" t="s">
        <v>762</v>
      </c>
      <c r="R29">
        <v>3</v>
      </c>
      <c r="S29">
        <v>0</v>
      </c>
      <c r="T29" s="27">
        <v>0</v>
      </c>
    </row>
    <row r="30" spans="1:21">
      <c r="A30" s="24" t="s">
        <v>344</v>
      </c>
      <c r="B30" s="24" t="s">
        <v>740</v>
      </c>
      <c r="D30" s="26" t="s">
        <v>74</v>
      </c>
      <c r="E30" s="26" t="s">
        <v>740</v>
      </c>
      <c r="F30">
        <f t="shared" si="0"/>
        <v>0</v>
      </c>
      <c r="G30" t="str">
        <f t="shared" si="1"/>
        <v>-</v>
      </c>
      <c r="H30" t="s">
        <v>131</v>
      </c>
      <c r="Q30" t="s">
        <v>757</v>
      </c>
      <c r="R30">
        <v>10</v>
      </c>
      <c r="S30">
        <v>0</v>
      </c>
      <c r="T30" s="27">
        <v>0</v>
      </c>
    </row>
    <row r="31" spans="1:21">
      <c r="A31" s="25" t="s">
        <v>600</v>
      </c>
      <c r="B31" s="25" t="s">
        <v>740</v>
      </c>
      <c r="D31" s="26" t="s">
        <v>454</v>
      </c>
      <c r="E31" s="26" t="s">
        <v>740</v>
      </c>
      <c r="F31">
        <f t="shared" si="0"/>
        <v>0</v>
      </c>
      <c r="G31" t="str">
        <f t="shared" si="1"/>
        <v>-</v>
      </c>
      <c r="H31" t="s">
        <v>120</v>
      </c>
      <c r="Q31" t="s">
        <v>752</v>
      </c>
      <c r="R31">
        <v>19</v>
      </c>
      <c r="S31">
        <v>6</v>
      </c>
      <c r="T31" s="27">
        <v>0.31578947368421051</v>
      </c>
    </row>
    <row r="32" spans="1:21">
      <c r="A32" s="24" t="s">
        <v>324</v>
      </c>
      <c r="B32" s="24" t="s">
        <v>740</v>
      </c>
      <c r="D32" s="24" t="s">
        <v>250</v>
      </c>
      <c r="E32" s="24" t="s">
        <v>740</v>
      </c>
      <c r="F32">
        <f t="shared" si="0"/>
        <v>0</v>
      </c>
      <c r="G32" t="str">
        <f t="shared" si="1"/>
        <v>-</v>
      </c>
      <c r="H32" t="s">
        <v>140</v>
      </c>
      <c r="Q32" t="s">
        <v>761</v>
      </c>
      <c r="R32">
        <v>8</v>
      </c>
      <c r="S32">
        <v>1</v>
      </c>
      <c r="T32" s="27">
        <v>0.125</v>
      </c>
    </row>
    <row r="33" spans="1:20">
      <c r="A33" s="24" t="s">
        <v>325</v>
      </c>
      <c r="B33" s="24" t="s">
        <v>740</v>
      </c>
      <c r="D33" s="24" t="s">
        <v>365</v>
      </c>
      <c r="E33" s="24" t="s">
        <v>740</v>
      </c>
      <c r="F33">
        <f t="shared" si="0"/>
        <v>0</v>
      </c>
      <c r="G33" t="str">
        <f t="shared" si="1"/>
        <v>-</v>
      </c>
      <c r="H33" t="s">
        <v>101</v>
      </c>
      <c r="Q33" t="s">
        <v>255</v>
      </c>
      <c r="R33">
        <v>4</v>
      </c>
      <c r="S33">
        <v>0</v>
      </c>
      <c r="T33" s="27">
        <v>0</v>
      </c>
    </row>
    <row r="34" spans="1:20">
      <c r="A34" s="24" t="s">
        <v>294</v>
      </c>
      <c r="B34" s="24" t="s">
        <v>740</v>
      </c>
      <c r="D34" s="24" t="s">
        <v>314</v>
      </c>
      <c r="E34" s="24" t="s">
        <v>740</v>
      </c>
      <c r="F34">
        <f t="shared" si="0"/>
        <v>0</v>
      </c>
      <c r="G34" t="str">
        <f t="shared" si="1"/>
        <v>-</v>
      </c>
      <c r="H34" t="s">
        <v>119</v>
      </c>
      <c r="Q34" t="s">
        <v>744</v>
      </c>
      <c r="R34">
        <v>6</v>
      </c>
      <c r="S34">
        <v>0</v>
      </c>
      <c r="T34" s="27">
        <v>0</v>
      </c>
    </row>
    <row r="35" spans="1:20">
      <c r="A35" s="25" t="s">
        <v>73</v>
      </c>
      <c r="B35" s="25" t="s">
        <v>740</v>
      </c>
      <c r="D35" s="24" t="s">
        <v>315</v>
      </c>
      <c r="E35" s="24" t="s">
        <v>740</v>
      </c>
      <c r="F35">
        <f t="shared" si="0"/>
        <v>0</v>
      </c>
      <c r="G35" t="str">
        <f t="shared" si="1"/>
        <v>-</v>
      </c>
      <c r="H35" t="s">
        <v>126</v>
      </c>
      <c r="Q35" t="s">
        <v>760</v>
      </c>
      <c r="R35">
        <v>5</v>
      </c>
      <c r="S35">
        <v>0</v>
      </c>
      <c r="T35" s="27">
        <v>0</v>
      </c>
    </row>
    <row r="36" spans="1:20">
      <c r="A36" s="26" t="s">
        <v>74</v>
      </c>
      <c r="B36" s="26" t="s">
        <v>740</v>
      </c>
      <c r="D36" s="24" t="s">
        <v>319</v>
      </c>
      <c r="E36" s="24" t="s">
        <v>740</v>
      </c>
      <c r="F36">
        <f t="shared" si="0"/>
        <v>0</v>
      </c>
      <c r="G36" t="str">
        <f t="shared" si="1"/>
        <v>-</v>
      </c>
      <c r="H36" t="s">
        <v>135</v>
      </c>
      <c r="Q36" t="s">
        <v>750</v>
      </c>
      <c r="R36">
        <v>6</v>
      </c>
      <c r="S36">
        <v>1</v>
      </c>
      <c r="T36" s="27">
        <v>0.16666666666666666</v>
      </c>
    </row>
    <row r="37" spans="1:20">
      <c r="A37" s="26" t="s">
        <v>454</v>
      </c>
      <c r="B37" s="26" t="s">
        <v>740</v>
      </c>
      <c r="D37" s="24" t="s">
        <v>320</v>
      </c>
      <c r="E37" s="24" t="s">
        <v>740</v>
      </c>
      <c r="F37">
        <f t="shared" si="0"/>
        <v>0</v>
      </c>
      <c r="G37" t="str">
        <f t="shared" si="1"/>
        <v>-</v>
      </c>
      <c r="H37" t="s">
        <v>174</v>
      </c>
      <c r="Q37" t="s">
        <v>751</v>
      </c>
      <c r="R37">
        <v>8</v>
      </c>
      <c r="S37">
        <v>1</v>
      </c>
      <c r="T37" s="27">
        <v>0.125</v>
      </c>
    </row>
    <row r="38" spans="1:20">
      <c r="A38" s="24" t="s">
        <v>250</v>
      </c>
      <c r="B38" s="24" t="s">
        <v>740</v>
      </c>
      <c r="D38" s="24" t="s">
        <v>368</v>
      </c>
      <c r="E38" s="24" t="s">
        <v>740</v>
      </c>
      <c r="F38">
        <f t="shared" si="0"/>
        <v>0</v>
      </c>
      <c r="G38" t="str">
        <f t="shared" si="1"/>
        <v>-</v>
      </c>
      <c r="H38" t="s">
        <v>162</v>
      </c>
      <c r="Q38" t="s">
        <v>759</v>
      </c>
      <c r="R38">
        <v>11</v>
      </c>
      <c r="S38">
        <v>2</v>
      </c>
      <c r="T38" s="27">
        <v>0.18181818181818182</v>
      </c>
    </row>
    <row r="39" spans="1:20">
      <c r="A39" s="24" t="s">
        <v>365</v>
      </c>
      <c r="B39" s="24" t="s">
        <v>740</v>
      </c>
      <c r="D39" s="25" t="s">
        <v>613</v>
      </c>
      <c r="E39" s="25" t="s">
        <v>740</v>
      </c>
      <c r="F39">
        <f t="shared" si="0"/>
        <v>0</v>
      </c>
      <c r="G39" t="str">
        <f t="shared" si="1"/>
        <v>-</v>
      </c>
      <c r="H39" t="s">
        <v>138</v>
      </c>
      <c r="Q39" t="s">
        <v>758</v>
      </c>
      <c r="R39">
        <v>38</v>
      </c>
      <c r="S39">
        <v>0</v>
      </c>
      <c r="T39" s="27">
        <v>0</v>
      </c>
    </row>
    <row r="40" spans="1:20">
      <c r="A40" s="24" t="s">
        <v>314</v>
      </c>
      <c r="B40" s="24" t="s">
        <v>740</v>
      </c>
      <c r="D40" s="24" t="s">
        <v>345</v>
      </c>
      <c r="E40" s="24" t="s">
        <v>740</v>
      </c>
      <c r="F40">
        <f t="shared" si="0"/>
        <v>0</v>
      </c>
      <c r="G40" t="str">
        <f t="shared" si="1"/>
        <v>-</v>
      </c>
      <c r="H40" t="s">
        <v>136</v>
      </c>
    </row>
    <row r="41" spans="1:20">
      <c r="A41" s="24" t="s">
        <v>315</v>
      </c>
      <c r="B41" s="24" t="s">
        <v>740</v>
      </c>
      <c r="D41" s="24" t="s">
        <v>346</v>
      </c>
      <c r="E41" s="24" t="s">
        <v>740</v>
      </c>
      <c r="F41">
        <f t="shared" si="0"/>
        <v>0</v>
      </c>
      <c r="G41" t="str">
        <f t="shared" si="1"/>
        <v>-</v>
      </c>
      <c r="H41" t="s">
        <v>99</v>
      </c>
    </row>
    <row r="42" spans="1:20">
      <c r="A42" s="24" t="s">
        <v>319</v>
      </c>
      <c r="B42" s="24" t="s">
        <v>740</v>
      </c>
      <c r="D42" s="24" t="s">
        <v>282</v>
      </c>
      <c r="E42" s="24" t="s">
        <v>740</v>
      </c>
      <c r="F42">
        <f t="shared" si="0"/>
        <v>0</v>
      </c>
      <c r="G42" t="str">
        <f t="shared" si="1"/>
        <v>-</v>
      </c>
      <c r="H42" t="s">
        <v>121</v>
      </c>
    </row>
    <row r="43" spans="1:20">
      <c r="A43" s="24" t="s">
        <v>320</v>
      </c>
      <c r="B43" s="24" t="s">
        <v>740</v>
      </c>
      <c r="D43" s="24" t="s">
        <v>283</v>
      </c>
      <c r="E43" s="24" t="s">
        <v>740</v>
      </c>
      <c r="F43">
        <f t="shared" si="0"/>
        <v>0</v>
      </c>
      <c r="G43" t="str">
        <f t="shared" si="1"/>
        <v>-</v>
      </c>
      <c r="H43" t="s">
        <v>110</v>
      </c>
    </row>
    <row r="44" spans="1:20">
      <c r="A44" s="24" t="s">
        <v>368</v>
      </c>
      <c r="B44" s="24" t="s">
        <v>740</v>
      </c>
      <c r="D44" s="24" t="s">
        <v>295</v>
      </c>
      <c r="E44" s="24" t="s">
        <v>740</v>
      </c>
      <c r="F44">
        <f t="shared" si="0"/>
        <v>0</v>
      </c>
      <c r="G44" t="str">
        <f t="shared" si="1"/>
        <v>-</v>
      </c>
      <c r="H44" t="s">
        <v>129</v>
      </c>
    </row>
    <row r="45" spans="1:20">
      <c r="A45" s="25" t="s">
        <v>613</v>
      </c>
      <c r="B45" s="25" t="s">
        <v>740</v>
      </c>
      <c r="D45" s="25" t="s">
        <v>545</v>
      </c>
      <c r="E45" s="25" t="s">
        <v>740</v>
      </c>
      <c r="F45">
        <f t="shared" si="0"/>
        <v>0</v>
      </c>
      <c r="G45" t="str">
        <f t="shared" si="1"/>
        <v>-</v>
      </c>
      <c r="H45" t="s">
        <v>173</v>
      </c>
    </row>
    <row r="46" spans="1:20">
      <c r="A46" s="24" t="s">
        <v>345</v>
      </c>
      <c r="B46" s="24" t="s">
        <v>740</v>
      </c>
      <c r="D46" s="25" t="s">
        <v>51</v>
      </c>
      <c r="E46" s="25" t="s">
        <v>740</v>
      </c>
      <c r="F46">
        <f t="shared" si="0"/>
        <v>0</v>
      </c>
      <c r="G46" t="str">
        <f t="shared" si="1"/>
        <v>-</v>
      </c>
      <c r="H46" t="s">
        <v>142</v>
      </c>
    </row>
    <row r="47" spans="1:20">
      <c r="A47" s="24" t="s">
        <v>346</v>
      </c>
      <c r="B47" s="24" t="s">
        <v>740</v>
      </c>
      <c r="D47" s="24" t="s">
        <v>330</v>
      </c>
      <c r="E47" s="24" t="s">
        <v>740</v>
      </c>
      <c r="F47">
        <f t="shared" si="0"/>
        <v>0</v>
      </c>
      <c r="G47" t="str">
        <f t="shared" si="1"/>
        <v>-</v>
      </c>
      <c r="H47" t="s">
        <v>147</v>
      </c>
    </row>
    <row r="48" spans="1:20">
      <c r="A48" s="24" t="s">
        <v>282</v>
      </c>
      <c r="B48" s="24" t="s">
        <v>740</v>
      </c>
      <c r="D48" s="24" t="s">
        <v>296</v>
      </c>
      <c r="E48" s="24" t="s">
        <v>740</v>
      </c>
      <c r="F48">
        <f t="shared" si="0"/>
        <v>0</v>
      </c>
      <c r="G48" t="str">
        <f t="shared" si="1"/>
        <v>-</v>
      </c>
      <c r="H48" t="s">
        <v>154</v>
      </c>
    </row>
    <row r="49" spans="1:8">
      <c r="A49" s="24" t="s">
        <v>283</v>
      </c>
      <c r="B49" s="24" t="s">
        <v>740</v>
      </c>
      <c r="D49" s="24" t="s">
        <v>347</v>
      </c>
      <c r="E49" s="24" t="s">
        <v>740</v>
      </c>
      <c r="F49">
        <f t="shared" si="0"/>
        <v>0</v>
      </c>
      <c r="G49" t="str">
        <f t="shared" si="1"/>
        <v>-</v>
      </c>
      <c r="H49" t="s">
        <v>158</v>
      </c>
    </row>
    <row r="50" spans="1:8">
      <c r="A50" s="24" t="s">
        <v>295</v>
      </c>
      <c r="B50" s="24" t="s">
        <v>740</v>
      </c>
      <c r="D50" s="24" t="s">
        <v>331</v>
      </c>
      <c r="E50" s="24" t="s">
        <v>740</v>
      </c>
      <c r="F50">
        <f t="shared" si="0"/>
        <v>0</v>
      </c>
      <c r="G50" t="str">
        <f t="shared" si="1"/>
        <v>-</v>
      </c>
      <c r="H50" t="s">
        <v>156</v>
      </c>
    </row>
    <row r="51" spans="1:8">
      <c r="A51" s="25" t="s">
        <v>545</v>
      </c>
      <c r="B51" s="25" t="s">
        <v>740</v>
      </c>
      <c r="D51" s="24" t="s">
        <v>297</v>
      </c>
      <c r="E51" s="24" t="s">
        <v>740</v>
      </c>
      <c r="F51">
        <f t="shared" si="0"/>
        <v>0</v>
      </c>
      <c r="G51" t="str">
        <f t="shared" si="1"/>
        <v>-</v>
      </c>
      <c r="H51" t="s">
        <v>160</v>
      </c>
    </row>
    <row r="52" spans="1:8">
      <c r="A52" s="25" t="s">
        <v>51</v>
      </c>
      <c r="B52" s="25" t="s">
        <v>740</v>
      </c>
      <c r="D52" s="24" t="s">
        <v>332</v>
      </c>
      <c r="E52" s="24" t="s">
        <v>740</v>
      </c>
      <c r="F52">
        <f t="shared" si="0"/>
        <v>0</v>
      </c>
      <c r="G52" t="str">
        <f t="shared" si="1"/>
        <v>-</v>
      </c>
      <c r="H52" t="s">
        <v>170</v>
      </c>
    </row>
    <row r="53" spans="1:8">
      <c r="A53" s="24" t="s">
        <v>330</v>
      </c>
      <c r="B53" s="24" t="s">
        <v>740</v>
      </c>
      <c r="D53" s="24" t="s">
        <v>333</v>
      </c>
      <c r="E53" s="24" t="s">
        <v>740</v>
      </c>
      <c r="F53">
        <f t="shared" si="0"/>
        <v>0</v>
      </c>
      <c r="G53" t="str">
        <f t="shared" si="1"/>
        <v>-</v>
      </c>
      <c r="H53" t="s">
        <v>169</v>
      </c>
    </row>
    <row r="54" spans="1:8">
      <c r="A54" s="24" t="s">
        <v>296</v>
      </c>
      <c r="B54" s="24" t="s">
        <v>740</v>
      </c>
      <c r="D54" s="24" t="s">
        <v>298</v>
      </c>
      <c r="E54" s="24" t="s">
        <v>740</v>
      </c>
      <c r="F54">
        <f t="shared" si="0"/>
        <v>0</v>
      </c>
      <c r="G54" t="str">
        <f t="shared" si="1"/>
        <v>-</v>
      </c>
      <c r="H54" t="s">
        <v>118</v>
      </c>
    </row>
    <row r="55" spans="1:8">
      <c r="A55" s="24" t="s">
        <v>347</v>
      </c>
      <c r="B55" s="24" t="s">
        <v>740</v>
      </c>
      <c r="D55" s="24" t="s">
        <v>288</v>
      </c>
      <c r="E55" s="24" t="s">
        <v>740</v>
      </c>
      <c r="F55">
        <f t="shared" si="0"/>
        <v>0</v>
      </c>
      <c r="G55" t="str">
        <f t="shared" si="1"/>
        <v>-</v>
      </c>
      <c r="H55" t="s">
        <v>149</v>
      </c>
    </row>
    <row r="56" spans="1:8">
      <c r="A56" s="24" t="s">
        <v>331</v>
      </c>
      <c r="B56" s="24" t="s">
        <v>740</v>
      </c>
      <c r="D56" s="24" t="s">
        <v>289</v>
      </c>
      <c r="E56" s="24" t="s">
        <v>740</v>
      </c>
      <c r="F56">
        <f t="shared" si="0"/>
        <v>0</v>
      </c>
      <c r="G56" t="str">
        <f t="shared" si="1"/>
        <v>-</v>
      </c>
    </row>
    <row r="57" spans="1:8">
      <c r="A57" s="24" t="s">
        <v>297</v>
      </c>
      <c r="B57" s="24" t="s">
        <v>740</v>
      </c>
      <c r="D57" s="24" t="s">
        <v>290</v>
      </c>
      <c r="E57" s="24" t="s">
        <v>740</v>
      </c>
      <c r="F57">
        <f t="shared" si="0"/>
        <v>0</v>
      </c>
      <c r="G57" t="str">
        <f t="shared" si="1"/>
        <v>-</v>
      </c>
    </row>
    <row r="58" spans="1:8">
      <c r="A58" s="24" t="s">
        <v>332</v>
      </c>
      <c r="B58" s="24" t="s">
        <v>740</v>
      </c>
      <c r="D58" s="24" t="s">
        <v>326</v>
      </c>
      <c r="E58" s="24" t="s">
        <v>740</v>
      </c>
      <c r="F58">
        <f t="shared" si="0"/>
        <v>0</v>
      </c>
      <c r="G58" t="str">
        <f t="shared" si="1"/>
        <v>-</v>
      </c>
    </row>
    <row r="59" spans="1:8">
      <c r="A59" s="24" t="s">
        <v>333</v>
      </c>
      <c r="B59" s="24" t="s">
        <v>740</v>
      </c>
      <c r="D59" s="24" t="s">
        <v>299</v>
      </c>
      <c r="E59" s="24" t="s">
        <v>740</v>
      </c>
      <c r="F59">
        <f t="shared" si="0"/>
        <v>0</v>
      </c>
      <c r="G59" t="str">
        <f t="shared" si="1"/>
        <v>-</v>
      </c>
    </row>
    <row r="60" spans="1:8">
      <c r="A60" s="24" t="s">
        <v>298</v>
      </c>
      <c r="B60" s="24" t="s">
        <v>740</v>
      </c>
      <c r="D60" s="24" t="s">
        <v>354</v>
      </c>
      <c r="E60" s="24" t="s">
        <v>740</v>
      </c>
      <c r="F60">
        <f t="shared" si="0"/>
        <v>0</v>
      </c>
      <c r="G60" t="str">
        <f t="shared" si="1"/>
        <v>-</v>
      </c>
    </row>
    <row r="61" spans="1:8">
      <c r="A61" s="24" t="s">
        <v>288</v>
      </c>
      <c r="B61" s="24" t="s">
        <v>740</v>
      </c>
      <c r="D61" s="24" t="s">
        <v>355</v>
      </c>
      <c r="E61" s="24" t="s">
        <v>740</v>
      </c>
      <c r="F61">
        <f t="shared" si="0"/>
        <v>0</v>
      </c>
      <c r="G61" t="str">
        <f t="shared" si="1"/>
        <v>-</v>
      </c>
    </row>
    <row r="62" spans="1:8">
      <c r="A62" s="24" t="s">
        <v>289</v>
      </c>
      <c r="B62" s="24" t="s">
        <v>740</v>
      </c>
      <c r="D62" s="24" t="s">
        <v>356</v>
      </c>
      <c r="E62" s="24" t="s">
        <v>740</v>
      </c>
      <c r="F62">
        <f t="shared" si="0"/>
        <v>0</v>
      </c>
      <c r="G62" t="str">
        <f t="shared" si="1"/>
        <v>-</v>
      </c>
    </row>
    <row r="63" spans="1:8">
      <c r="A63" s="24" t="s">
        <v>290</v>
      </c>
      <c r="B63" s="24" t="s">
        <v>740</v>
      </c>
      <c r="D63" s="24" t="s">
        <v>334</v>
      </c>
      <c r="E63" s="24" t="s">
        <v>740</v>
      </c>
      <c r="F63">
        <f t="shared" si="0"/>
        <v>0</v>
      </c>
      <c r="G63" t="str">
        <f t="shared" si="1"/>
        <v>-</v>
      </c>
    </row>
    <row r="64" spans="1:8">
      <c r="A64" s="24" t="s">
        <v>326</v>
      </c>
      <c r="B64" s="24" t="s">
        <v>740</v>
      </c>
      <c r="D64" s="24" t="s">
        <v>335</v>
      </c>
      <c r="E64" s="24" t="s">
        <v>740</v>
      </c>
      <c r="F64">
        <f t="shared" si="0"/>
        <v>0</v>
      </c>
      <c r="G64" t="str">
        <f t="shared" si="1"/>
        <v>-</v>
      </c>
    </row>
    <row r="65" spans="1:7">
      <c r="A65" s="24" t="s">
        <v>299</v>
      </c>
      <c r="B65" s="24" t="s">
        <v>740</v>
      </c>
      <c r="D65" s="24" t="s">
        <v>336</v>
      </c>
      <c r="E65" s="24" t="s">
        <v>740</v>
      </c>
      <c r="F65">
        <f t="shared" si="0"/>
        <v>0</v>
      </c>
      <c r="G65" t="str">
        <f t="shared" si="1"/>
        <v>-</v>
      </c>
    </row>
    <row r="66" spans="1:7">
      <c r="A66" s="24" t="s">
        <v>354</v>
      </c>
      <c r="B66" s="24" t="s">
        <v>740</v>
      </c>
      <c r="D66" s="24" t="s">
        <v>300</v>
      </c>
      <c r="E66" s="24" t="s">
        <v>740</v>
      </c>
      <c r="F66">
        <f t="shared" ref="F66:F129" si="4">COUNTIF($H$1:$H$55,D66)</f>
        <v>0</v>
      </c>
      <c r="G66" t="str">
        <f t="shared" ref="G66:G129" si="5">IF(F66=1,D66,"-")</f>
        <v>-</v>
      </c>
    </row>
    <row r="67" spans="1:7">
      <c r="A67" s="24" t="s">
        <v>355</v>
      </c>
      <c r="B67" s="24" t="s">
        <v>740</v>
      </c>
      <c r="D67" s="24" t="s">
        <v>301</v>
      </c>
      <c r="E67" s="24" t="s">
        <v>740</v>
      </c>
      <c r="F67">
        <f t="shared" si="4"/>
        <v>0</v>
      </c>
      <c r="G67" t="str">
        <f t="shared" si="5"/>
        <v>-</v>
      </c>
    </row>
    <row r="68" spans="1:7">
      <c r="A68" s="24" t="s">
        <v>356</v>
      </c>
      <c r="B68" s="24" t="s">
        <v>740</v>
      </c>
      <c r="D68" s="24" t="s">
        <v>302</v>
      </c>
      <c r="E68" s="24" t="s">
        <v>740</v>
      </c>
      <c r="F68">
        <f t="shared" si="4"/>
        <v>0</v>
      </c>
      <c r="G68" t="str">
        <f t="shared" si="5"/>
        <v>-</v>
      </c>
    </row>
    <row r="69" spans="1:7">
      <c r="A69" s="24" t="s">
        <v>334</v>
      </c>
      <c r="B69" s="24" t="s">
        <v>740</v>
      </c>
      <c r="D69" s="24" t="s">
        <v>327</v>
      </c>
      <c r="E69" s="24" t="s">
        <v>740</v>
      </c>
      <c r="F69">
        <f t="shared" si="4"/>
        <v>0</v>
      </c>
      <c r="G69" t="str">
        <f t="shared" si="5"/>
        <v>-</v>
      </c>
    </row>
    <row r="70" spans="1:7">
      <c r="A70" s="24" t="s">
        <v>335</v>
      </c>
      <c r="B70" s="24" t="s">
        <v>740</v>
      </c>
      <c r="D70" s="24" t="s">
        <v>337</v>
      </c>
      <c r="E70" s="24" t="s">
        <v>740</v>
      </c>
      <c r="F70">
        <f t="shared" si="4"/>
        <v>0</v>
      </c>
      <c r="G70" t="str">
        <f t="shared" si="5"/>
        <v>-</v>
      </c>
    </row>
    <row r="71" spans="1:7">
      <c r="A71" s="24" t="s">
        <v>336</v>
      </c>
      <c r="B71" s="24" t="s">
        <v>740</v>
      </c>
      <c r="D71" s="24" t="s">
        <v>343</v>
      </c>
      <c r="E71" s="24" t="s">
        <v>740</v>
      </c>
      <c r="F71">
        <f t="shared" si="4"/>
        <v>0</v>
      </c>
      <c r="G71" t="str">
        <f t="shared" si="5"/>
        <v>-</v>
      </c>
    </row>
    <row r="72" spans="1:7">
      <c r="A72" s="24" t="s">
        <v>300</v>
      </c>
      <c r="B72" s="24" t="s">
        <v>740</v>
      </c>
      <c r="D72" s="24" t="s">
        <v>328</v>
      </c>
      <c r="E72" s="24" t="s">
        <v>740</v>
      </c>
      <c r="F72">
        <f t="shared" si="4"/>
        <v>0</v>
      </c>
      <c r="G72" t="str">
        <f t="shared" si="5"/>
        <v>-</v>
      </c>
    </row>
    <row r="73" spans="1:7">
      <c r="A73" s="24" t="s">
        <v>301</v>
      </c>
      <c r="B73" s="24" t="s">
        <v>740</v>
      </c>
      <c r="D73" s="24" t="s">
        <v>348</v>
      </c>
      <c r="E73" s="24" t="s">
        <v>740</v>
      </c>
      <c r="F73">
        <f t="shared" si="4"/>
        <v>0</v>
      </c>
      <c r="G73" t="str">
        <f t="shared" si="5"/>
        <v>-</v>
      </c>
    </row>
    <row r="74" spans="1:7">
      <c r="A74" s="24" t="s">
        <v>302</v>
      </c>
      <c r="B74" s="24" t="s">
        <v>740</v>
      </c>
      <c r="D74" s="24" t="s">
        <v>349</v>
      </c>
      <c r="E74" s="24" t="s">
        <v>740</v>
      </c>
      <c r="F74">
        <f t="shared" si="4"/>
        <v>0</v>
      </c>
      <c r="G74" t="str">
        <f t="shared" si="5"/>
        <v>-</v>
      </c>
    </row>
    <row r="75" spans="1:7">
      <c r="A75" s="24" t="s">
        <v>327</v>
      </c>
      <c r="B75" s="24" t="s">
        <v>740</v>
      </c>
      <c r="D75" s="24" t="s">
        <v>303</v>
      </c>
      <c r="E75" s="24" t="s">
        <v>740</v>
      </c>
      <c r="F75">
        <f t="shared" si="4"/>
        <v>0</v>
      </c>
      <c r="G75" t="str">
        <f t="shared" si="5"/>
        <v>-</v>
      </c>
    </row>
    <row r="76" spans="1:7">
      <c r="A76" s="24" t="s">
        <v>337</v>
      </c>
      <c r="B76" s="24" t="s">
        <v>740</v>
      </c>
      <c r="D76" s="24" t="s">
        <v>304</v>
      </c>
      <c r="E76" s="24" t="s">
        <v>740</v>
      </c>
      <c r="F76">
        <f t="shared" si="4"/>
        <v>0</v>
      </c>
      <c r="G76" t="str">
        <f t="shared" si="5"/>
        <v>-</v>
      </c>
    </row>
    <row r="77" spans="1:7">
      <c r="A77" s="24" t="s">
        <v>343</v>
      </c>
      <c r="B77" s="24" t="s">
        <v>740</v>
      </c>
      <c r="D77" s="24" t="s">
        <v>338</v>
      </c>
      <c r="E77" s="24" t="s">
        <v>740</v>
      </c>
      <c r="F77">
        <f t="shared" si="4"/>
        <v>0</v>
      </c>
      <c r="G77" t="str">
        <f t="shared" si="5"/>
        <v>-</v>
      </c>
    </row>
    <row r="78" spans="1:7">
      <c r="A78" s="24" t="s">
        <v>328</v>
      </c>
      <c r="B78" s="24" t="s">
        <v>740</v>
      </c>
      <c r="D78" s="24" t="s">
        <v>339</v>
      </c>
      <c r="E78" s="24" t="s">
        <v>740</v>
      </c>
      <c r="F78">
        <f t="shared" si="4"/>
        <v>0</v>
      </c>
      <c r="G78" t="str">
        <f t="shared" si="5"/>
        <v>-</v>
      </c>
    </row>
    <row r="79" spans="1:7">
      <c r="A79" s="24" t="s">
        <v>348</v>
      </c>
      <c r="B79" s="24" t="s">
        <v>740</v>
      </c>
      <c r="D79" s="24" t="s">
        <v>340</v>
      </c>
      <c r="E79" s="24" t="s">
        <v>740</v>
      </c>
      <c r="F79">
        <f t="shared" si="4"/>
        <v>0</v>
      </c>
      <c r="G79" t="str">
        <f t="shared" si="5"/>
        <v>-</v>
      </c>
    </row>
    <row r="80" spans="1:7">
      <c r="A80" s="24" t="s">
        <v>349</v>
      </c>
      <c r="B80" s="24" t="s">
        <v>740</v>
      </c>
      <c r="D80" s="24" t="s">
        <v>350</v>
      </c>
      <c r="E80" s="24" t="s">
        <v>740</v>
      </c>
      <c r="F80">
        <f t="shared" si="4"/>
        <v>0</v>
      </c>
      <c r="G80" t="str">
        <f t="shared" si="5"/>
        <v>-</v>
      </c>
    </row>
    <row r="81" spans="1:7">
      <c r="A81" s="24" t="s">
        <v>303</v>
      </c>
      <c r="B81" s="24" t="s">
        <v>740</v>
      </c>
      <c r="D81" s="24" t="s">
        <v>156</v>
      </c>
      <c r="E81" s="24" t="s">
        <v>740</v>
      </c>
      <c r="F81">
        <f t="shared" si="4"/>
        <v>1</v>
      </c>
      <c r="G81" t="str">
        <f t="shared" si="5"/>
        <v>rno-miR-488-3p</v>
      </c>
    </row>
    <row r="82" spans="1:7">
      <c r="A82" s="24" t="s">
        <v>304</v>
      </c>
      <c r="B82" s="24" t="s">
        <v>740</v>
      </c>
      <c r="D82" s="24" t="s">
        <v>341</v>
      </c>
      <c r="E82" s="24" t="s">
        <v>740</v>
      </c>
      <c r="F82">
        <f t="shared" si="4"/>
        <v>0</v>
      </c>
      <c r="G82" t="str">
        <f t="shared" si="5"/>
        <v>-</v>
      </c>
    </row>
    <row r="83" spans="1:7">
      <c r="A83" s="24" t="s">
        <v>338</v>
      </c>
      <c r="B83" s="24" t="s">
        <v>740</v>
      </c>
      <c r="D83" s="24" t="s">
        <v>351</v>
      </c>
      <c r="E83" s="24" t="s">
        <v>740</v>
      </c>
      <c r="F83">
        <f t="shared" si="4"/>
        <v>0</v>
      </c>
      <c r="G83" t="str">
        <f t="shared" si="5"/>
        <v>-</v>
      </c>
    </row>
    <row r="84" spans="1:7">
      <c r="A84" s="24" t="s">
        <v>339</v>
      </c>
      <c r="B84" s="24" t="s">
        <v>740</v>
      </c>
      <c r="D84" s="24" t="s">
        <v>357</v>
      </c>
      <c r="E84" s="24" t="s">
        <v>740</v>
      </c>
      <c r="F84">
        <f t="shared" si="4"/>
        <v>0</v>
      </c>
      <c r="G84" t="str">
        <f t="shared" si="5"/>
        <v>-</v>
      </c>
    </row>
    <row r="85" spans="1:7">
      <c r="A85" s="24" t="s">
        <v>340</v>
      </c>
      <c r="B85" s="24" t="s">
        <v>740</v>
      </c>
      <c r="D85" s="24" t="s">
        <v>358</v>
      </c>
      <c r="E85" s="24" t="s">
        <v>740</v>
      </c>
      <c r="F85">
        <f t="shared" si="4"/>
        <v>0</v>
      </c>
      <c r="G85" t="str">
        <f t="shared" si="5"/>
        <v>-</v>
      </c>
    </row>
    <row r="86" spans="1:7">
      <c r="A86" s="24" t="s">
        <v>350</v>
      </c>
      <c r="B86" s="24" t="s">
        <v>740</v>
      </c>
      <c r="D86" s="24" t="s">
        <v>342</v>
      </c>
      <c r="E86" s="24" t="s">
        <v>740</v>
      </c>
      <c r="F86">
        <f t="shared" si="4"/>
        <v>0</v>
      </c>
      <c r="G86" t="str">
        <f t="shared" si="5"/>
        <v>-</v>
      </c>
    </row>
    <row r="87" spans="1:7">
      <c r="A87" s="24" t="s">
        <v>156</v>
      </c>
      <c r="B87" s="24" t="s">
        <v>740</v>
      </c>
      <c r="D87" s="24" t="s">
        <v>396</v>
      </c>
      <c r="E87" s="24" t="s">
        <v>740</v>
      </c>
      <c r="F87">
        <f t="shared" si="4"/>
        <v>0</v>
      </c>
      <c r="G87" t="str">
        <f t="shared" si="5"/>
        <v>-</v>
      </c>
    </row>
    <row r="88" spans="1:7">
      <c r="A88" s="24" t="s">
        <v>341</v>
      </c>
      <c r="B88" s="24" t="s">
        <v>740</v>
      </c>
      <c r="D88" s="24" t="s">
        <v>361</v>
      </c>
      <c r="E88" s="24" t="s">
        <v>740</v>
      </c>
      <c r="F88">
        <f t="shared" si="4"/>
        <v>0</v>
      </c>
      <c r="G88" t="str">
        <f t="shared" si="5"/>
        <v>-</v>
      </c>
    </row>
    <row r="89" spans="1:7">
      <c r="A89" s="24" t="s">
        <v>351</v>
      </c>
      <c r="B89" s="24" t="s">
        <v>740</v>
      </c>
      <c r="D89" s="24" t="s">
        <v>316</v>
      </c>
      <c r="E89" s="24" t="s">
        <v>740</v>
      </c>
      <c r="F89">
        <f t="shared" si="4"/>
        <v>0</v>
      </c>
      <c r="G89" t="str">
        <f t="shared" si="5"/>
        <v>-</v>
      </c>
    </row>
    <row r="90" spans="1:7">
      <c r="A90" s="24" t="s">
        <v>357</v>
      </c>
      <c r="B90" s="24" t="s">
        <v>740</v>
      </c>
      <c r="D90" s="24" t="s">
        <v>312</v>
      </c>
      <c r="E90" s="24" t="s">
        <v>740</v>
      </c>
      <c r="F90">
        <f t="shared" si="4"/>
        <v>0</v>
      </c>
      <c r="G90" t="str">
        <f t="shared" si="5"/>
        <v>-</v>
      </c>
    </row>
    <row r="91" spans="1:7">
      <c r="A91" s="24" t="s">
        <v>358</v>
      </c>
      <c r="B91" s="24" t="s">
        <v>740</v>
      </c>
      <c r="D91" s="24" t="s">
        <v>291</v>
      </c>
      <c r="E91" s="24" t="s">
        <v>740</v>
      </c>
      <c r="F91">
        <f t="shared" si="4"/>
        <v>0</v>
      </c>
      <c r="G91" t="str">
        <f t="shared" si="5"/>
        <v>-</v>
      </c>
    </row>
    <row r="92" spans="1:7">
      <c r="A92" s="24" t="s">
        <v>342</v>
      </c>
      <c r="B92" s="24" t="s">
        <v>740</v>
      </c>
      <c r="D92" s="24" t="s">
        <v>305</v>
      </c>
      <c r="E92" s="24" t="s">
        <v>740</v>
      </c>
      <c r="F92">
        <f t="shared" si="4"/>
        <v>0</v>
      </c>
      <c r="G92" t="str">
        <f t="shared" si="5"/>
        <v>-</v>
      </c>
    </row>
    <row r="93" spans="1:7">
      <c r="A93" s="24" t="s">
        <v>396</v>
      </c>
      <c r="B93" s="24" t="s">
        <v>740</v>
      </c>
      <c r="D93" s="24" t="s">
        <v>306</v>
      </c>
      <c r="E93" s="24" t="s">
        <v>740</v>
      </c>
      <c r="F93">
        <f t="shared" si="4"/>
        <v>0</v>
      </c>
      <c r="G93" t="str">
        <f t="shared" si="5"/>
        <v>-</v>
      </c>
    </row>
    <row r="94" spans="1:7">
      <c r="A94" s="24" t="s">
        <v>361</v>
      </c>
      <c r="B94" s="24" t="s">
        <v>740</v>
      </c>
      <c r="D94" s="24" t="s">
        <v>352</v>
      </c>
      <c r="E94" s="24" t="s">
        <v>740</v>
      </c>
      <c r="F94">
        <f t="shared" si="4"/>
        <v>0</v>
      </c>
      <c r="G94" t="str">
        <f t="shared" si="5"/>
        <v>-</v>
      </c>
    </row>
    <row r="95" spans="1:7">
      <c r="A95" s="26" t="s">
        <v>361</v>
      </c>
      <c r="B95" s="26" t="s">
        <v>740</v>
      </c>
      <c r="D95" s="24" t="s">
        <v>292</v>
      </c>
      <c r="E95" s="24" t="s">
        <v>740</v>
      </c>
      <c r="F95">
        <f t="shared" si="4"/>
        <v>0</v>
      </c>
      <c r="G95" t="str">
        <f t="shared" si="5"/>
        <v>-</v>
      </c>
    </row>
    <row r="96" spans="1:7">
      <c r="A96" s="24" t="s">
        <v>316</v>
      </c>
      <c r="B96" s="24" t="s">
        <v>740</v>
      </c>
      <c r="D96" s="24" t="s">
        <v>307</v>
      </c>
      <c r="E96" s="24" t="s">
        <v>740</v>
      </c>
      <c r="F96">
        <f t="shared" si="4"/>
        <v>0</v>
      </c>
      <c r="G96" t="str">
        <f t="shared" si="5"/>
        <v>-</v>
      </c>
    </row>
    <row r="97" spans="1:7">
      <c r="A97" s="24" t="s">
        <v>312</v>
      </c>
      <c r="B97" s="24" t="s">
        <v>740</v>
      </c>
      <c r="D97" s="24" t="s">
        <v>284</v>
      </c>
      <c r="E97" s="24" t="s">
        <v>740</v>
      </c>
      <c r="F97">
        <f t="shared" si="4"/>
        <v>0</v>
      </c>
      <c r="G97" t="str">
        <f t="shared" si="5"/>
        <v>-</v>
      </c>
    </row>
    <row r="98" spans="1:7">
      <c r="A98" s="24" t="s">
        <v>291</v>
      </c>
      <c r="B98" s="24" t="s">
        <v>740</v>
      </c>
      <c r="D98" s="24" t="s">
        <v>308</v>
      </c>
      <c r="E98" s="24" t="s">
        <v>740</v>
      </c>
      <c r="F98">
        <f t="shared" si="4"/>
        <v>0</v>
      </c>
      <c r="G98" t="str">
        <f t="shared" si="5"/>
        <v>-</v>
      </c>
    </row>
    <row r="99" spans="1:7">
      <c r="A99" s="24" t="s">
        <v>305</v>
      </c>
      <c r="B99" s="24" t="s">
        <v>740</v>
      </c>
      <c r="D99" s="24" t="s">
        <v>309</v>
      </c>
      <c r="E99" s="24" t="s">
        <v>740</v>
      </c>
      <c r="F99">
        <f t="shared" si="4"/>
        <v>0</v>
      </c>
      <c r="G99" t="str">
        <f t="shared" si="5"/>
        <v>-</v>
      </c>
    </row>
    <row r="100" spans="1:7">
      <c r="A100" s="24" t="s">
        <v>306</v>
      </c>
      <c r="B100" s="24" t="s">
        <v>740</v>
      </c>
      <c r="D100" s="24" t="s">
        <v>360</v>
      </c>
      <c r="E100" s="24" t="s">
        <v>740</v>
      </c>
      <c r="F100">
        <f t="shared" si="4"/>
        <v>0</v>
      </c>
      <c r="G100" t="str">
        <f t="shared" si="5"/>
        <v>-</v>
      </c>
    </row>
    <row r="101" spans="1:7">
      <c r="A101" s="24" t="s">
        <v>352</v>
      </c>
      <c r="B101" s="24" t="s">
        <v>740</v>
      </c>
      <c r="D101" s="24" t="s">
        <v>329</v>
      </c>
      <c r="E101" s="24" t="s">
        <v>740</v>
      </c>
      <c r="F101">
        <f t="shared" si="4"/>
        <v>0</v>
      </c>
      <c r="G101" t="str">
        <f t="shared" si="5"/>
        <v>-</v>
      </c>
    </row>
    <row r="102" spans="1:7">
      <c r="A102" s="24" t="s">
        <v>292</v>
      </c>
      <c r="B102" s="24" t="s">
        <v>740</v>
      </c>
      <c r="D102" s="24" t="s">
        <v>353</v>
      </c>
      <c r="E102" s="24" t="s">
        <v>740</v>
      </c>
      <c r="F102">
        <f t="shared" si="4"/>
        <v>0</v>
      </c>
      <c r="G102" t="str">
        <f t="shared" si="5"/>
        <v>-</v>
      </c>
    </row>
    <row r="103" spans="1:7">
      <c r="A103" s="24" t="s">
        <v>307</v>
      </c>
      <c r="B103" s="24" t="s">
        <v>740</v>
      </c>
      <c r="D103" s="24" t="s">
        <v>310</v>
      </c>
      <c r="E103" s="24" t="s">
        <v>740</v>
      </c>
      <c r="F103">
        <f t="shared" si="4"/>
        <v>0</v>
      </c>
      <c r="G103" t="str">
        <f t="shared" si="5"/>
        <v>-</v>
      </c>
    </row>
    <row r="104" spans="1:7">
      <c r="A104" s="24" t="s">
        <v>284</v>
      </c>
      <c r="B104" s="24" t="s">
        <v>740</v>
      </c>
      <c r="D104" s="24" t="s">
        <v>311</v>
      </c>
      <c r="E104" s="24" t="s">
        <v>740</v>
      </c>
      <c r="F104">
        <f t="shared" si="4"/>
        <v>0</v>
      </c>
      <c r="G104" t="str">
        <f t="shared" si="5"/>
        <v>-</v>
      </c>
    </row>
    <row r="105" spans="1:7">
      <c r="A105" s="24" t="s">
        <v>308</v>
      </c>
      <c r="B105" s="24" t="s">
        <v>740</v>
      </c>
      <c r="D105" s="24" t="s">
        <v>169</v>
      </c>
      <c r="E105" s="24" t="s">
        <v>740</v>
      </c>
      <c r="F105">
        <f t="shared" si="4"/>
        <v>1</v>
      </c>
      <c r="G105" t="str">
        <f t="shared" si="5"/>
        <v>rno-miR-92b-3p</v>
      </c>
    </row>
    <row r="106" spans="1:7">
      <c r="A106" s="24" t="s">
        <v>309</v>
      </c>
      <c r="B106" s="24" t="s">
        <v>740</v>
      </c>
      <c r="D106" s="25" t="s">
        <v>621</v>
      </c>
      <c r="E106" s="25" t="s">
        <v>740</v>
      </c>
      <c r="F106">
        <f t="shared" si="4"/>
        <v>0</v>
      </c>
      <c r="G106" t="str">
        <f t="shared" si="5"/>
        <v>-</v>
      </c>
    </row>
    <row r="107" spans="1:7">
      <c r="A107" s="24" t="s">
        <v>360</v>
      </c>
      <c r="B107" s="24" t="s">
        <v>740</v>
      </c>
      <c r="D107" s="25" t="s">
        <v>540</v>
      </c>
      <c r="E107" s="25" t="s">
        <v>740</v>
      </c>
      <c r="F107">
        <f t="shared" si="4"/>
        <v>0</v>
      </c>
      <c r="G107" t="str">
        <f t="shared" si="5"/>
        <v>-</v>
      </c>
    </row>
    <row r="108" spans="1:7">
      <c r="A108" s="24" t="s">
        <v>329</v>
      </c>
      <c r="B108" s="24" t="s">
        <v>740</v>
      </c>
      <c r="D108" s="24" t="s">
        <v>280</v>
      </c>
      <c r="E108" s="24" t="s">
        <v>757</v>
      </c>
      <c r="F108">
        <f t="shared" si="4"/>
        <v>0</v>
      </c>
      <c r="G108" t="str">
        <f t="shared" si="5"/>
        <v>-</v>
      </c>
    </row>
    <row r="109" spans="1:7">
      <c r="A109" s="24" t="s">
        <v>353</v>
      </c>
      <c r="B109" s="24" t="s">
        <v>740</v>
      </c>
      <c r="D109" s="26" t="s">
        <v>445</v>
      </c>
      <c r="E109" s="26" t="s">
        <v>757</v>
      </c>
      <c r="F109">
        <f t="shared" si="4"/>
        <v>0</v>
      </c>
      <c r="G109" t="str">
        <f t="shared" si="5"/>
        <v>-</v>
      </c>
    </row>
    <row r="110" spans="1:7">
      <c r="A110" s="24" t="s">
        <v>310</v>
      </c>
      <c r="B110" s="24" t="s">
        <v>740</v>
      </c>
      <c r="D110" s="26" t="s">
        <v>96</v>
      </c>
      <c r="E110" s="26" t="s">
        <v>757</v>
      </c>
      <c r="F110">
        <f t="shared" si="4"/>
        <v>0</v>
      </c>
      <c r="G110" t="str">
        <f t="shared" si="5"/>
        <v>-</v>
      </c>
    </row>
    <row r="111" spans="1:7">
      <c r="A111" s="24" t="s">
        <v>311</v>
      </c>
      <c r="B111" s="24" t="s">
        <v>740</v>
      </c>
      <c r="D111" s="24" t="s">
        <v>278</v>
      </c>
      <c r="E111" s="24" t="s">
        <v>757</v>
      </c>
      <c r="F111">
        <f t="shared" si="4"/>
        <v>0</v>
      </c>
      <c r="G111" t="str">
        <f t="shared" si="5"/>
        <v>-</v>
      </c>
    </row>
    <row r="112" spans="1:7">
      <c r="A112" s="24" t="s">
        <v>169</v>
      </c>
      <c r="B112" s="24" t="s">
        <v>740</v>
      </c>
      <c r="D112" s="24" t="s">
        <v>281</v>
      </c>
      <c r="E112" s="24" t="s">
        <v>757</v>
      </c>
      <c r="F112">
        <f t="shared" si="4"/>
        <v>0</v>
      </c>
      <c r="G112" t="str">
        <f t="shared" si="5"/>
        <v>-</v>
      </c>
    </row>
    <row r="113" spans="1:7">
      <c r="A113" s="25" t="s">
        <v>621</v>
      </c>
      <c r="B113" s="25" t="s">
        <v>740</v>
      </c>
      <c r="D113" s="26" t="s">
        <v>474</v>
      </c>
      <c r="E113" s="26" t="s">
        <v>757</v>
      </c>
      <c r="F113">
        <f t="shared" si="4"/>
        <v>0</v>
      </c>
      <c r="G113" t="str">
        <f t="shared" si="5"/>
        <v>-</v>
      </c>
    </row>
    <row r="114" spans="1:7">
      <c r="A114" s="25" t="s">
        <v>540</v>
      </c>
      <c r="B114" s="25" t="s">
        <v>740</v>
      </c>
      <c r="D114" s="26" t="s">
        <v>361</v>
      </c>
      <c r="E114" s="26" t="s">
        <v>757</v>
      </c>
      <c r="F114">
        <f t="shared" si="4"/>
        <v>0</v>
      </c>
      <c r="G114" t="str">
        <f t="shared" si="5"/>
        <v>-</v>
      </c>
    </row>
    <row r="115" spans="1:7">
      <c r="A115" s="24" t="s">
        <v>280</v>
      </c>
      <c r="B115" s="24" t="s">
        <v>757</v>
      </c>
      <c r="D115" s="26" t="s">
        <v>756</v>
      </c>
      <c r="E115" s="26" t="s">
        <v>757</v>
      </c>
      <c r="F115">
        <f t="shared" si="4"/>
        <v>0</v>
      </c>
      <c r="G115" t="str">
        <f t="shared" si="5"/>
        <v>-</v>
      </c>
    </row>
    <row r="116" spans="1:7">
      <c r="A116" s="26" t="s">
        <v>445</v>
      </c>
      <c r="B116" s="26" t="s">
        <v>757</v>
      </c>
      <c r="D116" s="24" t="s">
        <v>279</v>
      </c>
      <c r="E116" s="24" t="s">
        <v>757</v>
      </c>
      <c r="F116">
        <f t="shared" si="4"/>
        <v>0</v>
      </c>
      <c r="G116" t="str">
        <f t="shared" si="5"/>
        <v>-</v>
      </c>
    </row>
    <row r="117" spans="1:7">
      <c r="A117" s="26" t="s">
        <v>96</v>
      </c>
      <c r="B117" s="26" t="s">
        <v>757</v>
      </c>
      <c r="D117" s="26" t="s">
        <v>753</v>
      </c>
      <c r="E117" s="26" t="s">
        <v>757</v>
      </c>
      <c r="F117">
        <f t="shared" si="4"/>
        <v>0</v>
      </c>
      <c r="G117" t="str">
        <f t="shared" si="5"/>
        <v>-</v>
      </c>
    </row>
    <row r="118" spans="1:7">
      <c r="A118" s="24" t="s">
        <v>278</v>
      </c>
      <c r="B118" s="24" t="s">
        <v>757</v>
      </c>
      <c r="D118" s="25" t="s">
        <v>742</v>
      </c>
      <c r="E118" s="25" t="s">
        <v>744</v>
      </c>
      <c r="F118">
        <f t="shared" si="4"/>
        <v>0</v>
      </c>
      <c r="G118" t="str">
        <f t="shared" si="5"/>
        <v>-</v>
      </c>
    </row>
    <row r="119" spans="1:7">
      <c r="A119" s="24" t="s">
        <v>281</v>
      </c>
      <c r="B119" s="24" t="s">
        <v>757</v>
      </c>
      <c r="D119" s="25" t="s">
        <v>741</v>
      </c>
      <c r="E119" s="25" t="s">
        <v>744</v>
      </c>
      <c r="F119">
        <f t="shared" si="4"/>
        <v>0</v>
      </c>
      <c r="G119" t="str">
        <f t="shared" si="5"/>
        <v>-</v>
      </c>
    </row>
    <row r="120" spans="1:7">
      <c r="A120" s="26" t="s">
        <v>474</v>
      </c>
      <c r="B120" s="26" t="s">
        <v>757</v>
      </c>
      <c r="D120" s="25" t="s">
        <v>94</v>
      </c>
      <c r="E120" s="25" t="s">
        <v>744</v>
      </c>
      <c r="F120">
        <f t="shared" si="4"/>
        <v>0</v>
      </c>
      <c r="G120" t="str">
        <f t="shared" si="5"/>
        <v>-</v>
      </c>
    </row>
    <row r="121" spans="1:7">
      <c r="A121" s="26" t="s">
        <v>361</v>
      </c>
      <c r="B121" s="26" t="s">
        <v>757</v>
      </c>
      <c r="D121" s="25" t="s">
        <v>743</v>
      </c>
      <c r="E121" s="25" t="s">
        <v>744</v>
      </c>
      <c r="F121">
        <f t="shared" si="4"/>
        <v>0</v>
      </c>
      <c r="G121" t="str">
        <f t="shared" si="5"/>
        <v>-</v>
      </c>
    </row>
    <row r="122" spans="1:7">
      <c r="A122" s="26" t="s">
        <v>756</v>
      </c>
      <c r="B122" s="26" t="s">
        <v>757</v>
      </c>
      <c r="D122" s="25" t="s">
        <v>113</v>
      </c>
      <c r="E122" s="25" t="s">
        <v>744</v>
      </c>
      <c r="F122">
        <f t="shared" si="4"/>
        <v>0</v>
      </c>
      <c r="G122" t="str">
        <f t="shared" si="5"/>
        <v>-</v>
      </c>
    </row>
    <row r="123" spans="1:7">
      <c r="A123" s="24" t="s">
        <v>279</v>
      </c>
      <c r="B123" s="24" t="s">
        <v>757</v>
      </c>
      <c r="D123" s="25" t="s">
        <v>106</v>
      </c>
      <c r="E123" s="25" t="s">
        <v>744</v>
      </c>
      <c r="F123">
        <f t="shared" si="4"/>
        <v>0</v>
      </c>
      <c r="G123" t="str">
        <f t="shared" si="5"/>
        <v>-</v>
      </c>
    </row>
    <row r="124" spans="1:7">
      <c r="A124" s="26" t="s">
        <v>753</v>
      </c>
      <c r="B124" s="26" t="s">
        <v>757</v>
      </c>
      <c r="D124" s="24" t="s">
        <v>94</v>
      </c>
      <c r="E124" s="24" t="s">
        <v>763</v>
      </c>
      <c r="F124">
        <f t="shared" si="4"/>
        <v>0</v>
      </c>
      <c r="G124" t="str">
        <f t="shared" si="5"/>
        <v>-</v>
      </c>
    </row>
    <row r="125" spans="1:7">
      <c r="A125" s="25" t="s">
        <v>742</v>
      </c>
      <c r="B125" s="25" t="s">
        <v>744</v>
      </c>
      <c r="D125" s="24" t="s">
        <v>374</v>
      </c>
      <c r="E125" s="24" t="s">
        <v>763</v>
      </c>
      <c r="F125">
        <f t="shared" si="4"/>
        <v>0</v>
      </c>
      <c r="G125" t="str">
        <f t="shared" si="5"/>
        <v>-</v>
      </c>
    </row>
    <row r="126" spans="1:7">
      <c r="A126" s="25" t="s">
        <v>741</v>
      </c>
      <c r="B126" s="25" t="s">
        <v>744</v>
      </c>
      <c r="D126" s="24" t="s">
        <v>375</v>
      </c>
      <c r="E126" s="24" t="s">
        <v>763</v>
      </c>
      <c r="F126">
        <f t="shared" si="4"/>
        <v>0</v>
      </c>
      <c r="G126" t="str">
        <f t="shared" si="5"/>
        <v>-</v>
      </c>
    </row>
    <row r="127" spans="1:7">
      <c r="A127" s="25" t="s">
        <v>94</v>
      </c>
      <c r="B127" s="25" t="s">
        <v>744</v>
      </c>
      <c r="D127" s="24" t="s">
        <v>91</v>
      </c>
      <c r="E127" s="24" t="s">
        <v>763</v>
      </c>
      <c r="F127">
        <f t="shared" si="4"/>
        <v>0</v>
      </c>
      <c r="G127" t="str">
        <f t="shared" si="5"/>
        <v>-</v>
      </c>
    </row>
    <row r="128" spans="1:7">
      <c r="A128" s="25" t="s">
        <v>743</v>
      </c>
      <c r="B128" s="25" t="s">
        <v>744</v>
      </c>
      <c r="D128" s="26" t="s">
        <v>755</v>
      </c>
      <c r="E128" s="26" t="s">
        <v>763</v>
      </c>
      <c r="F128">
        <f t="shared" si="4"/>
        <v>0</v>
      </c>
      <c r="G128" t="str">
        <f t="shared" si="5"/>
        <v>-</v>
      </c>
    </row>
    <row r="129" spans="1:7">
      <c r="A129" s="25" t="s">
        <v>113</v>
      </c>
      <c r="B129" s="25" t="s">
        <v>744</v>
      </c>
      <c r="D129" s="24" t="s">
        <v>396</v>
      </c>
      <c r="E129" s="24" t="s">
        <v>763</v>
      </c>
      <c r="F129">
        <f t="shared" si="4"/>
        <v>0</v>
      </c>
      <c r="G129" t="str">
        <f t="shared" si="5"/>
        <v>-</v>
      </c>
    </row>
    <row r="130" spans="1:7">
      <c r="A130" s="25" t="s">
        <v>106</v>
      </c>
      <c r="B130" s="25" t="s">
        <v>744</v>
      </c>
      <c r="D130" s="24" t="s">
        <v>166</v>
      </c>
      <c r="E130" s="24" t="s">
        <v>759</v>
      </c>
      <c r="F130">
        <f t="shared" ref="F130:F193" si="6">COUNTIF($H$1:$H$55,D130)</f>
        <v>1</v>
      </c>
      <c r="G130" t="str">
        <f t="shared" ref="G130:G193" si="7">IF(F130=1,D130,"-")</f>
        <v>rno-miR-130b-3p</v>
      </c>
    </row>
    <row r="131" spans="1:7">
      <c r="A131" s="24" t="s">
        <v>94</v>
      </c>
      <c r="B131" s="24" t="s">
        <v>763</v>
      </c>
      <c r="D131" s="24" t="s">
        <v>364</v>
      </c>
      <c r="E131" s="24" t="s">
        <v>759</v>
      </c>
      <c r="F131">
        <f t="shared" si="6"/>
        <v>0</v>
      </c>
      <c r="G131" t="str">
        <f t="shared" si="7"/>
        <v>-</v>
      </c>
    </row>
    <row r="132" spans="1:7">
      <c r="A132" s="24" t="s">
        <v>374</v>
      </c>
      <c r="B132" s="24" t="s">
        <v>763</v>
      </c>
      <c r="D132" s="24" t="s">
        <v>50</v>
      </c>
      <c r="E132" s="24" t="s">
        <v>759</v>
      </c>
      <c r="F132">
        <f t="shared" si="6"/>
        <v>0</v>
      </c>
      <c r="G132" t="str">
        <f t="shared" si="7"/>
        <v>-</v>
      </c>
    </row>
    <row r="133" spans="1:7">
      <c r="A133" s="24" t="s">
        <v>375</v>
      </c>
      <c r="B133" s="24" t="s">
        <v>763</v>
      </c>
      <c r="D133" s="24" t="s">
        <v>54</v>
      </c>
      <c r="E133" s="24" t="s">
        <v>759</v>
      </c>
      <c r="F133">
        <f t="shared" si="6"/>
        <v>0</v>
      </c>
      <c r="G133" t="str">
        <f t="shared" si="7"/>
        <v>-</v>
      </c>
    </row>
    <row r="134" spans="1:7">
      <c r="A134" s="24" t="s">
        <v>91</v>
      </c>
      <c r="B134" s="24" t="s">
        <v>763</v>
      </c>
      <c r="D134" s="24" t="s">
        <v>152</v>
      </c>
      <c r="E134" s="24" t="s">
        <v>759</v>
      </c>
      <c r="F134">
        <f t="shared" si="6"/>
        <v>1</v>
      </c>
      <c r="G134" t="str">
        <f t="shared" si="7"/>
        <v>rno-miR-192-5p</v>
      </c>
    </row>
    <row r="135" spans="1:7">
      <c r="A135" s="26" t="s">
        <v>755</v>
      </c>
      <c r="B135" s="26" t="s">
        <v>763</v>
      </c>
      <c r="D135" s="24" t="s">
        <v>362</v>
      </c>
      <c r="E135" s="24" t="s">
        <v>759</v>
      </c>
      <c r="F135">
        <f t="shared" si="6"/>
        <v>0</v>
      </c>
      <c r="G135" t="str">
        <f t="shared" si="7"/>
        <v>-</v>
      </c>
    </row>
    <row r="136" spans="1:7">
      <c r="A136" s="24" t="s">
        <v>396</v>
      </c>
      <c r="B136" s="24" t="s">
        <v>763</v>
      </c>
      <c r="D136" s="24" t="s">
        <v>363</v>
      </c>
      <c r="E136" s="24" t="s">
        <v>759</v>
      </c>
      <c r="F136">
        <f t="shared" si="6"/>
        <v>0</v>
      </c>
      <c r="G136" t="str">
        <f t="shared" si="7"/>
        <v>-</v>
      </c>
    </row>
    <row r="137" spans="1:7">
      <c r="A137" s="24" t="s">
        <v>166</v>
      </c>
      <c r="B137" s="24" t="s">
        <v>759</v>
      </c>
      <c r="D137" s="24" t="s">
        <v>365</v>
      </c>
      <c r="E137" s="24" t="s">
        <v>759</v>
      </c>
      <c r="F137">
        <f t="shared" si="6"/>
        <v>0</v>
      </c>
      <c r="G137" t="str">
        <f t="shared" si="7"/>
        <v>-</v>
      </c>
    </row>
    <row r="138" spans="1:7">
      <c r="A138" s="24" t="s">
        <v>364</v>
      </c>
      <c r="B138" s="24" t="s">
        <v>759</v>
      </c>
      <c r="D138" s="26" t="s">
        <v>464</v>
      </c>
      <c r="E138" s="26" t="s">
        <v>759</v>
      </c>
      <c r="F138">
        <f t="shared" si="6"/>
        <v>0</v>
      </c>
      <c r="G138" t="str">
        <f t="shared" si="7"/>
        <v>-</v>
      </c>
    </row>
    <row r="139" spans="1:7">
      <c r="A139" s="24" t="s">
        <v>50</v>
      </c>
      <c r="B139" s="24" t="s">
        <v>759</v>
      </c>
      <c r="D139" s="24" t="s">
        <v>361</v>
      </c>
      <c r="E139" s="24" t="s">
        <v>759</v>
      </c>
      <c r="F139">
        <f t="shared" si="6"/>
        <v>0</v>
      </c>
      <c r="G139" t="str">
        <f t="shared" si="7"/>
        <v>-</v>
      </c>
    </row>
    <row r="140" spans="1:7">
      <c r="A140" s="24" t="s">
        <v>54</v>
      </c>
      <c r="B140" s="24" t="s">
        <v>759</v>
      </c>
      <c r="D140" s="26" t="s">
        <v>756</v>
      </c>
      <c r="E140" s="26" t="s">
        <v>759</v>
      </c>
      <c r="F140">
        <f t="shared" si="6"/>
        <v>0</v>
      </c>
      <c r="G140" t="str">
        <f t="shared" si="7"/>
        <v>-</v>
      </c>
    </row>
    <row r="141" spans="1:7">
      <c r="A141" s="24" t="s">
        <v>152</v>
      </c>
      <c r="B141" s="24" t="s">
        <v>759</v>
      </c>
      <c r="D141" s="25" t="s">
        <v>78</v>
      </c>
      <c r="E141" s="25" t="s">
        <v>751</v>
      </c>
      <c r="F141">
        <f t="shared" si="6"/>
        <v>0</v>
      </c>
      <c r="G141" t="str">
        <f t="shared" si="7"/>
        <v>-</v>
      </c>
    </row>
    <row r="142" spans="1:7">
      <c r="A142" s="26" t="s">
        <v>152</v>
      </c>
      <c r="B142" s="26" t="s">
        <v>759</v>
      </c>
      <c r="D142" s="25" t="s">
        <v>45</v>
      </c>
      <c r="E142" s="25" t="s">
        <v>751</v>
      </c>
      <c r="F142">
        <f t="shared" si="6"/>
        <v>0</v>
      </c>
      <c r="G142" t="str">
        <f t="shared" si="7"/>
        <v>-</v>
      </c>
    </row>
    <row r="143" spans="1:7">
      <c r="A143" s="24" t="s">
        <v>362</v>
      </c>
      <c r="B143" s="24" t="s">
        <v>759</v>
      </c>
      <c r="D143" s="24" t="s">
        <v>152</v>
      </c>
      <c r="E143" s="24" t="s">
        <v>751</v>
      </c>
      <c r="F143">
        <f t="shared" si="6"/>
        <v>1</v>
      </c>
      <c r="G143" t="str">
        <f t="shared" si="7"/>
        <v>rno-miR-192-5p</v>
      </c>
    </row>
    <row r="144" spans="1:7">
      <c r="A144" s="24" t="s">
        <v>363</v>
      </c>
      <c r="B144" s="24" t="s">
        <v>759</v>
      </c>
      <c r="D144" s="25" t="s">
        <v>365</v>
      </c>
      <c r="E144" s="25" t="s">
        <v>751</v>
      </c>
      <c r="F144">
        <f t="shared" si="6"/>
        <v>0</v>
      </c>
      <c r="G144" t="str">
        <f t="shared" si="7"/>
        <v>-</v>
      </c>
    </row>
    <row r="145" spans="1:7">
      <c r="A145" s="24" t="s">
        <v>365</v>
      </c>
      <c r="B145" s="24" t="s">
        <v>759</v>
      </c>
      <c r="D145" s="24" t="s">
        <v>155</v>
      </c>
      <c r="E145" s="24" t="s">
        <v>751</v>
      </c>
      <c r="F145">
        <f t="shared" si="6"/>
        <v>0</v>
      </c>
      <c r="G145" t="str">
        <f t="shared" si="7"/>
        <v>-</v>
      </c>
    </row>
    <row r="146" spans="1:7">
      <c r="A146" s="26" t="s">
        <v>464</v>
      </c>
      <c r="B146" s="26" t="s">
        <v>759</v>
      </c>
      <c r="D146" s="24" t="s">
        <v>368</v>
      </c>
      <c r="E146" s="24" t="s">
        <v>751</v>
      </c>
      <c r="F146">
        <f t="shared" si="6"/>
        <v>0</v>
      </c>
      <c r="G146" t="str">
        <f t="shared" si="7"/>
        <v>-</v>
      </c>
    </row>
    <row r="147" spans="1:7">
      <c r="A147" s="24" t="s">
        <v>361</v>
      </c>
      <c r="B147" s="24" t="s">
        <v>759</v>
      </c>
      <c r="D147" s="24" t="s">
        <v>366</v>
      </c>
      <c r="E147" s="24" t="s">
        <v>751</v>
      </c>
      <c r="F147">
        <f t="shared" si="6"/>
        <v>0</v>
      </c>
      <c r="G147" t="str">
        <f t="shared" si="7"/>
        <v>-</v>
      </c>
    </row>
    <row r="148" spans="1:7">
      <c r="A148" s="26" t="s">
        <v>756</v>
      </c>
      <c r="B148" s="26" t="s">
        <v>759</v>
      </c>
      <c r="D148" s="24" t="s">
        <v>367</v>
      </c>
      <c r="E148" s="24" t="s">
        <v>751</v>
      </c>
      <c r="F148">
        <f t="shared" si="6"/>
        <v>0</v>
      </c>
      <c r="G148" t="str">
        <f t="shared" si="7"/>
        <v>-</v>
      </c>
    </row>
    <row r="149" spans="1:7">
      <c r="A149" s="25" t="s">
        <v>78</v>
      </c>
      <c r="B149" s="25" t="s">
        <v>751</v>
      </c>
      <c r="D149" s="25" t="s">
        <v>88</v>
      </c>
      <c r="E149" s="25" t="s">
        <v>750</v>
      </c>
      <c r="F149">
        <f t="shared" si="6"/>
        <v>0</v>
      </c>
      <c r="G149" t="str">
        <f t="shared" si="7"/>
        <v>-</v>
      </c>
    </row>
    <row r="150" spans="1:7">
      <c r="A150" s="25" t="s">
        <v>45</v>
      </c>
      <c r="B150" s="25" t="s">
        <v>751</v>
      </c>
      <c r="D150" s="25" t="s">
        <v>168</v>
      </c>
      <c r="E150" s="25" t="s">
        <v>750</v>
      </c>
      <c r="F150">
        <f t="shared" si="6"/>
        <v>0</v>
      </c>
      <c r="G150" t="str">
        <f t="shared" si="7"/>
        <v>-</v>
      </c>
    </row>
    <row r="151" spans="1:7">
      <c r="A151" s="24" t="s">
        <v>152</v>
      </c>
      <c r="B151" s="24" t="s">
        <v>751</v>
      </c>
      <c r="D151" s="24" t="s">
        <v>369</v>
      </c>
      <c r="E151" s="24" t="s">
        <v>750</v>
      </c>
      <c r="F151">
        <f t="shared" si="6"/>
        <v>0</v>
      </c>
      <c r="G151" t="str">
        <f t="shared" si="7"/>
        <v>-</v>
      </c>
    </row>
    <row r="152" spans="1:7">
      <c r="A152" s="26" t="s">
        <v>152</v>
      </c>
      <c r="B152" s="26" t="s">
        <v>751</v>
      </c>
      <c r="D152" s="25" t="s">
        <v>152</v>
      </c>
      <c r="E152" s="25" t="s">
        <v>750</v>
      </c>
      <c r="F152">
        <f t="shared" si="6"/>
        <v>1</v>
      </c>
      <c r="G152" t="str">
        <f t="shared" si="7"/>
        <v>rno-miR-192-5p</v>
      </c>
    </row>
    <row r="153" spans="1:7">
      <c r="A153" s="25" t="s">
        <v>365</v>
      </c>
      <c r="B153" s="25" t="s">
        <v>751</v>
      </c>
      <c r="D153" s="25" t="s">
        <v>749</v>
      </c>
      <c r="E153" s="25" t="s">
        <v>750</v>
      </c>
      <c r="F153">
        <f t="shared" si="6"/>
        <v>0</v>
      </c>
      <c r="G153" t="str">
        <f t="shared" si="7"/>
        <v>-</v>
      </c>
    </row>
    <row r="154" spans="1:7">
      <c r="A154" s="24" t="s">
        <v>155</v>
      </c>
      <c r="B154" s="24" t="s">
        <v>751</v>
      </c>
      <c r="D154" s="25" t="s">
        <v>748</v>
      </c>
      <c r="E154" s="25" t="s">
        <v>750</v>
      </c>
      <c r="F154">
        <f t="shared" si="6"/>
        <v>0</v>
      </c>
      <c r="G154" t="str">
        <f t="shared" si="7"/>
        <v>-</v>
      </c>
    </row>
    <row r="155" spans="1:7">
      <c r="A155" s="24" t="s">
        <v>368</v>
      </c>
      <c r="B155" s="24" t="s">
        <v>751</v>
      </c>
      <c r="D155" s="25" t="s">
        <v>254</v>
      </c>
      <c r="E155" s="25" t="s">
        <v>255</v>
      </c>
      <c r="F155">
        <f t="shared" si="6"/>
        <v>0</v>
      </c>
      <c r="G155" t="str">
        <f t="shared" si="7"/>
        <v>-</v>
      </c>
    </row>
    <row r="156" spans="1:7">
      <c r="A156" s="24" t="s">
        <v>366</v>
      </c>
      <c r="B156" s="24" t="s">
        <v>751</v>
      </c>
      <c r="D156" s="25" t="s">
        <v>256</v>
      </c>
      <c r="E156" s="25" t="s">
        <v>255</v>
      </c>
      <c r="F156">
        <f t="shared" si="6"/>
        <v>0</v>
      </c>
      <c r="G156" t="str">
        <f t="shared" si="7"/>
        <v>-</v>
      </c>
    </row>
    <row r="157" spans="1:7">
      <c r="A157" s="24" t="s">
        <v>367</v>
      </c>
      <c r="B157" s="24" t="s">
        <v>751</v>
      </c>
      <c r="D157" s="26" t="s">
        <v>382</v>
      </c>
      <c r="E157" s="26" t="s">
        <v>255</v>
      </c>
      <c r="F157">
        <f t="shared" si="6"/>
        <v>0</v>
      </c>
      <c r="G157" t="str">
        <f t="shared" si="7"/>
        <v>-</v>
      </c>
    </row>
    <row r="158" spans="1:7">
      <c r="A158" s="25" t="s">
        <v>88</v>
      </c>
      <c r="B158" s="25" t="s">
        <v>750</v>
      </c>
      <c r="D158" s="26" t="s">
        <v>756</v>
      </c>
      <c r="E158" s="26" t="s">
        <v>255</v>
      </c>
      <c r="F158">
        <f t="shared" si="6"/>
        <v>0</v>
      </c>
      <c r="G158" t="str">
        <f t="shared" si="7"/>
        <v>-</v>
      </c>
    </row>
    <row r="159" spans="1:7">
      <c r="A159" s="24" t="s">
        <v>88</v>
      </c>
      <c r="B159" s="24" t="s">
        <v>750</v>
      </c>
      <c r="D159" s="24" t="s">
        <v>370</v>
      </c>
      <c r="E159" s="24" t="s">
        <v>760</v>
      </c>
      <c r="F159">
        <f t="shared" si="6"/>
        <v>0</v>
      </c>
      <c r="G159" t="str">
        <f t="shared" si="7"/>
        <v>-</v>
      </c>
    </row>
    <row r="160" spans="1:7">
      <c r="A160" s="25" t="s">
        <v>168</v>
      </c>
      <c r="B160" s="25" t="s">
        <v>750</v>
      </c>
      <c r="D160" s="24" t="s">
        <v>137</v>
      </c>
      <c r="E160" s="24" t="s">
        <v>760</v>
      </c>
      <c r="F160">
        <f t="shared" si="6"/>
        <v>0</v>
      </c>
      <c r="G160" t="str">
        <f t="shared" si="7"/>
        <v>-</v>
      </c>
    </row>
    <row r="161" spans="1:7">
      <c r="A161" s="24" t="s">
        <v>168</v>
      </c>
      <c r="B161" s="24" t="s">
        <v>750</v>
      </c>
      <c r="D161" s="24" t="s">
        <v>373</v>
      </c>
      <c r="E161" s="24" t="s">
        <v>760</v>
      </c>
      <c r="F161">
        <f t="shared" si="6"/>
        <v>0</v>
      </c>
      <c r="G161" t="str">
        <f t="shared" si="7"/>
        <v>-</v>
      </c>
    </row>
    <row r="162" spans="1:7">
      <c r="A162" s="26" t="s">
        <v>168</v>
      </c>
      <c r="B162" s="26" t="s">
        <v>750</v>
      </c>
      <c r="D162" s="24" t="s">
        <v>371</v>
      </c>
      <c r="E162" s="24" t="s">
        <v>760</v>
      </c>
      <c r="F162">
        <f t="shared" si="6"/>
        <v>0</v>
      </c>
      <c r="G162" t="str">
        <f t="shared" si="7"/>
        <v>-</v>
      </c>
    </row>
    <row r="163" spans="1:7">
      <c r="A163" s="24" t="s">
        <v>369</v>
      </c>
      <c r="B163" s="24" t="s">
        <v>750</v>
      </c>
      <c r="D163" s="24" t="s">
        <v>372</v>
      </c>
      <c r="E163" s="24" t="s">
        <v>760</v>
      </c>
      <c r="F163">
        <f t="shared" si="6"/>
        <v>0</v>
      </c>
      <c r="G163" t="str">
        <f t="shared" si="7"/>
        <v>-</v>
      </c>
    </row>
    <row r="164" spans="1:7">
      <c r="A164" s="25" t="s">
        <v>152</v>
      </c>
      <c r="B164" s="25" t="s">
        <v>750</v>
      </c>
      <c r="D164" s="24" t="s">
        <v>84</v>
      </c>
      <c r="E164" s="24" t="s">
        <v>761</v>
      </c>
      <c r="F164">
        <f t="shared" si="6"/>
        <v>0</v>
      </c>
      <c r="G164" t="str">
        <f t="shared" si="7"/>
        <v>-</v>
      </c>
    </row>
    <row r="165" spans="1:7">
      <c r="A165" s="24" t="s">
        <v>152</v>
      </c>
      <c r="B165" s="24" t="s">
        <v>750</v>
      </c>
      <c r="D165" s="24" t="s">
        <v>376</v>
      </c>
      <c r="E165" s="24" t="s">
        <v>761</v>
      </c>
      <c r="F165">
        <f t="shared" si="6"/>
        <v>0</v>
      </c>
      <c r="G165" t="str">
        <f t="shared" si="7"/>
        <v>-</v>
      </c>
    </row>
    <row r="166" spans="1:7">
      <c r="A166" s="26" t="s">
        <v>152</v>
      </c>
      <c r="B166" s="26" t="s">
        <v>750</v>
      </c>
      <c r="D166" s="24" t="s">
        <v>377</v>
      </c>
      <c r="E166" s="24" t="s">
        <v>761</v>
      </c>
      <c r="F166">
        <f t="shared" si="6"/>
        <v>0</v>
      </c>
      <c r="G166" t="str">
        <f t="shared" si="7"/>
        <v>-</v>
      </c>
    </row>
    <row r="167" spans="1:7">
      <c r="A167" s="25" t="s">
        <v>749</v>
      </c>
      <c r="B167" s="25" t="s">
        <v>750</v>
      </c>
      <c r="D167" s="24" t="s">
        <v>378</v>
      </c>
      <c r="E167" s="24" t="s">
        <v>761</v>
      </c>
      <c r="F167">
        <f t="shared" si="6"/>
        <v>0</v>
      </c>
      <c r="G167" t="str">
        <f t="shared" si="7"/>
        <v>-</v>
      </c>
    </row>
    <row r="168" spans="1:7">
      <c r="A168" s="25" t="s">
        <v>748</v>
      </c>
      <c r="B168" s="25" t="s">
        <v>750</v>
      </c>
      <c r="D168" s="24" t="s">
        <v>379</v>
      </c>
      <c r="E168" s="24" t="s">
        <v>761</v>
      </c>
      <c r="F168">
        <f t="shared" si="6"/>
        <v>0</v>
      </c>
      <c r="G168" t="str">
        <f t="shared" si="7"/>
        <v>-</v>
      </c>
    </row>
    <row r="169" spans="1:7">
      <c r="A169" s="25" t="s">
        <v>254</v>
      </c>
      <c r="B169" s="25" t="s">
        <v>255</v>
      </c>
      <c r="D169" s="24" t="s">
        <v>380</v>
      </c>
      <c r="E169" s="24" t="s">
        <v>761</v>
      </c>
      <c r="F169">
        <f t="shared" si="6"/>
        <v>0</v>
      </c>
      <c r="G169" t="str">
        <f t="shared" si="7"/>
        <v>-</v>
      </c>
    </row>
    <row r="170" spans="1:7">
      <c r="A170" s="25" t="s">
        <v>256</v>
      </c>
      <c r="B170" s="25" t="s">
        <v>255</v>
      </c>
      <c r="D170" s="24" t="s">
        <v>381</v>
      </c>
      <c r="E170" s="24" t="s">
        <v>761</v>
      </c>
      <c r="F170">
        <f t="shared" si="6"/>
        <v>0</v>
      </c>
      <c r="G170" t="str">
        <f t="shared" si="7"/>
        <v>-</v>
      </c>
    </row>
    <row r="171" spans="1:7">
      <c r="A171" s="26" t="s">
        <v>382</v>
      </c>
      <c r="B171" s="26" t="s">
        <v>255</v>
      </c>
      <c r="D171" s="24" t="s">
        <v>120</v>
      </c>
      <c r="E171" s="24" t="s">
        <v>761</v>
      </c>
      <c r="F171">
        <f t="shared" si="6"/>
        <v>1</v>
      </c>
      <c r="G171" t="str">
        <f t="shared" si="7"/>
        <v>rno-miR-25-3p</v>
      </c>
    </row>
    <row r="172" spans="1:7">
      <c r="A172" s="26" t="s">
        <v>756</v>
      </c>
      <c r="B172" s="26" t="s">
        <v>255</v>
      </c>
      <c r="D172" s="24" t="s">
        <v>389</v>
      </c>
      <c r="E172" s="24" t="s">
        <v>758</v>
      </c>
      <c r="F172">
        <f t="shared" si="6"/>
        <v>0</v>
      </c>
      <c r="G172" t="str">
        <f t="shared" si="7"/>
        <v>-</v>
      </c>
    </row>
    <row r="173" spans="1:7">
      <c r="A173" s="24" t="s">
        <v>370</v>
      </c>
      <c r="B173" s="24" t="s">
        <v>760</v>
      </c>
      <c r="D173" s="24" t="s">
        <v>390</v>
      </c>
      <c r="E173" s="24" t="s">
        <v>758</v>
      </c>
      <c r="F173">
        <f t="shared" si="6"/>
        <v>0</v>
      </c>
      <c r="G173" t="str">
        <f t="shared" si="7"/>
        <v>-</v>
      </c>
    </row>
    <row r="174" spans="1:7">
      <c r="A174" s="24" t="s">
        <v>137</v>
      </c>
      <c r="B174" s="24" t="s">
        <v>760</v>
      </c>
      <c r="D174" s="24" t="s">
        <v>414</v>
      </c>
      <c r="E174" s="24" t="s">
        <v>758</v>
      </c>
      <c r="F174">
        <f t="shared" si="6"/>
        <v>0</v>
      </c>
      <c r="G174" t="str">
        <f t="shared" si="7"/>
        <v>-</v>
      </c>
    </row>
    <row r="175" spans="1:7">
      <c r="A175" s="26" t="s">
        <v>137</v>
      </c>
      <c r="B175" s="26" t="s">
        <v>760</v>
      </c>
      <c r="D175" s="24" t="s">
        <v>415</v>
      </c>
      <c r="E175" s="24" t="s">
        <v>758</v>
      </c>
      <c r="F175">
        <f t="shared" si="6"/>
        <v>0</v>
      </c>
      <c r="G175" t="str">
        <f t="shared" si="7"/>
        <v>-</v>
      </c>
    </row>
    <row r="176" spans="1:7">
      <c r="A176" s="24" t="s">
        <v>373</v>
      </c>
      <c r="B176" s="24" t="s">
        <v>760</v>
      </c>
      <c r="D176" s="24" t="s">
        <v>391</v>
      </c>
      <c r="E176" s="24" t="s">
        <v>758</v>
      </c>
      <c r="F176">
        <f t="shared" si="6"/>
        <v>0</v>
      </c>
      <c r="G176" t="str">
        <f t="shared" si="7"/>
        <v>-</v>
      </c>
    </row>
    <row r="177" spans="1:7">
      <c r="A177" s="24" t="s">
        <v>371</v>
      </c>
      <c r="B177" s="24" t="s">
        <v>760</v>
      </c>
      <c r="D177" s="24" t="s">
        <v>382</v>
      </c>
      <c r="E177" s="24" t="s">
        <v>758</v>
      </c>
      <c r="F177">
        <f t="shared" si="6"/>
        <v>0</v>
      </c>
      <c r="G177" t="str">
        <f t="shared" si="7"/>
        <v>-</v>
      </c>
    </row>
    <row r="178" spans="1:7">
      <c r="A178" s="24" t="s">
        <v>372</v>
      </c>
      <c r="B178" s="24" t="s">
        <v>760</v>
      </c>
      <c r="D178" s="24" t="s">
        <v>416</v>
      </c>
      <c r="E178" s="24" t="s">
        <v>758</v>
      </c>
      <c r="F178">
        <f t="shared" si="6"/>
        <v>0</v>
      </c>
      <c r="G178" t="str">
        <f t="shared" si="7"/>
        <v>-</v>
      </c>
    </row>
    <row r="179" spans="1:7">
      <c r="A179" s="24" t="s">
        <v>84</v>
      </c>
      <c r="B179" s="24" t="s">
        <v>761</v>
      </c>
      <c r="D179" s="24" t="s">
        <v>383</v>
      </c>
      <c r="E179" s="24" t="s">
        <v>758</v>
      </c>
      <c r="F179">
        <f t="shared" si="6"/>
        <v>0</v>
      </c>
      <c r="G179" t="str">
        <f t="shared" si="7"/>
        <v>-</v>
      </c>
    </row>
    <row r="180" spans="1:7">
      <c r="A180" s="24" t="s">
        <v>376</v>
      </c>
      <c r="B180" s="24" t="s">
        <v>761</v>
      </c>
      <c r="D180" s="24" t="s">
        <v>384</v>
      </c>
      <c r="E180" s="24" t="s">
        <v>758</v>
      </c>
      <c r="F180">
        <f t="shared" si="6"/>
        <v>0</v>
      </c>
      <c r="G180" t="str">
        <f t="shared" si="7"/>
        <v>-</v>
      </c>
    </row>
    <row r="181" spans="1:7">
      <c r="A181" s="24" t="s">
        <v>377</v>
      </c>
      <c r="B181" s="24" t="s">
        <v>761</v>
      </c>
      <c r="D181" s="24" t="s">
        <v>392</v>
      </c>
      <c r="E181" s="24" t="s">
        <v>758</v>
      </c>
      <c r="F181">
        <f t="shared" si="6"/>
        <v>0</v>
      </c>
      <c r="G181" t="str">
        <f t="shared" si="7"/>
        <v>-</v>
      </c>
    </row>
    <row r="182" spans="1:7">
      <c r="A182" s="26" t="s">
        <v>377</v>
      </c>
      <c r="B182" s="26" t="s">
        <v>761</v>
      </c>
      <c r="D182" s="24" t="s">
        <v>393</v>
      </c>
      <c r="E182" s="24" t="s">
        <v>758</v>
      </c>
      <c r="F182">
        <f t="shared" si="6"/>
        <v>0</v>
      </c>
      <c r="G182" t="str">
        <f t="shared" si="7"/>
        <v>-</v>
      </c>
    </row>
    <row r="183" spans="1:7">
      <c r="A183" s="24" t="s">
        <v>378</v>
      </c>
      <c r="B183" s="24" t="s">
        <v>761</v>
      </c>
      <c r="D183" s="24" t="s">
        <v>395</v>
      </c>
      <c r="E183" s="24" t="s">
        <v>758</v>
      </c>
      <c r="F183">
        <f t="shared" si="6"/>
        <v>0</v>
      </c>
      <c r="G183" t="str">
        <f t="shared" si="7"/>
        <v>-</v>
      </c>
    </row>
    <row r="184" spans="1:7">
      <c r="A184" s="24" t="s">
        <v>379</v>
      </c>
      <c r="B184" s="24" t="s">
        <v>761</v>
      </c>
      <c r="D184" s="24" t="s">
        <v>385</v>
      </c>
      <c r="E184" s="24" t="s">
        <v>758</v>
      </c>
      <c r="F184">
        <f t="shared" si="6"/>
        <v>0</v>
      </c>
      <c r="G184" t="str">
        <f t="shared" si="7"/>
        <v>-</v>
      </c>
    </row>
    <row r="185" spans="1:7">
      <c r="A185" s="24" t="s">
        <v>380</v>
      </c>
      <c r="B185" s="24" t="s">
        <v>761</v>
      </c>
      <c r="D185" s="24" t="s">
        <v>417</v>
      </c>
      <c r="E185" s="24" t="s">
        <v>758</v>
      </c>
      <c r="F185">
        <f t="shared" si="6"/>
        <v>0</v>
      </c>
      <c r="G185" t="str">
        <f t="shared" si="7"/>
        <v>-</v>
      </c>
    </row>
    <row r="186" spans="1:7">
      <c r="A186" s="24" t="s">
        <v>381</v>
      </c>
      <c r="B186" s="24" t="s">
        <v>761</v>
      </c>
      <c r="D186" s="24" t="s">
        <v>386</v>
      </c>
      <c r="E186" s="24" t="s">
        <v>758</v>
      </c>
      <c r="F186">
        <f t="shared" si="6"/>
        <v>0</v>
      </c>
      <c r="G186" t="str">
        <f t="shared" si="7"/>
        <v>-</v>
      </c>
    </row>
    <row r="187" spans="1:7">
      <c r="A187" s="24" t="s">
        <v>120</v>
      </c>
      <c r="B187" s="24" t="s">
        <v>761</v>
      </c>
      <c r="D187" s="24" t="s">
        <v>397</v>
      </c>
      <c r="E187" s="24" t="s">
        <v>758</v>
      </c>
      <c r="F187">
        <f t="shared" si="6"/>
        <v>0</v>
      </c>
      <c r="G187" t="str">
        <f t="shared" si="7"/>
        <v>-</v>
      </c>
    </row>
    <row r="188" spans="1:7">
      <c r="A188" s="24" t="s">
        <v>389</v>
      </c>
      <c r="B188" s="24" t="s">
        <v>758</v>
      </c>
      <c r="D188" s="24" t="s">
        <v>387</v>
      </c>
      <c r="E188" s="24" t="s">
        <v>758</v>
      </c>
      <c r="F188">
        <f t="shared" si="6"/>
        <v>0</v>
      </c>
      <c r="G188" t="str">
        <f t="shared" si="7"/>
        <v>-</v>
      </c>
    </row>
    <row r="189" spans="1:7">
      <c r="A189" s="24" t="s">
        <v>390</v>
      </c>
      <c r="B189" s="24" t="s">
        <v>758</v>
      </c>
      <c r="D189" s="24" t="s">
        <v>398</v>
      </c>
      <c r="E189" s="24" t="s">
        <v>758</v>
      </c>
      <c r="F189">
        <f t="shared" si="6"/>
        <v>0</v>
      </c>
      <c r="G189" t="str">
        <f t="shared" si="7"/>
        <v>-</v>
      </c>
    </row>
    <row r="190" spans="1:7">
      <c r="A190" s="24" t="s">
        <v>414</v>
      </c>
      <c r="B190" s="24" t="s">
        <v>758</v>
      </c>
      <c r="D190" s="24" t="s">
        <v>399</v>
      </c>
      <c r="E190" s="24" t="s">
        <v>758</v>
      </c>
      <c r="F190">
        <f t="shared" si="6"/>
        <v>0</v>
      </c>
      <c r="G190" t="str">
        <f t="shared" si="7"/>
        <v>-</v>
      </c>
    </row>
    <row r="191" spans="1:7">
      <c r="A191" s="24" t="s">
        <v>415</v>
      </c>
      <c r="B191" s="24" t="s">
        <v>758</v>
      </c>
      <c r="D191" s="24" t="s">
        <v>400</v>
      </c>
      <c r="E191" s="24" t="s">
        <v>758</v>
      </c>
      <c r="F191">
        <f t="shared" si="6"/>
        <v>0</v>
      </c>
      <c r="G191" t="str">
        <f t="shared" si="7"/>
        <v>-</v>
      </c>
    </row>
    <row r="192" spans="1:7">
      <c r="A192" s="24" t="s">
        <v>391</v>
      </c>
      <c r="B192" s="24" t="s">
        <v>758</v>
      </c>
      <c r="D192" s="24" t="s">
        <v>418</v>
      </c>
      <c r="E192" s="24" t="s">
        <v>758</v>
      </c>
      <c r="F192">
        <f t="shared" si="6"/>
        <v>0</v>
      </c>
      <c r="G192" t="str">
        <f t="shared" si="7"/>
        <v>-</v>
      </c>
    </row>
    <row r="193" spans="1:7">
      <c r="A193" s="24" t="s">
        <v>382</v>
      </c>
      <c r="B193" s="24" t="s">
        <v>758</v>
      </c>
      <c r="D193" s="24" t="s">
        <v>419</v>
      </c>
      <c r="E193" s="24" t="s">
        <v>758</v>
      </c>
      <c r="F193">
        <f t="shared" si="6"/>
        <v>0</v>
      </c>
      <c r="G193" t="str">
        <f t="shared" si="7"/>
        <v>-</v>
      </c>
    </row>
    <row r="194" spans="1:7">
      <c r="A194" s="26" t="s">
        <v>382</v>
      </c>
      <c r="B194" s="26" t="s">
        <v>758</v>
      </c>
      <c r="D194" s="24" t="s">
        <v>394</v>
      </c>
      <c r="E194" s="24" t="s">
        <v>758</v>
      </c>
      <c r="F194">
        <f t="shared" ref="F194:F231" si="8">COUNTIF($H$1:$H$55,D194)</f>
        <v>0</v>
      </c>
      <c r="G194" t="str">
        <f t="shared" ref="G194:G231" si="9">IF(F194=1,D194,"-")</f>
        <v>-</v>
      </c>
    </row>
    <row r="195" spans="1:7">
      <c r="A195" s="24" t="s">
        <v>416</v>
      </c>
      <c r="B195" s="24" t="s">
        <v>758</v>
      </c>
      <c r="D195" s="24" t="s">
        <v>396</v>
      </c>
      <c r="E195" s="24" t="s">
        <v>758</v>
      </c>
      <c r="F195">
        <f t="shared" si="8"/>
        <v>0</v>
      </c>
      <c r="G195" t="str">
        <f t="shared" si="9"/>
        <v>-</v>
      </c>
    </row>
    <row r="196" spans="1:7">
      <c r="A196" s="24" t="s">
        <v>383</v>
      </c>
      <c r="B196" s="24" t="s">
        <v>758</v>
      </c>
      <c r="D196" s="24" t="s">
        <v>401</v>
      </c>
      <c r="E196" s="24" t="s">
        <v>758</v>
      </c>
      <c r="F196">
        <f t="shared" si="8"/>
        <v>0</v>
      </c>
      <c r="G196" t="str">
        <f t="shared" si="9"/>
        <v>-</v>
      </c>
    </row>
    <row r="197" spans="1:7">
      <c r="A197" s="24" t="s">
        <v>384</v>
      </c>
      <c r="B197" s="24" t="s">
        <v>758</v>
      </c>
      <c r="D197" s="24" t="s">
        <v>402</v>
      </c>
      <c r="E197" s="24" t="s">
        <v>758</v>
      </c>
      <c r="F197">
        <f t="shared" si="8"/>
        <v>0</v>
      </c>
      <c r="G197" t="str">
        <f t="shared" si="9"/>
        <v>-</v>
      </c>
    </row>
    <row r="198" spans="1:7">
      <c r="A198" s="24" t="s">
        <v>392</v>
      </c>
      <c r="B198" s="24" t="s">
        <v>758</v>
      </c>
      <c r="D198" s="24" t="s">
        <v>403</v>
      </c>
      <c r="E198" s="24" t="s">
        <v>758</v>
      </c>
      <c r="F198">
        <f t="shared" si="8"/>
        <v>0</v>
      </c>
      <c r="G198" t="str">
        <f t="shared" si="9"/>
        <v>-</v>
      </c>
    </row>
    <row r="199" spans="1:7">
      <c r="A199" s="24" t="s">
        <v>393</v>
      </c>
      <c r="B199" s="24" t="s">
        <v>758</v>
      </c>
      <c r="D199" s="24" t="s">
        <v>404</v>
      </c>
      <c r="E199" s="24" t="s">
        <v>758</v>
      </c>
      <c r="F199">
        <f t="shared" si="8"/>
        <v>0</v>
      </c>
      <c r="G199" t="str">
        <f t="shared" si="9"/>
        <v>-</v>
      </c>
    </row>
    <row r="200" spans="1:7">
      <c r="A200" s="24" t="s">
        <v>395</v>
      </c>
      <c r="B200" s="24" t="s">
        <v>758</v>
      </c>
      <c r="D200" s="24" t="s">
        <v>405</v>
      </c>
      <c r="E200" s="24" t="s">
        <v>758</v>
      </c>
      <c r="F200">
        <f t="shared" si="8"/>
        <v>0</v>
      </c>
      <c r="G200" t="str">
        <f t="shared" si="9"/>
        <v>-</v>
      </c>
    </row>
    <row r="201" spans="1:7">
      <c r="A201" s="24" t="s">
        <v>385</v>
      </c>
      <c r="B201" s="24" t="s">
        <v>758</v>
      </c>
      <c r="D201" s="24" t="s">
        <v>406</v>
      </c>
      <c r="E201" s="24" t="s">
        <v>758</v>
      </c>
      <c r="F201">
        <f t="shared" si="8"/>
        <v>0</v>
      </c>
      <c r="G201" t="str">
        <f t="shared" si="9"/>
        <v>-</v>
      </c>
    </row>
    <row r="202" spans="1:7">
      <c r="A202" s="24" t="s">
        <v>417</v>
      </c>
      <c r="B202" s="24" t="s">
        <v>758</v>
      </c>
      <c r="D202" s="24" t="s">
        <v>407</v>
      </c>
      <c r="E202" s="24" t="s">
        <v>758</v>
      </c>
      <c r="F202">
        <f t="shared" si="8"/>
        <v>0</v>
      </c>
      <c r="G202" t="str">
        <f t="shared" si="9"/>
        <v>-</v>
      </c>
    </row>
    <row r="203" spans="1:7">
      <c r="A203" s="24" t="s">
        <v>386</v>
      </c>
      <c r="B203" s="24" t="s">
        <v>758</v>
      </c>
      <c r="D203" s="24" t="s">
        <v>408</v>
      </c>
      <c r="E203" s="24" t="s">
        <v>758</v>
      </c>
      <c r="F203">
        <f t="shared" si="8"/>
        <v>0</v>
      </c>
      <c r="G203" t="str">
        <f t="shared" si="9"/>
        <v>-</v>
      </c>
    </row>
    <row r="204" spans="1:7">
      <c r="A204" s="24" t="s">
        <v>397</v>
      </c>
      <c r="B204" s="24" t="s">
        <v>758</v>
      </c>
      <c r="D204" s="24" t="s">
        <v>409</v>
      </c>
      <c r="E204" s="24" t="s">
        <v>758</v>
      </c>
      <c r="F204">
        <f t="shared" si="8"/>
        <v>0</v>
      </c>
      <c r="G204" t="str">
        <f t="shared" si="9"/>
        <v>-</v>
      </c>
    </row>
    <row r="205" spans="1:7">
      <c r="A205" s="24" t="s">
        <v>387</v>
      </c>
      <c r="B205" s="24" t="s">
        <v>758</v>
      </c>
      <c r="D205" s="24" t="s">
        <v>410</v>
      </c>
      <c r="E205" s="24" t="s">
        <v>758</v>
      </c>
      <c r="F205">
        <f t="shared" si="8"/>
        <v>0</v>
      </c>
      <c r="G205" t="str">
        <f t="shared" si="9"/>
        <v>-</v>
      </c>
    </row>
    <row r="206" spans="1:7">
      <c r="A206" s="24" t="s">
        <v>398</v>
      </c>
      <c r="B206" s="24" t="s">
        <v>758</v>
      </c>
      <c r="D206" s="24" t="s">
        <v>411</v>
      </c>
      <c r="E206" s="24" t="s">
        <v>758</v>
      </c>
      <c r="F206">
        <f t="shared" si="8"/>
        <v>0</v>
      </c>
      <c r="G206" t="str">
        <f t="shared" si="9"/>
        <v>-</v>
      </c>
    </row>
    <row r="207" spans="1:7">
      <c r="A207" s="24" t="s">
        <v>399</v>
      </c>
      <c r="B207" s="24" t="s">
        <v>758</v>
      </c>
      <c r="D207" s="24" t="s">
        <v>388</v>
      </c>
      <c r="E207" s="24" t="s">
        <v>758</v>
      </c>
      <c r="F207">
        <f t="shared" si="8"/>
        <v>0</v>
      </c>
      <c r="G207" t="str">
        <f t="shared" si="9"/>
        <v>-</v>
      </c>
    </row>
    <row r="208" spans="1:7">
      <c r="A208" s="24" t="s">
        <v>400</v>
      </c>
      <c r="B208" s="24" t="s">
        <v>758</v>
      </c>
      <c r="D208" s="24" t="s">
        <v>412</v>
      </c>
      <c r="E208" s="24" t="s">
        <v>758</v>
      </c>
      <c r="F208">
        <f t="shared" si="8"/>
        <v>0</v>
      </c>
      <c r="G208" t="str">
        <f t="shared" si="9"/>
        <v>-</v>
      </c>
    </row>
    <row r="209" spans="1:7">
      <c r="A209" s="24" t="s">
        <v>418</v>
      </c>
      <c r="B209" s="24" t="s">
        <v>758</v>
      </c>
      <c r="D209" s="24" t="s">
        <v>413</v>
      </c>
      <c r="E209" s="24" t="s">
        <v>758</v>
      </c>
      <c r="F209">
        <f t="shared" si="8"/>
        <v>0</v>
      </c>
      <c r="G209" t="str">
        <f t="shared" si="9"/>
        <v>-</v>
      </c>
    </row>
    <row r="210" spans="1:7">
      <c r="A210" s="24" t="s">
        <v>419</v>
      </c>
      <c r="B210" s="24" t="s">
        <v>758</v>
      </c>
      <c r="D210" s="24" t="s">
        <v>359</v>
      </c>
      <c r="E210" s="24" t="s">
        <v>762</v>
      </c>
      <c r="F210">
        <f t="shared" si="8"/>
        <v>0</v>
      </c>
      <c r="G210" t="str">
        <f t="shared" si="9"/>
        <v>-</v>
      </c>
    </row>
    <row r="211" spans="1:7">
      <c r="A211" s="24" t="s">
        <v>394</v>
      </c>
      <c r="B211" s="24" t="s">
        <v>758</v>
      </c>
      <c r="D211" s="26" t="s">
        <v>754</v>
      </c>
      <c r="E211" s="26" t="s">
        <v>762</v>
      </c>
      <c r="F211">
        <f t="shared" si="8"/>
        <v>0</v>
      </c>
      <c r="G211" t="str">
        <f t="shared" si="9"/>
        <v>-</v>
      </c>
    </row>
    <row r="212" spans="1:7">
      <c r="A212" s="24" t="s">
        <v>396</v>
      </c>
      <c r="B212" s="24" t="s">
        <v>758</v>
      </c>
      <c r="D212" s="26" t="s">
        <v>361</v>
      </c>
      <c r="E212" s="26" t="s">
        <v>762</v>
      </c>
      <c r="F212">
        <f t="shared" si="8"/>
        <v>0</v>
      </c>
      <c r="G212" t="str">
        <f t="shared" si="9"/>
        <v>-</v>
      </c>
    </row>
    <row r="213" spans="1:7">
      <c r="A213" s="24" t="s">
        <v>401</v>
      </c>
      <c r="B213" s="24" t="s">
        <v>758</v>
      </c>
      <c r="D213" s="25" t="s">
        <v>246</v>
      </c>
      <c r="E213" s="25" t="s">
        <v>752</v>
      </c>
      <c r="F213">
        <f t="shared" si="8"/>
        <v>0</v>
      </c>
      <c r="G213" t="str">
        <f t="shared" si="9"/>
        <v>-</v>
      </c>
    </row>
    <row r="214" spans="1:7">
      <c r="A214" s="24" t="s">
        <v>402</v>
      </c>
      <c r="B214" s="24" t="s">
        <v>758</v>
      </c>
      <c r="D214" s="25" t="s">
        <v>248</v>
      </c>
      <c r="E214" s="25" t="s">
        <v>752</v>
      </c>
      <c r="F214">
        <f t="shared" si="8"/>
        <v>0</v>
      </c>
      <c r="G214" t="str">
        <f t="shared" si="9"/>
        <v>-</v>
      </c>
    </row>
    <row r="215" spans="1:7">
      <c r="A215" s="24" t="s">
        <v>403</v>
      </c>
      <c r="B215" s="24" t="s">
        <v>758</v>
      </c>
      <c r="D215" s="25" t="s">
        <v>107</v>
      </c>
      <c r="E215" s="25" t="s">
        <v>752</v>
      </c>
      <c r="F215">
        <f t="shared" si="8"/>
        <v>0</v>
      </c>
      <c r="G215" t="str">
        <f t="shared" si="9"/>
        <v>-</v>
      </c>
    </row>
    <row r="216" spans="1:7">
      <c r="A216" s="24" t="s">
        <v>404</v>
      </c>
      <c r="B216" s="24" t="s">
        <v>758</v>
      </c>
      <c r="D216" s="26" t="s">
        <v>445</v>
      </c>
      <c r="E216" s="26" t="s">
        <v>752</v>
      </c>
      <c r="F216">
        <f t="shared" si="8"/>
        <v>0</v>
      </c>
      <c r="G216" t="str">
        <f t="shared" si="9"/>
        <v>-</v>
      </c>
    </row>
    <row r="217" spans="1:7">
      <c r="A217" s="24" t="s">
        <v>405</v>
      </c>
      <c r="B217" s="24" t="s">
        <v>758</v>
      </c>
      <c r="D217" s="25" t="s">
        <v>95</v>
      </c>
      <c r="E217" s="25" t="s">
        <v>752</v>
      </c>
      <c r="F217">
        <f t="shared" si="8"/>
        <v>0</v>
      </c>
      <c r="G217" t="str">
        <f t="shared" si="9"/>
        <v>-</v>
      </c>
    </row>
    <row r="218" spans="1:7">
      <c r="A218" s="24" t="s">
        <v>406</v>
      </c>
      <c r="B218" s="24" t="s">
        <v>758</v>
      </c>
      <c r="D218" s="26" t="s">
        <v>52</v>
      </c>
      <c r="E218" s="26" t="s">
        <v>752</v>
      </c>
      <c r="F218">
        <f t="shared" si="8"/>
        <v>0</v>
      </c>
      <c r="G218" t="str">
        <f t="shared" si="9"/>
        <v>-</v>
      </c>
    </row>
    <row r="219" spans="1:7">
      <c r="A219" s="24" t="s">
        <v>407</v>
      </c>
      <c r="B219" s="24" t="s">
        <v>758</v>
      </c>
      <c r="D219" s="25" t="s">
        <v>96</v>
      </c>
      <c r="E219" s="25" t="s">
        <v>752</v>
      </c>
      <c r="F219">
        <f t="shared" si="8"/>
        <v>0</v>
      </c>
      <c r="G219" t="str">
        <f t="shared" si="9"/>
        <v>-</v>
      </c>
    </row>
    <row r="220" spans="1:7">
      <c r="A220" s="24" t="s">
        <v>408</v>
      </c>
      <c r="B220" s="24" t="s">
        <v>758</v>
      </c>
      <c r="D220" s="25" t="s">
        <v>249</v>
      </c>
      <c r="E220" s="25" t="s">
        <v>752</v>
      </c>
      <c r="F220">
        <f t="shared" si="8"/>
        <v>0</v>
      </c>
      <c r="G220" t="str">
        <f t="shared" si="9"/>
        <v>-</v>
      </c>
    </row>
    <row r="221" spans="1:7">
      <c r="A221" s="24" t="s">
        <v>409</v>
      </c>
      <c r="B221" s="24" t="s">
        <v>758</v>
      </c>
      <c r="D221" s="25" t="s">
        <v>108</v>
      </c>
      <c r="E221" s="25" t="s">
        <v>752</v>
      </c>
      <c r="F221">
        <f t="shared" si="8"/>
        <v>0</v>
      </c>
      <c r="G221" t="str">
        <f t="shared" si="9"/>
        <v>-</v>
      </c>
    </row>
    <row r="222" spans="1:7">
      <c r="A222" s="24" t="s">
        <v>410</v>
      </c>
      <c r="B222" s="24" t="s">
        <v>758</v>
      </c>
      <c r="D222" s="25" t="s">
        <v>157</v>
      </c>
      <c r="E222" s="25" t="s">
        <v>752</v>
      </c>
      <c r="F222">
        <f t="shared" si="8"/>
        <v>1</v>
      </c>
      <c r="G222" t="str">
        <f t="shared" si="9"/>
        <v>rno-miR-17-5p</v>
      </c>
    </row>
    <row r="223" spans="1:7">
      <c r="A223" s="24" t="s">
        <v>411</v>
      </c>
      <c r="B223" s="24" t="s">
        <v>758</v>
      </c>
      <c r="D223" s="25" t="s">
        <v>250</v>
      </c>
      <c r="E223" s="25" t="s">
        <v>752</v>
      </c>
      <c r="F223">
        <f t="shared" si="8"/>
        <v>0</v>
      </c>
      <c r="G223" t="str">
        <f t="shared" si="9"/>
        <v>-</v>
      </c>
    </row>
    <row r="224" spans="1:7">
      <c r="A224" s="24" t="s">
        <v>388</v>
      </c>
      <c r="B224" s="24" t="s">
        <v>758</v>
      </c>
      <c r="D224" s="25" t="s">
        <v>175</v>
      </c>
      <c r="E224" s="25" t="s">
        <v>752</v>
      </c>
      <c r="F224">
        <f t="shared" si="8"/>
        <v>1</v>
      </c>
      <c r="G224" t="str">
        <f t="shared" si="9"/>
        <v>rno-miR-191a-5p</v>
      </c>
    </row>
    <row r="225" spans="1:7">
      <c r="A225" s="24" t="s">
        <v>412</v>
      </c>
      <c r="B225" s="24" t="s">
        <v>758</v>
      </c>
      <c r="D225" s="25" t="s">
        <v>137</v>
      </c>
      <c r="E225" s="25" t="s">
        <v>752</v>
      </c>
      <c r="F225">
        <f t="shared" si="8"/>
        <v>0</v>
      </c>
      <c r="G225" t="str">
        <f t="shared" si="9"/>
        <v>-</v>
      </c>
    </row>
    <row r="226" spans="1:7">
      <c r="A226" s="24" t="s">
        <v>413</v>
      </c>
      <c r="B226" s="24" t="s">
        <v>758</v>
      </c>
      <c r="D226" s="25" t="s">
        <v>145</v>
      </c>
      <c r="E226" s="25" t="s">
        <v>752</v>
      </c>
      <c r="F226">
        <f t="shared" si="8"/>
        <v>1</v>
      </c>
      <c r="G226" t="str">
        <f t="shared" si="9"/>
        <v>rno-miR-20a-5p</v>
      </c>
    </row>
    <row r="227" spans="1:7">
      <c r="A227" s="24" t="s">
        <v>359</v>
      </c>
      <c r="B227" s="24" t="s">
        <v>762</v>
      </c>
      <c r="D227" s="25" t="s">
        <v>122</v>
      </c>
      <c r="E227" s="25" t="s">
        <v>752</v>
      </c>
      <c r="F227">
        <f t="shared" si="8"/>
        <v>1</v>
      </c>
      <c r="G227" t="str">
        <f t="shared" si="9"/>
        <v>rno-miR-210-3p</v>
      </c>
    </row>
    <row r="228" spans="1:7">
      <c r="A228" s="26" t="s">
        <v>754</v>
      </c>
      <c r="B228" s="26" t="s">
        <v>762</v>
      </c>
      <c r="D228" s="25" t="s">
        <v>251</v>
      </c>
      <c r="E228" s="25" t="s">
        <v>752</v>
      </c>
      <c r="F228">
        <f t="shared" si="8"/>
        <v>0</v>
      </c>
      <c r="G228" t="str">
        <f t="shared" si="9"/>
        <v>-</v>
      </c>
    </row>
    <row r="229" spans="1:7">
      <c r="A229" s="26" t="s">
        <v>361</v>
      </c>
      <c r="B229" s="26" t="s">
        <v>762</v>
      </c>
      <c r="D229" s="25" t="s">
        <v>174</v>
      </c>
      <c r="E229" s="25" t="s">
        <v>752</v>
      </c>
      <c r="F229">
        <f t="shared" si="8"/>
        <v>1</v>
      </c>
      <c r="G229" t="str">
        <f t="shared" si="9"/>
        <v>rno-miR-328a-3p</v>
      </c>
    </row>
    <row r="230" spans="1:7">
      <c r="A230" s="25" t="s">
        <v>246</v>
      </c>
      <c r="B230" s="25" t="s">
        <v>752</v>
      </c>
      <c r="D230" s="25" t="s">
        <v>253</v>
      </c>
      <c r="E230" s="25" t="s">
        <v>752</v>
      </c>
      <c r="F230">
        <f t="shared" si="8"/>
        <v>0</v>
      </c>
      <c r="G230" t="str">
        <f t="shared" si="9"/>
        <v>-</v>
      </c>
    </row>
    <row r="231" spans="1:7">
      <c r="A231" s="25" t="s">
        <v>248</v>
      </c>
      <c r="B231" s="25" t="s">
        <v>752</v>
      </c>
      <c r="D231" s="25" t="s">
        <v>118</v>
      </c>
      <c r="E231" s="25" t="s">
        <v>752</v>
      </c>
      <c r="F231">
        <f t="shared" si="8"/>
        <v>1</v>
      </c>
      <c r="G231" t="str">
        <f t="shared" si="9"/>
        <v>rno-miR-93-5p</v>
      </c>
    </row>
    <row r="232" spans="1:7">
      <c r="A232" s="25" t="s">
        <v>107</v>
      </c>
      <c r="B232" s="25" t="s">
        <v>752</v>
      </c>
    </row>
    <row r="233" spans="1:7">
      <c r="A233" s="26" t="s">
        <v>445</v>
      </c>
      <c r="B233" s="26" t="s">
        <v>752</v>
      </c>
    </row>
    <row r="234" spans="1:7">
      <c r="A234" s="25" t="s">
        <v>95</v>
      </c>
      <c r="B234" s="25" t="s">
        <v>752</v>
      </c>
    </row>
    <row r="235" spans="1:7">
      <c r="A235" s="26" t="s">
        <v>52</v>
      </c>
      <c r="B235" s="26" t="s">
        <v>752</v>
      </c>
    </row>
    <row r="236" spans="1:7">
      <c r="A236" s="25" t="s">
        <v>96</v>
      </c>
      <c r="B236" s="25" t="s">
        <v>752</v>
      </c>
    </row>
    <row r="237" spans="1:7">
      <c r="A237" s="25" t="s">
        <v>249</v>
      </c>
      <c r="B237" s="25" t="s">
        <v>752</v>
      </c>
    </row>
    <row r="238" spans="1:7">
      <c r="A238" s="25" t="s">
        <v>108</v>
      </c>
      <c r="B238" s="25" t="s">
        <v>752</v>
      </c>
    </row>
    <row r="239" spans="1:7">
      <c r="A239" s="25" t="s">
        <v>157</v>
      </c>
      <c r="B239" s="25" t="s">
        <v>752</v>
      </c>
    </row>
    <row r="240" spans="1:7">
      <c r="A240" s="25" t="s">
        <v>250</v>
      </c>
      <c r="B240" s="25" t="s">
        <v>752</v>
      </c>
    </row>
    <row r="241" spans="1:2">
      <c r="A241" s="25" t="s">
        <v>175</v>
      </c>
      <c r="B241" s="25" t="s">
        <v>752</v>
      </c>
    </row>
    <row r="242" spans="1:2">
      <c r="A242" s="25" t="s">
        <v>137</v>
      </c>
      <c r="B242" s="25" t="s">
        <v>752</v>
      </c>
    </row>
    <row r="243" spans="1:2">
      <c r="A243" s="25" t="s">
        <v>145</v>
      </c>
      <c r="B243" s="25" t="s">
        <v>752</v>
      </c>
    </row>
    <row r="244" spans="1:2">
      <c r="A244" s="25" t="s">
        <v>122</v>
      </c>
      <c r="B244" s="25" t="s">
        <v>752</v>
      </c>
    </row>
    <row r="245" spans="1:2">
      <c r="A245" s="25" t="s">
        <v>251</v>
      </c>
      <c r="B245" s="25" t="s">
        <v>752</v>
      </c>
    </row>
    <row r="246" spans="1:2">
      <c r="A246" s="25" t="s">
        <v>174</v>
      </c>
      <c r="B246" s="25" t="s">
        <v>752</v>
      </c>
    </row>
    <row r="247" spans="1:2">
      <c r="A247" s="25" t="s">
        <v>253</v>
      </c>
      <c r="B247" s="25" t="s">
        <v>752</v>
      </c>
    </row>
    <row r="248" spans="1:2">
      <c r="A248" s="25" t="s">
        <v>118</v>
      </c>
      <c r="B248" s="25" t="s">
        <v>752</v>
      </c>
    </row>
  </sheetData>
  <sortState ref="U1:U248">
    <sortCondition ref="U1"/>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36"/>
  <sheetViews>
    <sheetView workbookViewId="0">
      <pane xSplit="2" ySplit="1" topLeftCell="C2" activePane="bottomRight" state="frozenSplit"/>
      <selection pane="topRight" activeCell="O1" sqref="O1"/>
      <selection pane="bottomLeft" activeCell="A20" sqref="A20"/>
      <selection pane="bottomRight" sqref="A1:XFD1048576"/>
    </sheetView>
  </sheetViews>
  <sheetFormatPr defaultRowHeight="15"/>
  <cols>
    <col min="1" max="1" width="16.140625" customWidth="1"/>
    <col min="17" max="17" width="33.7109375" style="2" customWidth="1"/>
    <col min="19" max="19" width="38.7109375" customWidth="1"/>
    <col min="21" max="21" width="16.140625" customWidth="1"/>
    <col min="24" max="24" width="21" style="2" customWidth="1"/>
    <col min="28" max="28" width="14" customWidth="1"/>
  </cols>
  <sheetData>
    <row r="1" spans="1:44">
      <c r="A1" t="s">
        <v>0</v>
      </c>
      <c r="B1" t="s">
        <v>1</v>
      </c>
      <c r="C1" t="s">
        <v>2</v>
      </c>
      <c r="D1" t="s">
        <v>3</v>
      </c>
      <c r="E1" t="s">
        <v>4</v>
      </c>
      <c r="F1" t="s">
        <v>5</v>
      </c>
      <c r="G1" t="s">
        <v>6</v>
      </c>
      <c r="H1" t="s">
        <v>7</v>
      </c>
      <c r="I1" t="s">
        <v>8</v>
      </c>
      <c r="J1" t="s">
        <v>9</v>
      </c>
      <c r="K1" t="s">
        <v>10</v>
      </c>
      <c r="L1" t="s">
        <v>11</v>
      </c>
      <c r="M1" t="s">
        <v>12</v>
      </c>
      <c r="N1" t="s">
        <v>13</v>
      </c>
      <c r="O1" t="s">
        <v>14</v>
      </c>
      <c r="P1" t="s">
        <v>15</v>
      </c>
      <c r="Q1" s="2" t="s">
        <v>16</v>
      </c>
      <c r="R1" t="s">
        <v>17</v>
      </c>
      <c r="S1" t="s">
        <v>18</v>
      </c>
      <c r="T1" t="s">
        <v>19</v>
      </c>
      <c r="U1" t="s">
        <v>20</v>
      </c>
      <c r="V1" t="s">
        <v>21</v>
      </c>
      <c r="W1" t="s">
        <v>22</v>
      </c>
      <c r="X1" s="2"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row>
    <row r="2" spans="1:44">
      <c r="A2" t="s">
        <v>61</v>
      </c>
      <c r="B2" s="1">
        <v>45.342416614294002</v>
      </c>
      <c r="C2" s="1">
        <v>0.12656355877233899</v>
      </c>
      <c r="D2" s="1">
        <v>0.66174660729537405</v>
      </c>
      <c r="E2" s="1">
        <v>0.715988132483519</v>
      </c>
      <c r="F2" s="1">
        <v>0.87557996291308204</v>
      </c>
      <c r="G2" s="1">
        <v>-1.1421001420281101</v>
      </c>
      <c r="H2" s="1">
        <v>1.83830298248436</v>
      </c>
      <c r="I2" s="1">
        <v>2.09952609733898</v>
      </c>
      <c r="J2" s="1">
        <v>0.76787484404769202</v>
      </c>
      <c r="K2" s="1">
        <v>0.84777707622168597</v>
      </c>
      <c r="L2" s="1">
        <v>0.94287887827251604</v>
      </c>
      <c r="M2" s="1">
        <v>0.94348450604008205</v>
      </c>
      <c r="N2" s="1">
        <v>-1.0599008182944301</v>
      </c>
      <c r="O2" s="1">
        <v>1.9082557111774601</v>
      </c>
      <c r="P2" s="1">
        <v>2.0225617897721402</v>
      </c>
      <c r="Q2" s="3">
        <v>0.224976037609941</v>
      </c>
      <c r="R2" s="1">
        <v>0.56103399378979002</v>
      </c>
      <c r="S2" s="1">
        <v>0.64961830859870495</v>
      </c>
      <c r="T2" s="1">
        <v>0.78015735908448403</v>
      </c>
      <c r="U2" s="1">
        <v>-1.2817926900971599</v>
      </c>
      <c r="V2" s="1">
        <v>1.6854958036049299</v>
      </c>
      <c r="W2" s="1">
        <v>2.1604562001596701</v>
      </c>
      <c r="X2" s="3">
        <v>0.33835669403546897</v>
      </c>
      <c r="Y2" s="1">
        <v>0.96770014494144196</v>
      </c>
      <c r="Z2" s="1">
        <v>0.96770014494144196</v>
      </c>
      <c r="AA2" s="1">
        <v>0.98267389588496201</v>
      </c>
      <c r="AB2" s="1">
        <v>-1.0176315908945901</v>
      </c>
      <c r="AC2" s="1">
        <v>2.0049636719255699</v>
      </c>
      <c r="AD2" s="1">
        <v>2.0403143711414602</v>
      </c>
      <c r="AE2" s="1">
        <v>0.72603787288224997</v>
      </c>
      <c r="AF2" s="1">
        <v>0.88736289503961396</v>
      </c>
      <c r="AG2" s="1">
        <v>0.95836999220456798</v>
      </c>
      <c r="AH2" s="1">
        <v>1.0588839792232001</v>
      </c>
      <c r="AI2" s="1">
        <v>1.0588839792232001</v>
      </c>
      <c r="AJ2" s="1">
        <v>2.1604562001596701</v>
      </c>
      <c r="AK2" s="1">
        <v>2.0403143711414602</v>
      </c>
      <c r="AL2" s="1">
        <v>0.71046566536579303</v>
      </c>
      <c r="AM2" s="1">
        <v>0.70129836645784704</v>
      </c>
      <c r="AN2" s="1">
        <v>0.90756259188662602</v>
      </c>
      <c r="AO2" s="1">
        <v>0.84066151779038401</v>
      </c>
      <c r="AP2" s="1">
        <v>-1.18953940300303</v>
      </c>
      <c r="AQ2" s="1">
        <v>1.6854958036049299</v>
      </c>
      <c r="AR2" s="1">
        <v>2.0049636719255699</v>
      </c>
    </row>
    <row r="3" spans="1:44">
      <c r="A3" t="s">
        <v>125</v>
      </c>
      <c r="B3" s="1">
        <v>562.94550895690895</v>
      </c>
      <c r="C3" s="1">
        <v>3.5390122793239702E-4</v>
      </c>
      <c r="D3" s="1">
        <v>5.4330449326251697E-4</v>
      </c>
      <c r="E3" s="1">
        <v>2.0020698037318402E-3</v>
      </c>
      <c r="F3" s="1">
        <v>0.47698659911225699</v>
      </c>
      <c r="G3" s="1">
        <v>-2.0964949578481802</v>
      </c>
      <c r="H3" s="1">
        <v>15.445743068254</v>
      </c>
      <c r="I3" s="1">
        <v>32.381922458765096</v>
      </c>
      <c r="J3" s="1">
        <v>0.71369048378511502</v>
      </c>
      <c r="K3" s="1">
        <v>0.22752152515747301</v>
      </c>
      <c r="L3" s="1">
        <v>0.87634552427567702</v>
      </c>
      <c r="M3" s="1">
        <v>0.80057684117692496</v>
      </c>
      <c r="N3" s="1">
        <v>-1.24909933508681</v>
      </c>
      <c r="O3" s="1">
        <v>20.0104672116362</v>
      </c>
      <c r="P3" s="1">
        <v>24.995061287892501</v>
      </c>
      <c r="Q3" s="3">
        <v>2.0813913817857001E-2</v>
      </c>
      <c r="R3" s="1">
        <v>1.8715666040314799E-2</v>
      </c>
      <c r="S3" s="1">
        <v>6.0100176149062101E-2</v>
      </c>
      <c r="T3" s="1">
        <v>0.52756222947591302</v>
      </c>
      <c r="U3" s="1">
        <v>-1.89551098264447</v>
      </c>
      <c r="V3" s="1">
        <v>14.534298532592301</v>
      </c>
      <c r="W3" s="1">
        <v>27.549922490587001</v>
      </c>
      <c r="X3" s="3">
        <v>6.1332101901789803E-3</v>
      </c>
      <c r="Y3" s="1">
        <v>3.8537004028291202E-3</v>
      </c>
      <c r="Z3" s="1">
        <v>1.75409811439118E-2</v>
      </c>
      <c r="AA3" s="1">
        <v>0.43125948565099997</v>
      </c>
      <c r="AB3" s="1">
        <v>-2.3187895762813602</v>
      </c>
      <c r="AC3" s="1">
        <v>16.414344207636699</v>
      </c>
      <c r="AD3" s="1">
        <v>38.061410244756402</v>
      </c>
      <c r="AE3" s="1">
        <v>0.70732718344682499</v>
      </c>
      <c r="AF3" s="1">
        <v>0.18337997935425199</v>
      </c>
      <c r="AG3" s="1">
        <v>0.93367188214980701</v>
      </c>
      <c r="AH3" s="1">
        <v>0.72382821109154105</v>
      </c>
      <c r="AI3" s="1">
        <v>-1.3815432787456401</v>
      </c>
      <c r="AJ3" s="1">
        <v>27.549922490587001</v>
      </c>
      <c r="AK3" s="1">
        <v>38.061410244756402</v>
      </c>
      <c r="AL3" s="1">
        <v>0.71046566536579303</v>
      </c>
      <c r="AM3" s="1">
        <v>0.65643576676924598</v>
      </c>
      <c r="AN3" s="1">
        <v>0.90756259188662602</v>
      </c>
      <c r="AO3" s="1">
        <v>0.88546324778127194</v>
      </c>
      <c r="AP3" s="1">
        <v>-1.1293523503157501</v>
      </c>
      <c r="AQ3" s="1">
        <v>14.534298532592301</v>
      </c>
      <c r="AR3" s="1">
        <v>16.414344207636699</v>
      </c>
    </row>
    <row r="4" spans="1:44">
      <c r="A4" t="s">
        <v>115</v>
      </c>
      <c r="B4" s="1">
        <v>2947.6199417114199</v>
      </c>
      <c r="C4" s="1">
        <v>6.3555491771770696E-5</v>
      </c>
      <c r="D4" s="1">
        <v>5.4907067014516198E-5</v>
      </c>
      <c r="E4" s="1">
        <v>3.5954249630887401E-4</v>
      </c>
      <c r="F4" s="1">
        <v>0.52087708576346703</v>
      </c>
      <c r="G4" s="1">
        <v>-1.9198387245894299</v>
      </c>
      <c r="H4" s="1">
        <v>85.257993592782199</v>
      </c>
      <c r="I4" s="1">
        <v>163.68159766219199</v>
      </c>
      <c r="J4" s="1">
        <v>0.42084745430342202</v>
      </c>
      <c r="K4" s="1">
        <v>1.56594401601273E-2</v>
      </c>
      <c r="L4" s="1">
        <v>0.51676152528420205</v>
      </c>
      <c r="M4" s="1">
        <v>0.71527527551468395</v>
      </c>
      <c r="N4" s="1">
        <v>-1.39806314328485</v>
      </c>
      <c r="O4" s="1">
        <v>99.908879525659401</v>
      </c>
      <c r="P4" s="1">
        <v>139.678922143807</v>
      </c>
      <c r="Q4" s="3">
        <v>1.00385813314216E-2</v>
      </c>
      <c r="R4" s="1">
        <v>6.1800681594099804E-3</v>
      </c>
      <c r="S4" s="1">
        <v>2.8986403594480001E-2</v>
      </c>
      <c r="T4" s="1">
        <v>0.58263699363304999</v>
      </c>
      <c r="U4" s="1">
        <v>-1.7163345460858399</v>
      </c>
      <c r="V4" s="1">
        <v>76.2611089784032</v>
      </c>
      <c r="W4" s="1">
        <v>130.88957585051</v>
      </c>
      <c r="X4" s="3">
        <v>1.24273129916733E-3</v>
      </c>
      <c r="Y4" s="1">
        <v>4.7527711681936502E-4</v>
      </c>
      <c r="Z4" s="1">
        <v>3.5542115156185598E-3</v>
      </c>
      <c r="AA4" s="1">
        <v>0.465663769102032</v>
      </c>
      <c r="AB4" s="1">
        <v>-2.1474722028049502</v>
      </c>
      <c r="AC4" s="1">
        <v>95.316283343393593</v>
      </c>
      <c r="AD4" s="1">
        <v>204.68906892819899</v>
      </c>
      <c r="AE4" s="1">
        <v>0.70732718344682499</v>
      </c>
      <c r="AF4" s="1">
        <v>1.73176666328336E-2</v>
      </c>
      <c r="AG4" s="1">
        <v>0.93367188214980701</v>
      </c>
      <c r="AH4" s="1">
        <v>0.63945562176815496</v>
      </c>
      <c r="AI4" s="1">
        <v>-1.5638301798565799</v>
      </c>
      <c r="AJ4" s="1">
        <v>130.88957585051</v>
      </c>
      <c r="AK4" s="1">
        <v>204.68906892819899</v>
      </c>
      <c r="AL4" s="1">
        <v>0.70976500674795695</v>
      </c>
      <c r="AM4" s="1">
        <v>0.24354283938611501</v>
      </c>
      <c r="AN4" s="1">
        <v>0.90666755700706703</v>
      </c>
      <c r="AO4" s="1">
        <v>0.80008479454435599</v>
      </c>
      <c r="AP4" s="1">
        <v>-1.24986752256614</v>
      </c>
      <c r="AQ4" s="1">
        <v>76.2611089784032</v>
      </c>
      <c r="AR4" s="1">
        <v>95.316283343393593</v>
      </c>
    </row>
    <row r="5" spans="1:44">
      <c r="A5" t="s">
        <v>76</v>
      </c>
      <c r="B5" s="1">
        <v>52.4251020848751</v>
      </c>
      <c r="C5" s="1">
        <v>6.69840330016305E-2</v>
      </c>
      <c r="D5" s="1">
        <v>0.31291112559333101</v>
      </c>
      <c r="E5" s="1">
        <v>0.37893824383779501</v>
      </c>
      <c r="F5" s="1">
        <v>0.746683844071102</v>
      </c>
      <c r="G5" s="1">
        <v>-1.3392549041207999</v>
      </c>
      <c r="H5" s="1">
        <v>1.9373014167115299</v>
      </c>
      <c r="I5" s="1">
        <v>2.5945404229631102</v>
      </c>
      <c r="J5" s="1">
        <v>0.79577310326670203</v>
      </c>
      <c r="K5" s="1">
        <v>0.96233026441554703</v>
      </c>
      <c r="L5" s="1">
        <v>0.977135345406555</v>
      </c>
      <c r="M5" s="1">
        <v>0.98660535529640203</v>
      </c>
      <c r="N5" s="1">
        <v>-1.0135764970579999</v>
      </c>
      <c r="O5" s="1">
        <v>2.2268991677698602</v>
      </c>
      <c r="P5" s="1">
        <v>2.2571326577644202</v>
      </c>
      <c r="Q5" s="3">
        <v>0.193908494533478</v>
      </c>
      <c r="R5" s="1">
        <v>0.44962532169950298</v>
      </c>
      <c r="S5" s="1">
        <v>0.55991077796541999</v>
      </c>
      <c r="T5" s="1">
        <v>0.74054118484744402</v>
      </c>
      <c r="U5" s="1">
        <v>-1.3503637886203499</v>
      </c>
      <c r="V5" s="1">
        <v>1.91635145722639</v>
      </c>
      <c r="W5" s="1">
        <v>2.5877716139770901</v>
      </c>
      <c r="X5" s="3">
        <v>0.209473619762928</v>
      </c>
      <c r="Y5" s="1">
        <v>0.49470686534011599</v>
      </c>
      <c r="Z5" s="1">
        <v>0.59909455252197596</v>
      </c>
      <c r="AA5" s="1">
        <v>0.75287745557548302</v>
      </c>
      <c r="AB5" s="1">
        <v>-1.3282374078204</v>
      </c>
      <c r="AC5" s="1">
        <v>1.9584804055851801</v>
      </c>
      <c r="AD5" s="1">
        <v>2.6013269370568199</v>
      </c>
      <c r="AE5" s="1">
        <v>0.74888131919350198</v>
      </c>
      <c r="AF5" s="1">
        <v>0.98852334133542097</v>
      </c>
      <c r="AG5" s="1">
        <v>0.98852334133542097</v>
      </c>
      <c r="AH5" s="1">
        <v>0.99478907364971703</v>
      </c>
      <c r="AI5" s="1">
        <v>-1.0052382223411001</v>
      </c>
      <c r="AJ5" s="1">
        <v>2.5877716139770901</v>
      </c>
      <c r="AK5" s="1">
        <v>2.6013269370568199</v>
      </c>
      <c r="AL5" s="1">
        <v>0.76358595071984303</v>
      </c>
      <c r="AM5" s="1">
        <v>0.96064038961528697</v>
      </c>
      <c r="AN5" s="1">
        <v>0.97541947253244499</v>
      </c>
      <c r="AO5" s="1">
        <v>0.97848896100992799</v>
      </c>
      <c r="AP5" s="1">
        <v>-1.0219839363009899</v>
      </c>
      <c r="AQ5" s="1">
        <v>1.91635145722639</v>
      </c>
      <c r="AR5" s="1">
        <v>1.9584804055851801</v>
      </c>
    </row>
    <row r="6" spans="1:44">
      <c r="A6" t="s">
        <v>109</v>
      </c>
      <c r="B6" s="1">
        <v>4193.2787055969202</v>
      </c>
      <c r="C6" s="1">
        <v>5.0853681437879701E-4</v>
      </c>
      <c r="D6" s="1">
        <v>9.0705577796387305E-4</v>
      </c>
      <c r="E6" s="1">
        <v>2.8768654070571902E-3</v>
      </c>
      <c r="F6" s="1">
        <v>0.54747024309052095</v>
      </c>
      <c r="G6" s="1">
        <v>-1.8265832940159501</v>
      </c>
      <c r="H6" s="1">
        <v>125.325126647834</v>
      </c>
      <c r="I6" s="1">
        <v>228.91678263207899</v>
      </c>
      <c r="J6" s="1">
        <v>0.42084745430342202</v>
      </c>
      <c r="K6" s="1">
        <v>1.40491068455559E-2</v>
      </c>
      <c r="L6" s="1">
        <v>0.51676152528420205</v>
      </c>
      <c r="M6" s="1">
        <v>0.66033337913965995</v>
      </c>
      <c r="N6" s="1">
        <v>-1.51438656834656</v>
      </c>
      <c r="O6" s="1">
        <v>137.63836919748701</v>
      </c>
      <c r="P6" s="1">
        <v>208.43769758719199</v>
      </c>
      <c r="Q6" s="3">
        <v>1.7910446592221799E-2</v>
      </c>
      <c r="R6" s="1">
        <v>1.3320894652965E-2</v>
      </c>
      <c r="S6" s="1">
        <v>5.1716414535040597E-2</v>
      </c>
      <c r="T6" s="1">
        <v>0.55951697628777497</v>
      </c>
      <c r="U6" s="1">
        <v>-1.78725586958003</v>
      </c>
      <c r="V6" s="1">
        <v>102.954694031568</v>
      </c>
      <c r="W6" s="1">
        <v>184.006381190692</v>
      </c>
      <c r="X6" s="3">
        <v>1.16777023629939E-2</v>
      </c>
      <c r="Y6" s="1">
        <v>1.0879726034855999E-2</v>
      </c>
      <c r="Z6" s="1">
        <v>3.3398228758162701E-2</v>
      </c>
      <c r="AA6" s="1">
        <v>0.53568288322218505</v>
      </c>
      <c r="AB6" s="1">
        <v>-1.86677609332017</v>
      </c>
      <c r="AC6" s="1">
        <v>152.55630175035901</v>
      </c>
      <c r="AD6" s="1">
        <v>284.78845696288897</v>
      </c>
      <c r="AE6" s="1">
        <v>0.70732718344682499</v>
      </c>
      <c r="AF6" s="1">
        <v>5.16366131694087E-2</v>
      </c>
      <c r="AG6" s="1">
        <v>0.93367188214980701</v>
      </c>
      <c r="AH6" s="1">
        <v>0.64611600884195297</v>
      </c>
      <c r="AI6" s="1">
        <v>-1.54770967800708</v>
      </c>
      <c r="AJ6" s="1">
        <v>184.006381190692</v>
      </c>
      <c r="AK6" s="1">
        <v>284.78845696288897</v>
      </c>
      <c r="AL6" s="1">
        <v>0.69805502536734898</v>
      </c>
      <c r="AM6" s="1">
        <v>9.4575196985253698E-2</v>
      </c>
      <c r="AN6" s="1">
        <v>0.89170900014667798</v>
      </c>
      <c r="AO6" s="1">
        <v>0.67486359359447801</v>
      </c>
      <c r="AP6" s="1">
        <v>-1.4817809250514899</v>
      </c>
      <c r="AQ6" s="1">
        <v>102.954694031568</v>
      </c>
      <c r="AR6" s="1">
        <v>152.55630175035901</v>
      </c>
    </row>
    <row r="7" spans="1:44">
      <c r="A7" t="s">
        <v>159</v>
      </c>
      <c r="B7" s="1">
        <v>914.40746641159001</v>
      </c>
      <c r="C7" s="1">
        <v>2.17073003744188E-5</v>
      </c>
      <c r="D7" s="1">
        <v>1.3954693097840701E-5</v>
      </c>
      <c r="E7" s="1">
        <v>1.22801299260998E-4</v>
      </c>
      <c r="F7" s="1">
        <v>0.31775490703882597</v>
      </c>
      <c r="G7" s="1">
        <v>-3.14707964487173</v>
      </c>
      <c r="H7" s="1">
        <v>18.5697281874642</v>
      </c>
      <c r="I7" s="1">
        <v>58.440413578255097</v>
      </c>
      <c r="J7" s="1">
        <v>0.717011606808861</v>
      </c>
      <c r="K7" s="1">
        <v>0.45877171083703899</v>
      </c>
      <c r="L7" s="1">
        <v>0.88042355440715903</v>
      </c>
      <c r="M7" s="1">
        <v>0.86100585914347605</v>
      </c>
      <c r="N7" s="1">
        <v>-1.1614322822318399</v>
      </c>
      <c r="O7" s="1">
        <v>30.5676792226927</v>
      </c>
      <c r="P7" s="1">
        <v>35.5022894412458</v>
      </c>
      <c r="Q7" s="3">
        <v>4.5114850094003702E-3</v>
      </c>
      <c r="R7" s="1">
        <v>1.9476050715720201E-3</v>
      </c>
      <c r="S7" s="1">
        <v>1.30269129646435E-2</v>
      </c>
      <c r="T7" s="1">
        <v>0.37481547573941398</v>
      </c>
      <c r="U7" s="1">
        <v>-2.6679794851780199</v>
      </c>
      <c r="V7" s="1">
        <v>18.7141981827031</v>
      </c>
      <c r="W7" s="1">
        <v>49.929096824733698</v>
      </c>
      <c r="X7" s="3">
        <v>6.7210581661879298E-4</v>
      </c>
      <c r="Y7" s="1">
        <v>2.0387209770769999E-4</v>
      </c>
      <c r="Z7" s="1">
        <v>1.9222226355297401E-3</v>
      </c>
      <c r="AA7" s="1">
        <v>0.269381035423014</v>
      </c>
      <c r="AB7" s="1">
        <v>-3.7122138105590001</v>
      </c>
      <c r="AC7" s="1">
        <v>18.426373472683601</v>
      </c>
      <c r="AD7" s="1">
        <v>68.402638068663094</v>
      </c>
      <c r="AE7" s="1">
        <v>0.70732718344682499</v>
      </c>
      <c r="AF7" s="1">
        <v>0.24284302606783201</v>
      </c>
      <c r="AG7" s="1">
        <v>0.93367188214980701</v>
      </c>
      <c r="AH7" s="1">
        <v>0.72992940377475102</v>
      </c>
      <c r="AI7" s="1">
        <v>-1.3699955020699299</v>
      </c>
      <c r="AJ7" s="1">
        <v>49.929096824733698</v>
      </c>
      <c r="AK7" s="1">
        <v>68.402638068663094</v>
      </c>
      <c r="AL7" s="1">
        <v>0.76358595071984303</v>
      </c>
      <c r="AM7" s="1">
        <v>0.95897673607617695</v>
      </c>
      <c r="AN7" s="1">
        <v>0.97541947253244499</v>
      </c>
      <c r="AO7" s="1">
        <v>1.01562025813137</v>
      </c>
      <c r="AP7" s="1">
        <v>1.01562025813137</v>
      </c>
      <c r="AQ7" s="1">
        <v>18.7141981827031</v>
      </c>
      <c r="AR7" s="1">
        <v>18.426373472683601</v>
      </c>
    </row>
    <row r="8" spans="1:44">
      <c r="A8" t="s">
        <v>130</v>
      </c>
      <c r="B8" s="1">
        <v>454.06363725662197</v>
      </c>
      <c r="C8" s="1">
        <v>6.3555491771770696E-5</v>
      </c>
      <c r="D8" s="1">
        <v>5.66769319238836E-5</v>
      </c>
      <c r="E8" s="1">
        <v>3.5954249630887401E-4</v>
      </c>
      <c r="F8" s="1">
        <v>0.46791457796029401</v>
      </c>
      <c r="G8" s="1">
        <v>-2.1371422201871502</v>
      </c>
      <c r="H8" s="1">
        <v>12.317443621505999</v>
      </c>
      <c r="I8" s="1">
        <v>26.324128804919301</v>
      </c>
      <c r="J8" s="1">
        <v>0.717011606808861</v>
      </c>
      <c r="K8" s="1">
        <v>0.40433069713219899</v>
      </c>
      <c r="L8" s="1">
        <v>0.88042355440715903</v>
      </c>
      <c r="M8" s="1">
        <v>0.88185299695144403</v>
      </c>
      <c r="N8" s="1">
        <v>-1.1339758479667099</v>
      </c>
      <c r="O8" s="1">
        <v>16.909680143385099</v>
      </c>
      <c r="P8" s="1">
        <v>19.175168879033802</v>
      </c>
      <c r="Q8" s="3">
        <v>1.00385813314216E-2</v>
      </c>
      <c r="R8" s="1">
        <v>6.3682250321206099E-3</v>
      </c>
      <c r="S8" s="1">
        <v>2.8986403594480001E-2</v>
      </c>
      <c r="T8" s="1">
        <v>0.53426865102798904</v>
      </c>
      <c r="U8" s="1">
        <v>-1.8717175302647699</v>
      </c>
      <c r="V8" s="1">
        <v>12.359908019221701</v>
      </c>
      <c r="W8" s="1">
        <v>23.134256509588401</v>
      </c>
      <c r="X8" s="3">
        <v>1.24273129916733E-3</v>
      </c>
      <c r="Y8" s="1">
        <v>4.84665206675259E-4</v>
      </c>
      <c r="Z8" s="1">
        <v>3.5542115156185598E-3</v>
      </c>
      <c r="AA8" s="1">
        <v>0.40980142077677401</v>
      </c>
      <c r="AB8" s="1">
        <v>-2.4402062787008099</v>
      </c>
      <c r="AC8" s="1">
        <v>12.2751251168722</v>
      </c>
      <c r="AD8" s="1">
        <v>29.953837377517299</v>
      </c>
      <c r="AE8" s="1">
        <v>0.70732718344682499</v>
      </c>
      <c r="AF8" s="1">
        <v>0.176707219608599</v>
      </c>
      <c r="AG8" s="1">
        <v>0.93367188214980701</v>
      </c>
      <c r="AH8" s="1">
        <v>0.77233031003711095</v>
      </c>
      <c r="AI8" s="1">
        <v>-1.2947827982459299</v>
      </c>
      <c r="AJ8" s="1">
        <v>23.134256509588401</v>
      </c>
      <c r="AK8" s="1">
        <v>29.953837377517299</v>
      </c>
      <c r="AL8" s="1">
        <v>0.767822844325877</v>
      </c>
      <c r="AM8" s="1">
        <v>0.97646467763307998</v>
      </c>
      <c r="AN8" s="1">
        <v>0.98083176242918402</v>
      </c>
      <c r="AO8" s="1">
        <v>1.0069068870220499</v>
      </c>
      <c r="AP8" s="1">
        <v>1.0069068870220499</v>
      </c>
      <c r="AQ8" s="1">
        <v>12.359908019221701</v>
      </c>
      <c r="AR8" s="1">
        <v>12.2751251168722</v>
      </c>
    </row>
    <row r="9" spans="1:44">
      <c r="A9" t="s">
        <v>116</v>
      </c>
      <c r="B9" s="1">
        <v>35.042828671634197</v>
      </c>
      <c r="C9" s="1">
        <v>2.1110456037524001E-2</v>
      </c>
      <c r="D9" s="1">
        <v>8.0239011532326501E-2</v>
      </c>
      <c r="E9" s="1">
        <v>0.119424865583707</v>
      </c>
      <c r="F9" s="1">
        <v>0.51085628740038502</v>
      </c>
      <c r="G9" s="1">
        <v>-1.95749768509014</v>
      </c>
      <c r="H9" s="1">
        <v>1.01531065373734</v>
      </c>
      <c r="I9" s="1">
        <v>1.9874682541127699</v>
      </c>
      <c r="J9" s="1">
        <v>0.76787484404769202</v>
      </c>
      <c r="K9" s="1">
        <v>0.80308769904080801</v>
      </c>
      <c r="L9" s="1">
        <v>0.94287887827251604</v>
      </c>
      <c r="M9" s="1">
        <v>0.91218872095114001</v>
      </c>
      <c r="N9" s="1">
        <v>-1.0962643771316301</v>
      </c>
      <c r="O9" s="1">
        <v>1.3567252909257901</v>
      </c>
      <c r="P9" s="1">
        <v>1.4873296059723999</v>
      </c>
      <c r="Q9" s="3">
        <v>0.110597304347702</v>
      </c>
      <c r="R9" s="1">
        <v>0.22614895797083601</v>
      </c>
      <c r="S9" s="1">
        <v>0.319349716303991</v>
      </c>
      <c r="T9" s="1">
        <v>0.52959335404721297</v>
      </c>
      <c r="U9" s="1">
        <v>-1.8882412182061601</v>
      </c>
      <c r="V9" s="1">
        <v>0.98733193427536803</v>
      </c>
      <c r="W9" s="1">
        <v>1.8643208541498399</v>
      </c>
      <c r="X9" s="3">
        <v>9.9294450844247803E-2</v>
      </c>
      <c r="Y9" s="1">
        <v>0.189321419609699</v>
      </c>
      <c r="Z9" s="1">
        <v>0.28398212941454798</v>
      </c>
      <c r="AA9" s="1">
        <v>0.492782140074286</v>
      </c>
      <c r="AB9" s="1">
        <v>-2.0292943243625801</v>
      </c>
      <c r="AC9" s="1">
        <v>1.0440822258515501</v>
      </c>
      <c r="AD9" s="1">
        <v>2.11875013483521</v>
      </c>
      <c r="AE9" s="1">
        <v>0.70732718344682499</v>
      </c>
      <c r="AF9" s="1">
        <v>0.75839800354336895</v>
      </c>
      <c r="AG9" s="1">
        <v>0.93367188214980701</v>
      </c>
      <c r="AH9" s="1">
        <v>0.879915391370378</v>
      </c>
      <c r="AI9" s="1">
        <v>-1.13647290388068</v>
      </c>
      <c r="AJ9" s="1">
        <v>1.8643208541498399</v>
      </c>
      <c r="AK9" s="1">
        <v>2.11875013483521</v>
      </c>
      <c r="AL9" s="1">
        <v>0.76358595071984303</v>
      </c>
      <c r="AM9" s="1">
        <v>0.92680046897076895</v>
      </c>
      <c r="AN9" s="1">
        <v>0.97541947253244499</v>
      </c>
      <c r="AO9" s="1">
        <v>0.94564576411668799</v>
      </c>
      <c r="AP9" s="1">
        <v>-1.05747843214217</v>
      </c>
      <c r="AQ9" s="1">
        <v>0.98733193427536803</v>
      </c>
      <c r="AR9" s="1">
        <v>1.0440822258515501</v>
      </c>
    </row>
    <row r="10" spans="1:44">
      <c r="A10" t="s">
        <v>103</v>
      </c>
      <c r="B10" s="1">
        <v>845.23185089230503</v>
      </c>
      <c r="C10" s="1">
        <v>3.5124172239101802E-3</v>
      </c>
      <c r="D10" s="1">
        <v>9.6340586712965002E-3</v>
      </c>
      <c r="E10" s="1">
        <v>1.9870246009549002E-2</v>
      </c>
      <c r="F10" s="1">
        <v>0.56950813340883899</v>
      </c>
      <c r="G10" s="1">
        <v>-1.75590117390319</v>
      </c>
      <c r="H10" s="1">
        <v>25.990043606602601</v>
      </c>
      <c r="I10" s="1">
        <v>45.635948074290198</v>
      </c>
      <c r="J10" s="1">
        <v>0.67332323681013495</v>
      </c>
      <c r="K10" s="1">
        <v>0.110623695175256</v>
      </c>
      <c r="L10" s="1">
        <v>0.82677830008314201</v>
      </c>
      <c r="M10" s="1">
        <v>0.72082486078491403</v>
      </c>
      <c r="N10" s="1">
        <v>-1.3872995430694299</v>
      </c>
      <c r="O10" s="1">
        <v>29.239633258705599</v>
      </c>
      <c r="P10" s="1">
        <v>40.564129857077603</v>
      </c>
      <c r="Q10" s="3">
        <v>7.0345914943086799E-2</v>
      </c>
      <c r="R10" s="1">
        <v>0.109255999145981</v>
      </c>
      <c r="S10" s="1">
        <v>0.20312382939816301</v>
      </c>
      <c r="T10" s="1">
        <v>0.63245242736684304</v>
      </c>
      <c r="U10" s="1">
        <v>-1.5811465917893699</v>
      </c>
      <c r="V10" s="1">
        <v>23.253367376886001</v>
      </c>
      <c r="W10" s="1">
        <v>36.766982572744801</v>
      </c>
      <c r="X10" s="3">
        <v>2.26224274424946E-2</v>
      </c>
      <c r="Y10" s="1">
        <v>2.7938697891480901E-2</v>
      </c>
      <c r="Z10" s="1">
        <v>6.4700142485534698E-2</v>
      </c>
      <c r="AA10" s="1">
        <v>0.51282831717347899</v>
      </c>
      <c r="AB10" s="1">
        <v>-1.9499703243994599</v>
      </c>
      <c r="AC10" s="1">
        <v>29.048797781629801</v>
      </c>
      <c r="AD10" s="1">
        <v>56.644293627270898</v>
      </c>
      <c r="AE10" s="1">
        <v>0.70732718344682499</v>
      </c>
      <c r="AF10" s="1">
        <v>0.11909991813413399</v>
      </c>
      <c r="AG10" s="1">
        <v>0.93367188214980701</v>
      </c>
      <c r="AH10" s="1">
        <v>0.64908537498930297</v>
      </c>
      <c r="AI10" s="1">
        <v>-1.540629381792</v>
      </c>
      <c r="AJ10" s="1">
        <v>36.766982572744801</v>
      </c>
      <c r="AK10" s="1">
        <v>56.644293627270898</v>
      </c>
      <c r="AL10" s="1">
        <v>0.70976500674795695</v>
      </c>
      <c r="AM10" s="1">
        <v>0.449255255705096</v>
      </c>
      <c r="AN10" s="1">
        <v>0.90666755700706703</v>
      </c>
      <c r="AO10" s="1">
        <v>0.80049327861400799</v>
      </c>
      <c r="AP10" s="1">
        <v>-1.2492297271145301</v>
      </c>
      <c r="AQ10" s="1">
        <v>23.253367376886001</v>
      </c>
      <c r="AR10" s="1">
        <v>29.048797781629801</v>
      </c>
    </row>
    <row r="11" spans="1:44">
      <c r="A11" t="s">
        <v>139</v>
      </c>
      <c r="B11" s="1">
        <v>1988.79332923889</v>
      </c>
      <c r="C11" s="1">
        <v>1.11908037964978E-4</v>
      </c>
      <c r="D11" s="1">
        <v>1.15105410478264E-4</v>
      </c>
      <c r="E11" s="1">
        <v>6.3307975763045202E-4</v>
      </c>
      <c r="F11" s="1">
        <v>0.40403329865304599</v>
      </c>
      <c r="G11" s="1">
        <v>-2.4750435257038599</v>
      </c>
      <c r="H11" s="1">
        <v>48.729373619282697</v>
      </c>
      <c r="I11" s="1">
        <v>120.607320669552</v>
      </c>
      <c r="J11" s="1">
        <v>0.717011606808861</v>
      </c>
      <c r="K11" s="1">
        <v>0.42010104592799302</v>
      </c>
      <c r="L11" s="1">
        <v>0.88042355440715903</v>
      </c>
      <c r="M11" s="1">
        <v>0.85686380534717899</v>
      </c>
      <c r="N11" s="1">
        <v>-1.1670466108611299</v>
      </c>
      <c r="O11" s="1">
        <v>70.964009990013594</v>
      </c>
      <c r="P11" s="1">
        <v>82.818307349800506</v>
      </c>
      <c r="Q11" s="3">
        <v>6.9115367193567498E-3</v>
      </c>
      <c r="R11" s="1">
        <v>3.6285567776622898E-3</v>
      </c>
      <c r="S11" s="1">
        <v>1.9957062277142602E-2</v>
      </c>
      <c r="T11" s="1">
        <v>0.42336507655990602</v>
      </c>
      <c r="U11" s="1">
        <v>-2.36202761013165</v>
      </c>
      <c r="V11" s="1">
        <v>46.173804889041698</v>
      </c>
      <c r="W11" s="1">
        <v>109.06380199691699</v>
      </c>
      <c r="X11" s="3">
        <v>4.2432200218180298E-3</v>
      </c>
      <c r="Y11" s="1">
        <v>2.29841084515143E-3</v>
      </c>
      <c r="Z11" s="1">
        <v>1.21356092623995E-2</v>
      </c>
      <c r="AA11" s="1">
        <v>0.38558425212326702</v>
      </c>
      <c r="AB11" s="1">
        <v>-2.59346691285594</v>
      </c>
      <c r="AC11" s="1">
        <v>51.426384700889002</v>
      </c>
      <c r="AD11" s="1">
        <v>133.37262714809199</v>
      </c>
      <c r="AE11" s="1">
        <v>0.70732718344682499</v>
      </c>
      <c r="AF11" s="1">
        <v>0.43905821274206502</v>
      </c>
      <c r="AG11" s="1">
        <v>0.93367188214980701</v>
      </c>
      <c r="AH11" s="1">
        <v>0.81773752474794503</v>
      </c>
      <c r="AI11" s="1">
        <v>-1.22288628042137</v>
      </c>
      <c r="AJ11" s="1">
        <v>109.06380199691699</v>
      </c>
      <c r="AK11" s="1">
        <v>133.37262714809199</v>
      </c>
      <c r="AL11" s="1">
        <v>0.71046566536579303</v>
      </c>
      <c r="AM11" s="1">
        <v>0.69978675141380198</v>
      </c>
      <c r="AN11" s="1">
        <v>0.90756259188662602</v>
      </c>
      <c r="AO11" s="1">
        <v>0.89786216077140202</v>
      </c>
      <c r="AP11" s="1">
        <v>-1.11375670307883</v>
      </c>
      <c r="AQ11" s="1">
        <v>46.173804889041698</v>
      </c>
      <c r="AR11" s="1">
        <v>51.426384700889002</v>
      </c>
    </row>
    <row r="12" spans="1:44">
      <c r="A12" t="s">
        <v>123</v>
      </c>
      <c r="B12" s="1">
        <v>4111.1575279235803</v>
      </c>
      <c r="C12" s="1">
        <v>3.4873356489200298E-5</v>
      </c>
      <c r="D12" s="1">
        <v>2.3913158735451601E-5</v>
      </c>
      <c r="E12" s="1">
        <v>1.9728355956747599E-4</v>
      </c>
      <c r="F12" s="1">
        <v>0.48002951051054199</v>
      </c>
      <c r="G12" s="1">
        <v>-2.0832052573943498</v>
      </c>
      <c r="H12" s="1">
        <v>112.076293144353</v>
      </c>
      <c r="I12" s="1">
        <v>233.477923078652</v>
      </c>
      <c r="J12" s="1">
        <v>0.717011606808861</v>
      </c>
      <c r="K12" s="1">
        <v>0.50973407709808305</v>
      </c>
      <c r="L12" s="1">
        <v>0.88042355440715903</v>
      </c>
      <c r="M12" s="1">
        <v>0.91490293655079802</v>
      </c>
      <c r="N12" s="1">
        <v>-1.09301212188696</v>
      </c>
      <c r="O12" s="1">
        <v>154.727425962696</v>
      </c>
      <c r="P12" s="1">
        <v>169.11895216305399</v>
      </c>
      <c r="Q12" s="3">
        <v>2.81782430134285E-2</v>
      </c>
      <c r="R12" s="1">
        <v>3.2052751427774903E-2</v>
      </c>
      <c r="S12" s="1">
        <v>8.1364676701274799E-2</v>
      </c>
      <c r="T12" s="1">
        <v>0.65562595397512002</v>
      </c>
      <c r="U12" s="1">
        <v>-1.52525993508479</v>
      </c>
      <c r="V12" s="1">
        <v>125.283930358411</v>
      </c>
      <c r="W12" s="1">
        <v>191.090559472015</v>
      </c>
      <c r="X12" s="3">
        <v>1.6884528127337499E-4</v>
      </c>
      <c r="Y12" s="1">
        <v>2.9266515420718401E-5</v>
      </c>
      <c r="Z12" s="1">
        <v>4.8289750444185399E-4</v>
      </c>
      <c r="AA12" s="1">
        <v>0.35146310112325801</v>
      </c>
      <c r="AB12" s="1">
        <v>-2.8452488947034502</v>
      </c>
      <c r="AC12" s="1">
        <v>100.26102668590001</v>
      </c>
      <c r="AD12" s="1">
        <v>285.26757530951801</v>
      </c>
      <c r="AE12" s="1">
        <v>0.70732718344682499</v>
      </c>
      <c r="AF12" s="1">
        <v>3.8721551694622998E-2</v>
      </c>
      <c r="AG12" s="1">
        <v>0.93367188214980701</v>
      </c>
      <c r="AH12" s="1">
        <v>0.66986428181243596</v>
      </c>
      <c r="AI12" s="1">
        <v>-1.4928397097010799</v>
      </c>
      <c r="AJ12" s="1">
        <v>191.090559472015</v>
      </c>
      <c r="AK12" s="1">
        <v>285.26757530951801</v>
      </c>
      <c r="AL12" s="1">
        <v>0.70976500674795695</v>
      </c>
      <c r="AM12" s="1">
        <v>0.26437740153204298</v>
      </c>
      <c r="AN12" s="1">
        <v>0.90666755700706703</v>
      </c>
      <c r="AO12" s="1">
        <v>1.2495775727054601</v>
      </c>
      <c r="AP12" s="1">
        <v>1.2495775727054601</v>
      </c>
      <c r="AQ12" s="1">
        <v>125.283930358411</v>
      </c>
      <c r="AR12" s="1">
        <v>100.26102668590001</v>
      </c>
    </row>
    <row r="13" spans="1:44">
      <c r="A13" t="s">
        <v>77</v>
      </c>
      <c r="B13" s="1">
        <v>131.389273643493</v>
      </c>
      <c r="C13" s="1">
        <v>5.0230154197718403E-2</v>
      </c>
      <c r="D13" s="1">
        <v>0.22388297299554499</v>
      </c>
      <c r="E13" s="1">
        <v>0.284159158032807</v>
      </c>
      <c r="F13" s="1">
        <v>0.742908437554339</v>
      </c>
      <c r="G13" s="1">
        <v>-1.3460608999030901</v>
      </c>
      <c r="H13" s="1">
        <v>4.8374439534894096</v>
      </c>
      <c r="I13" s="1">
        <v>6.5114941609379802</v>
      </c>
      <c r="J13" s="1">
        <v>0.717011606808861</v>
      </c>
      <c r="K13" s="1">
        <v>0.37923833799047701</v>
      </c>
      <c r="L13" s="1">
        <v>0.88042355440715903</v>
      </c>
      <c r="M13" s="1">
        <v>0.80831984315928995</v>
      </c>
      <c r="N13" s="1">
        <v>-1.23713404843747</v>
      </c>
      <c r="O13" s="1">
        <v>5.0459148909622398</v>
      </c>
      <c r="P13" s="1">
        <v>6.2424731169027403</v>
      </c>
      <c r="Q13" s="3">
        <v>0.103154675487808</v>
      </c>
      <c r="R13" s="1">
        <v>0.19631624178773499</v>
      </c>
      <c r="S13" s="1">
        <v>0.29785912547104698</v>
      </c>
      <c r="T13" s="1">
        <v>0.63665521496040101</v>
      </c>
      <c r="U13" s="1">
        <v>-1.5707088805707701</v>
      </c>
      <c r="V13" s="1">
        <v>4.0261696567602199</v>
      </c>
      <c r="W13" s="1">
        <v>6.32394043407567</v>
      </c>
      <c r="X13" s="3">
        <v>0.26355226563195699</v>
      </c>
      <c r="Y13" s="1">
        <v>0.67126426981244203</v>
      </c>
      <c r="Z13" s="1">
        <v>0.75375947970739798</v>
      </c>
      <c r="AA13" s="1">
        <v>0.86689456651000296</v>
      </c>
      <c r="AB13" s="1">
        <v>-1.1535428166609201</v>
      </c>
      <c r="AC13" s="1">
        <v>5.8121902448545901</v>
      </c>
      <c r="AD13" s="1">
        <v>6.7046103058569804</v>
      </c>
      <c r="AE13" s="1">
        <v>0.72307222774534197</v>
      </c>
      <c r="AF13" s="1">
        <v>0.85322522873950202</v>
      </c>
      <c r="AG13" s="1">
        <v>0.95445534062384996</v>
      </c>
      <c r="AH13" s="1">
        <v>0.94322267000198501</v>
      </c>
      <c r="AI13" s="1">
        <v>-1.0601950438679499</v>
      </c>
      <c r="AJ13" s="1">
        <v>6.32394043407567</v>
      </c>
      <c r="AK13" s="1">
        <v>6.7046103058569804</v>
      </c>
      <c r="AL13" s="1">
        <v>0.70976500674795695</v>
      </c>
      <c r="AM13" s="1">
        <v>0.31459828939060702</v>
      </c>
      <c r="AN13" s="1">
        <v>0.90666755700706703</v>
      </c>
      <c r="AO13" s="1">
        <v>0.69271126492717205</v>
      </c>
      <c r="AP13" s="1">
        <v>-1.44360291312013</v>
      </c>
      <c r="AQ13" s="1">
        <v>4.0261696567602199</v>
      </c>
      <c r="AR13" s="1">
        <v>5.8121902448545901</v>
      </c>
    </row>
    <row r="14" spans="1:44">
      <c r="A14" t="s">
        <v>55</v>
      </c>
      <c r="B14" s="1">
        <v>476.43438148498501</v>
      </c>
      <c r="C14" s="1">
        <v>0.165581294146428</v>
      </c>
      <c r="D14" s="1">
        <v>0.93671703545693796</v>
      </c>
      <c r="E14" s="1">
        <v>0.93671703545693796</v>
      </c>
      <c r="F14" s="1">
        <v>1.0199572721616501</v>
      </c>
      <c r="G14" s="1">
        <v>1.0199572721616501</v>
      </c>
      <c r="H14" s="1">
        <v>20.933947997899299</v>
      </c>
      <c r="I14" s="1">
        <v>20.524338194680102</v>
      </c>
      <c r="J14" s="1">
        <v>0.717011606808861</v>
      </c>
      <c r="K14" s="1">
        <v>0.43735720430997299</v>
      </c>
      <c r="L14" s="1">
        <v>0.88042355440715903</v>
      </c>
      <c r="M14" s="1">
        <v>0.822947630963621</v>
      </c>
      <c r="N14" s="1">
        <v>-1.2151441505810701</v>
      </c>
      <c r="O14" s="1">
        <v>18.803827190027199</v>
      </c>
      <c r="P14" s="1">
        <v>22.849360617747099</v>
      </c>
      <c r="Q14" s="3">
        <v>0.333242930449488</v>
      </c>
      <c r="R14" s="1">
        <v>0.95494927256931394</v>
      </c>
      <c r="S14" s="1">
        <v>0.96223896167289702</v>
      </c>
      <c r="T14" s="1">
        <v>0.980645774453204</v>
      </c>
      <c r="U14" s="1">
        <v>-1.0197362045001199</v>
      </c>
      <c r="V14" s="1">
        <v>18.6209713526003</v>
      </c>
      <c r="W14" s="1">
        <v>18.988478651143598</v>
      </c>
      <c r="X14" s="3">
        <v>0.31829625381481402</v>
      </c>
      <c r="Y14" s="1">
        <v>0.86894877291444195</v>
      </c>
      <c r="Z14" s="1">
        <v>0.91032728591036804</v>
      </c>
      <c r="AA14" s="1">
        <v>1.0608446639312801</v>
      </c>
      <c r="AB14" s="1">
        <v>1.0608446639312801</v>
      </c>
      <c r="AC14" s="1">
        <v>23.534227644765402</v>
      </c>
      <c r="AD14" s="1">
        <v>22.1844238324082</v>
      </c>
      <c r="AE14" s="1">
        <v>0.70732718344682499</v>
      </c>
      <c r="AF14" s="1">
        <v>0.65182558562329995</v>
      </c>
      <c r="AG14" s="1">
        <v>0.93367188214980701</v>
      </c>
      <c r="AH14" s="1">
        <v>0.85593742682220997</v>
      </c>
      <c r="AI14" s="1">
        <v>-1.1683097019283699</v>
      </c>
      <c r="AJ14" s="1">
        <v>18.988478651143598</v>
      </c>
      <c r="AK14" s="1">
        <v>22.1844238324082</v>
      </c>
      <c r="AL14" s="1">
        <v>0.71046566536579303</v>
      </c>
      <c r="AM14" s="1">
        <v>0.51765310450198299</v>
      </c>
      <c r="AN14" s="1">
        <v>0.90756259188662602</v>
      </c>
      <c r="AO14" s="1">
        <v>0.79122933766665204</v>
      </c>
      <c r="AP14" s="1">
        <v>-1.2638560685186599</v>
      </c>
      <c r="AQ14" s="1">
        <v>18.6209713526003</v>
      </c>
      <c r="AR14" s="1">
        <v>23.534227644765402</v>
      </c>
    </row>
    <row r="15" spans="1:44">
      <c r="A15" t="s">
        <v>88</v>
      </c>
      <c r="B15" s="1">
        <v>412.57323646545399</v>
      </c>
      <c r="C15" s="1">
        <v>2.0606530040010802E-2</v>
      </c>
      <c r="D15" s="1">
        <v>7.4738695635544999E-2</v>
      </c>
      <c r="E15" s="1">
        <v>0.11657408422634601</v>
      </c>
      <c r="F15" s="1">
        <v>0.64047344800161798</v>
      </c>
      <c r="G15" s="1">
        <v>-1.56134497553358</v>
      </c>
      <c r="H15" s="1">
        <v>13.864265022481501</v>
      </c>
      <c r="I15" s="1">
        <v>21.6469005306889</v>
      </c>
      <c r="J15" s="1">
        <v>0.717011606808861</v>
      </c>
      <c r="K15" s="1">
        <v>0.56164577103115898</v>
      </c>
      <c r="L15" s="1">
        <v>0.88042355440715903</v>
      </c>
      <c r="M15" s="1">
        <v>0.86971290128759904</v>
      </c>
      <c r="N15" s="1">
        <v>-1.1498047212126099</v>
      </c>
      <c r="O15" s="1">
        <v>16.156014815512201</v>
      </c>
      <c r="P15" s="1">
        <v>18.576262110419002</v>
      </c>
      <c r="Q15" s="3">
        <v>4.4587970650212597E-2</v>
      </c>
      <c r="R15" s="1">
        <v>5.3980683360708402E-2</v>
      </c>
      <c r="S15" s="1">
        <v>0.12874776525248799</v>
      </c>
      <c r="T15" s="1">
        <v>0.50874873563388801</v>
      </c>
      <c r="U15" s="1">
        <v>-1.96560685060774</v>
      </c>
      <c r="V15" s="1">
        <v>11.523540015232101</v>
      </c>
      <c r="W15" s="1">
        <v>22.650749194607801</v>
      </c>
      <c r="X15" s="3">
        <v>0.223748421064321</v>
      </c>
      <c r="Y15" s="1">
        <v>0.533267070203298</v>
      </c>
      <c r="Z15" s="1">
        <v>0.63992048424395798</v>
      </c>
      <c r="AA15" s="1">
        <v>0.80630419077892201</v>
      </c>
      <c r="AB15" s="1">
        <v>-1.2402267177030999</v>
      </c>
      <c r="AC15" s="1">
        <v>16.680451003730301</v>
      </c>
      <c r="AD15" s="1">
        <v>20.687540997411698</v>
      </c>
      <c r="AE15" s="1">
        <v>0.70732718344682499</v>
      </c>
      <c r="AF15" s="1">
        <v>0.77939979415703098</v>
      </c>
      <c r="AG15" s="1">
        <v>0.93367188214980701</v>
      </c>
      <c r="AH15" s="1">
        <v>1.0948980933881101</v>
      </c>
      <c r="AI15" s="1">
        <v>1.0948980933881101</v>
      </c>
      <c r="AJ15" s="1">
        <v>22.650749194607801</v>
      </c>
      <c r="AK15" s="1">
        <v>20.687540997411698</v>
      </c>
      <c r="AL15" s="1">
        <v>0.70976500674795695</v>
      </c>
      <c r="AM15" s="1">
        <v>0.30199178828892098</v>
      </c>
      <c r="AN15" s="1">
        <v>0.90666755700706703</v>
      </c>
      <c r="AO15" s="1">
        <v>0.690841033730766</v>
      </c>
      <c r="AP15" s="1">
        <v>-1.44751100640283</v>
      </c>
      <c r="AQ15" s="1">
        <v>11.523540015232101</v>
      </c>
      <c r="AR15" s="1">
        <v>16.680451003730301</v>
      </c>
    </row>
    <row r="16" spans="1:44">
      <c r="A16" t="s">
        <v>89</v>
      </c>
      <c r="B16" s="1">
        <v>2554.7735519409098</v>
      </c>
      <c r="C16" s="1">
        <v>1.1230652187736001E-3</v>
      </c>
      <c r="D16" s="1">
        <v>2.5509624255000301E-3</v>
      </c>
      <c r="E16" s="1">
        <v>6.3533403804906501E-3</v>
      </c>
      <c r="F16" s="1">
        <v>0.64006585516053305</v>
      </c>
      <c r="G16" s="1">
        <v>-1.56233923734174</v>
      </c>
      <c r="H16" s="1">
        <v>85.622612608259502</v>
      </c>
      <c r="I16" s="1">
        <v>133.77156727151601</v>
      </c>
      <c r="J16" s="1">
        <v>0.717011606808861</v>
      </c>
      <c r="K16" s="1">
        <v>0.55813686218651903</v>
      </c>
      <c r="L16" s="1">
        <v>0.88042355440715903</v>
      </c>
      <c r="M16" s="1">
        <v>0.92626008980144903</v>
      </c>
      <c r="N16" s="1">
        <v>-1.0796103718712</v>
      </c>
      <c r="O16" s="1">
        <v>103.00127988320099</v>
      </c>
      <c r="P16" s="1">
        <v>111.201250076474</v>
      </c>
      <c r="Q16" s="3">
        <v>4.9688449298154899E-2</v>
      </c>
      <c r="R16" s="1">
        <v>6.8069036683561804E-2</v>
      </c>
      <c r="S16" s="1">
        <v>0.14347539734842199</v>
      </c>
      <c r="T16" s="1">
        <v>0.70937226156334798</v>
      </c>
      <c r="U16" s="1">
        <v>-1.4096970718817601</v>
      </c>
      <c r="V16" s="1">
        <v>86.752045248132404</v>
      </c>
      <c r="W16" s="1">
        <v>122.29410415895499</v>
      </c>
      <c r="X16" s="3">
        <v>9.9048192066997897E-3</v>
      </c>
      <c r="Y16" s="1">
        <v>8.1549678135161598E-3</v>
      </c>
      <c r="Z16" s="1">
        <v>2.83277829311613E-2</v>
      </c>
      <c r="AA16" s="1">
        <v>0.57753075661501396</v>
      </c>
      <c r="AB16" s="1">
        <v>-1.73150951450817</v>
      </c>
      <c r="AC16" s="1">
        <v>84.507884152989504</v>
      </c>
      <c r="AD16" s="1">
        <v>146.32620544828899</v>
      </c>
      <c r="AE16" s="1">
        <v>0.70732718344682499</v>
      </c>
      <c r="AF16" s="1">
        <v>0.31888006207997399</v>
      </c>
      <c r="AG16" s="1">
        <v>0.93367188214980701</v>
      </c>
      <c r="AH16" s="1">
        <v>0.83576351741361798</v>
      </c>
      <c r="AI16" s="1">
        <v>-1.19651071046344</v>
      </c>
      <c r="AJ16" s="1">
        <v>122.29410415895499</v>
      </c>
      <c r="AK16" s="1">
        <v>146.32620544828899</v>
      </c>
      <c r="AL16" s="1">
        <v>0.76358595071984303</v>
      </c>
      <c r="AM16" s="1">
        <v>0.89056898385632499</v>
      </c>
      <c r="AN16" s="1">
        <v>0.97541947253244499</v>
      </c>
      <c r="AO16" s="1">
        <v>1.02655564173709</v>
      </c>
      <c r="AP16" s="1">
        <v>1.02655564173709</v>
      </c>
      <c r="AQ16" s="1">
        <v>86.752045248132404</v>
      </c>
      <c r="AR16" s="1">
        <v>84.507884152989504</v>
      </c>
    </row>
    <row r="17" spans="1:44">
      <c r="A17" t="s">
        <v>105</v>
      </c>
      <c r="B17" s="1">
        <v>239.92350292205799</v>
      </c>
      <c r="C17" s="1">
        <v>7.5712448723435201E-4</v>
      </c>
      <c r="D17" s="1">
        <v>1.4926168462619999E-3</v>
      </c>
      <c r="E17" s="1">
        <v>4.2831613849257603E-3</v>
      </c>
      <c r="F17" s="1">
        <v>0.55239477606515497</v>
      </c>
      <c r="G17" s="1">
        <v>-1.81029952369073</v>
      </c>
      <c r="H17" s="1">
        <v>7.2823852587298497</v>
      </c>
      <c r="I17" s="1">
        <v>13.1832985638897</v>
      </c>
      <c r="J17" s="1">
        <v>0.76787484404769202</v>
      </c>
      <c r="K17" s="1">
        <v>0.832267253393152</v>
      </c>
      <c r="L17" s="1">
        <v>0.94287887827251604</v>
      </c>
      <c r="M17" s="1">
        <v>1.0349671648734999</v>
      </c>
      <c r="N17" s="1">
        <v>1.0349671648734999</v>
      </c>
      <c r="O17" s="1">
        <v>9.9680946939377097</v>
      </c>
      <c r="P17" s="1">
        <v>9.6313149173325101</v>
      </c>
      <c r="Q17" s="3">
        <v>4.9688449298154899E-2</v>
      </c>
      <c r="R17" s="1">
        <v>6.8476894189019699E-2</v>
      </c>
      <c r="S17" s="1">
        <v>0.14347539734842199</v>
      </c>
      <c r="T17" s="1">
        <v>0.65917880267839402</v>
      </c>
      <c r="U17" s="1">
        <v>-1.5170390733694199</v>
      </c>
      <c r="V17" s="1">
        <v>8.0930788488420298</v>
      </c>
      <c r="W17" s="1">
        <v>12.2775168366889</v>
      </c>
      <c r="X17" s="3">
        <v>6.3804601231820498E-3</v>
      </c>
      <c r="Y17" s="1">
        <v>4.1472990800683297E-3</v>
      </c>
      <c r="Z17" s="1">
        <v>1.8248115952300598E-2</v>
      </c>
      <c r="AA17" s="1">
        <v>0.46290928559022099</v>
      </c>
      <c r="AB17" s="1">
        <v>-2.1602504661900901</v>
      </c>
      <c r="AC17" s="1">
        <v>6.5528998354135499</v>
      </c>
      <c r="AD17" s="1">
        <v>14.1559049225078</v>
      </c>
      <c r="AE17" s="1">
        <v>0.70732718344682499</v>
      </c>
      <c r="AF17" s="1">
        <v>0.47259938631993598</v>
      </c>
      <c r="AG17" s="1">
        <v>0.93367188214980701</v>
      </c>
      <c r="AH17" s="1">
        <v>0.86730709930613703</v>
      </c>
      <c r="AI17" s="1">
        <v>-1.15299413644834</v>
      </c>
      <c r="AJ17" s="1">
        <v>12.2775168366889</v>
      </c>
      <c r="AK17" s="1">
        <v>14.1559049225078</v>
      </c>
      <c r="AL17" s="1">
        <v>0.70976500674795695</v>
      </c>
      <c r="AM17" s="1">
        <v>0.417034780919046</v>
      </c>
      <c r="AN17" s="1">
        <v>0.90666755700706703</v>
      </c>
      <c r="AO17" s="1">
        <v>1.23503777753376</v>
      </c>
      <c r="AP17" s="1">
        <v>1.23503777753376</v>
      </c>
      <c r="AQ17" s="1">
        <v>8.0930788488420298</v>
      </c>
      <c r="AR17" s="1">
        <v>6.5528998354135499</v>
      </c>
    </row>
    <row r="18" spans="1:44">
      <c r="A18" t="s">
        <v>107</v>
      </c>
      <c r="B18" s="1">
        <v>66.816381871700202</v>
      </c>
      <c r="C18" s="1">
        <v>2.0606530040010802E-2</v>
      </c>
      <c r="D18" s="1">
        <v>7.5066645145753605E-2</v>
      </c>
      <c r="E18" s="1">
        <v>0.11657408422634601</v>
      </c>
      <c r="F18" s="1">
        <v>0.548063949279053</v>
      </c>
      <c r="G18" s="1">
        <v>-1.82460459461973</v>
      </c>
      <c r="H18" s="1">
        <v>2.0154497022250801</v>
      </c>
      <c r="I18" s="1">
        <v>3.6773987865314099</v>
      </c>
      <c r="J18" s="1">
        <v>0.79577310326670203</v>
      </c>
      <c r="K18" s="1">
        <v>0.95506016688010198</v>
      </c>
      <c r="L18" s="1">
        <v>0.977135345406555</v>
      </c>
      <c r="M18" s="1">
        <v>0.98193134673467397</v>
      </c>
      <c r="N18" s="1">
        <v>-1.0184011370299999</v>
      </c>
      <c r="O18" s="1">
        <v>2.6977202295101002</v>
      </c>
      <c r="P18" s="1">
        <v>2.7473613491134801</v>
      </c>
      <c r="Q18" s="3">
        <v>0.162419728851663</v>
      </c>
      <c r="R18" s="1">
        <v>0.36239902000027302</v>
      </c>
      <c r="S18" s="1">
        <v>0.46898696705917797</v>
      </c>
      <c r="T18" s="1">
        <v>0.66631169307595794</v>
      </c>
      <c r="U18" s="1">
        <v>-1.50079911607674</v>
      </c>
      <c r="V18" s="1">
        <v>2.2020928459410798</v>
      </c>
      <c r="W18" s="1">
        <v>3.3048989964807101</v>
      </c>
      <c r="X18" s="3">
        <v>6.1154049789271497E-2</v>
      </c>
      <c r="Y18" s="1">
        <v>0.10467534855596899</v>
      </c>
      <c r="Z18" s="1">
        <v>0.17490058239731601</v>
      </c>
      <c r="AA18" s="1">
        <v>0.45080117251538399</v>
      </c>
      <c r="AB18" s="1">
        <v>-2.21827284614232</v>
      </c>
      <c r="AC18" s="1">
        <v>1.8446259019851701</v>
      </c>
      <c r="AD18" s="1">
        <v>4.0918835491139598</v>
      </c>
      <c r="AE18" s="1">
        <v>0.70732718344682499</v>
      </c>
      <c r="AF18" s="1">
        <v>0.59292355983042799</v>
      </c>
      <c r="AG18" s="1">
        <v>0.93367188214980701</v>
      </c>
      <c r="AH18" s="1">
        <v>0.80767181096273399</v>
      </c>
      <c r="AI18" s="1">
        <v>-1.23812665791568</v>
      </c>
      <c r="AJ18" s="1">
        <v>3.3048989964807101</v>
      </c>
      <c r="AK18" s="1">
        <v>4.0918835491139598</v>
      </c>
      <c r="AL18" s="1">
        <v>0.73124393058522796</v>
      </c>
      <c r="AM18" s="1">
        <v>0.72888507919624301</v>
      </c>
      <c r="AN18" s="1">
        <v>0.93410515003790395</v>
      </c>
      <c r="AO18" s="1">
        <v>1.1937883142793699</v>
      </c>
      <c r="AP18" s="1">
        <v>1.1937883142793699</v>
      </c>
      <c r="AQ18" s="1">
        <v>2.2020928459410798</v>
      </c>
      <c r="AR18" s="1">
        <v>1.8446259019851701</v>
      </c>
    </row>
    <row r="19" spans="1:44">
      <c r="A19" t="s">
        <v>90</v>
      </c>
      <c r="B19" s="1">
        <v>256.06968402862498</v>
      </c>
      <c r="C19" s="1">
        <v>4.2395668813003202E-3</v>
      </c>
      <c r="D19" s="1">
        <v>1.19919177499637E-2</v>
      </c>
      <c r="E19" s="1">
        <v>2.3983835499927501E-2</v>
      </c>
      <c r="F19" s="1">
        <v>0.63711536310166506</v>
      </c>
      <c r="G19" s="1">
        <v>-1.56957445686399</v>
      </c>
      <c r="H19" s="1">
        <v>8.5073257154111008</v>
      </c>
      <c r="I19" s="1">
        <v>13.352881138114901</v>
      </c>
      <c r="J19" s="1">
        <v>0.65244137825398196</v>
      </c>
      <c r="K19" s="1">
        <v>6.8246461445456694E-2</v>
      </c>
      <c r="L19" s="1">
        <v>0.80113732027465701</v>
      </c>
      <c r="M19" s="1">
        <v>0.730696526666197</v>
      </c>
      <c r="N19" s="1">
        <v>-1.3685572101491901</v>
      </c>
      <c r="O19" s="1">
        <v>9.1107167220034704</v>
      </c>
      <c r="P19" s="1">
        <v>12.468537058863999</v>
      </c>
      <c r="Q19" s="3">
        <v>6.4846188674149402E-2</v>
      </c>
      <c r="R19" s="1">
        <v>9.7877216030044303E-2</v>
      </c>
      <c r="S19" s="1">
        <v>0.187243369796606</v>
      </c>
      <c r="T19" s="1">
        <v>0.66483271477313599</v>
      </c>
      <c r="U19" s="1">
        <v>-1.50413777447945</v>
      </c>
      <c r="V19" s="1">
        <v>7.4286301110859796</v>
      </c>
      <c r="W19" s="1">
        <v>11.173683161949601</v>
      </c>
      <c r="X19" s="3">
        <v>3.0654813550437799E-2</v>
      </c>
      <c r="Y19" s="1">
        <v>4.0515445242495299E-2</v>
      </c>
      <c r="Z19" s="1">
        <v>8.7672766754252299E-2</v>
      </c>
      <c r="AA19" s="1">
        <v>0.61055356765751001</v>
      </c>
      <c r="AB19" s="1">
        <v>-1.6378579259419599</v>
      </c>
      <c r="AC19" s="1">
        <v>9.7426564179158799</v>
      </c>
      <c r="AD19" s="1">
        <v>15.957087032483299</v>
      </c>
      <c r="AE19" s="1">
        <v>0.70732718344682499</v>
      </c>
      <c r="AF19" s="1">
        <v>0.10195455396808401</v>
      </c>
      <c r="AG19" s="1">
        <v>0.93367188214980701</v>
      </c>
      <c r="AH19" s="1">
        <v>0.70023326554096699</v>
      </c>
      <c r="AI19" s="1">
        <v>-1.4280955350320901</v>
      </c>
      <c r="AJ19" s="1">
        <v>11.173683161949601</v>
      </c>
      <c r="AK19" s="1">
        <v>15.957087032483299</v>
      </c>
      <c r="AL19" s="1">
        <v>0.70976500674795695</v>
      </c>
      <c r="AM19" s="1">
        <v>0.29111577919646497</v>
      </c>
      <c r="AN19" s="1">
        <v>0.90666755700706703</v>
      </c>
      <c r="AO19" s="1">
        <v>0.76248507512645103</v>
      </c>
      <c r="AP19" s="1">
        <v>-1.31150108063972</v>
      </c>
      <c r="AQ19" s="1">
        <v>7.4286301110859796</v>
      </c>
      <c r="AR19" s="1">
        <v>9.7426564179158799</v>
      </c>
    </row>
    <row r="20" spans="1:44">
      <c r="A20" t="s">
        <v>60</v>
      </c>
      <c r="B20" s="1">
        <v>41.354859888553598</v>
      </c>
      <c r="C20" s="1">
        <v>0.12884699605274999</v>
      </c>
      <c r="D20" s="1">
        <v>0.68472975045175599</v>
      </c>
      <c r="E20" s="1">
        <v>0.72890586338412799</v>
      </c>
      <c r="F20" s="1">
        <v>0.87855853320317401</v>
      </c>
      <c r="G20" s="1">
        <v>-1.1382280886329299</v>
      </c>
      <c r="H20" s="1">
        <v>1.6741519476272499</v>
      </c>
      <c r="I20" s="1">
        <v>1.9055667713872</v>
      </c>
      <c r="J20" s="1">
        <v>0.717011606808861</v>
      </c>
      <c r="K20" s="1">
        <v>0.41825127584247201</v>
      </c>
      <c r="L20" s="1">
        <v>0.88042355440715903</v>
      </c>
      <c r="M20" s="1">
        <v>0.77117651022215405</v>
      </c>
      <c r="N20" s="1">
        <v>-1.2967199943783601</v>
      </c>
      <c r="O20" s="1">
        <v>1.5685068442569701</v>
      </c>
      <c r="P20" s="1">
        <v>2.0339141861780798</v>
      </c>
      <c r="Q20" s="3">
        <v>0.254584886447208</v>
      </c>
      <c r="R20" s="1">
        <v>0.65157819375082304</v>
      </c>
      <c r="S20" s="1">
        <v>0.73511385961631404</v>
      </c>
      <c r="T20" s="1">
        <v>0.80887956068372602</v>
      </c>
      <c r="U20" s="1">
        <v>-1.23627799317209</v>
      </c>
      <c r="V20" s="1">
        <v>1.4106794793580799</v>
      </c>
      <c r="W20" s="1">
        <v>1.7439919956873899</v>
      </c>
      <c r="X20" s="3">
        <v>0.32680455760334798</v>
      </c>
      <c r="Y20" s="1">
        <v>0.91341873850135802</v>
      </c>
      <c r="Z20" s="1">
        <v>0.93466103474557605</v>
      </c>
      <c r="AA20" s="1">
        <v>0.95423983220897901</v>
      </c>
      <c r="AB20" s="1">
        <v>-1.0479545772943499</v>
      </c>
      <c r="AC20" s="1">
        <v>1.9868331430038999</v>
      </c>
      <c r="AD20" s="1">
        <v>2.0821108865146001</v>
      </c>
      <c r="AE20" s="1">
        <v>0.70732718344682499</v>
      </c>
      <c r="AF20" s="1">
        <v>0.67714906671348896</v>
      </c>
      <c r="AG20" s="1">
        <v>0.93367188214980701</v>
      </c>
      <c r="AH20" s="1">
        <v>0.83760764468918403</v>
      </c>
      <c r="AI20" s="1">
        <v>-1.1938764006518501</v>
      </c>
      <c r="AJ20" s="1">
        <v>1.7439919956873899</v>
      </c>
      <c r="AK20" s="1">
        <v>2.0821108865146001</v>
      </c>
      <c r="AL20" s="1">
        <v>0.71046566536579303</v>
      </c>
      <c r="AM20" s="1">
        <v>0.47302932257421199</v>
      </c>
      <c r="AN20" s="1">
        <v>0.90756259188662602</v>
      </c>
      <c r="AO20" s="1">
        <v>0.71001406647751397</v>
      </c>
      <c r="AP20" s="1">
        <v>-1.4084228006371</v>
      </c>
      <c r="AQ20" s="1">
        <v>1.4106794793580799</v>
      </c>
      <c r="AR20" s="1">
        <v>1.9868331430038999</v>
      </c>
    </row>
    <row r="21" spans="1:44">
      <c r="A21" t="s">
        <v>78</v>
      </c>
      <c r="B21" s="1">
        <v>7104.8139343261701</v>
      </c>
      <c r="C21" s="1">
        <v>3.7928790381875202E-2</v>
      </c>
      <c r="D21" s="1">
        <v>0.16255195877946499</v>
      </c>
      <c r="E21" s="1">
        <v>0.214568585588894</v>
      </c>
      <c r="F21" s="1">
        <v>0.72402851595392403</v>
      </c>
      <c r="G21" s="1">
        <v>-1.38116107026872</v>
      </c>
      <c r="H21" s="1">
        <v>253.51175810808601</v>
      </c>
      <c r="I21" s="1">
        <v>350.14057113517703</v>
      </c>
      <c r="J21" s="1">
        <v>0.56833849660094005</v>
      </c>
      <c r="K21" s="1">
        <v>4.4296119972167203E-2</v>
      </c>
      <c r="L21" s="1">
        <v>0.697866805128597</v>
      </c>
      <c r="M21" s="1">
        <v>0.61957895616747904</v>
      </c>
      <c r="N21" s="1">
        <v>-1.6139992974998401</v>
      </c>
      <c r="O21" s="1">
        <v>234.51390630984901</v>
      </c>
      <c r="P21" s="1">
        <v>378.50528000744202</v>
      </c>
      <c r="Q21" s="3">
        <v>7.8619036929108502E-2</v>
      </c>
      <c r="R21" s="1">
        <v>0.130378729493215</v>
      </c>
      <c r="S21" s="1">
        <v>0.22701246913279999</v>
      </c>
      <c r="T21" s="1">
        <v>0.61524706203659396</v>
      </c>
      <c r="U21" s="1">
        <v>-1.6253633080177401</v>
      </c>
      <c r="V21" s="1">
        <v>183.94728199336799</v>
      </c>
      <c r="W21" s="1">
        <v>298.98116273709002</v>
      </c>
      <c r="X21" s="3">
        <v>0.25259114778938302</v>
      </c>
      <c r="Y21" s="1">
        <v>0.62390013503977604</v>
      </c>
      <c r="Z21" s="1">
        <v>0.72241068267763597</v>
      </c>
      <c r="AA21" s="1">
        <v>0.85204355170616197</v>
      </c>
      <c r="AB21" s="1">
        <v>-1.17364892674507</v>
      </c>
      <c r="AC21" s="1">
        <v>349.38386043328399</v>
      </c>
      <c r="AD21" s="1">
        <v>410.05399280848798</v>
      </c>
      <c r="AE21" s="1">
        <v>0.70732718344682499</v>
      </c>
      <c r="AF21" s="1">
        <v>0.31549313589281602</v>
      </c>
      <c r="AG21" s="1">
        <v>0.93367188214980701</v>
      </c>
      <c r="AH21" s="1">
        <v>0.72912632961673396</v>
      </c>
      <c r="AI21" s="1">
        <v>-1.37150444220777</v>
      </c>
      <c r="AJ21" s="1">
        <v>298.98116273709002</v>
      </c>
      <c r="AK21" s="1">
        <v>410.05399280848798</v>
      </c>
      <c r="AL21" s="1">
        <v>0.69805502536734898</v>
      </c>
      <c r="AM21" s="1">
        <v>6.0918929147035998E-2</v>
      </c>
      <c r="AN21" s="1">
        <v>0.89170900014667798</v>
      </c>
      <c r="AO21" s="1">
        <v>0.52649049599864195</v>
      </c>
      <c r="AP21" s="1">
        <v>-1.8993695187283599</v>
      </c>
      <c r="AQ21" s="1">
        <v>183.94728199336799</v>
      </c>
      <c r="AR21" s="1">
        <v>349.38386043328399</v>
      </c>
    </row>
    <row r="22" spans="1:44">
      <c r="A22" t="s">
        <v>45</v>
      </c>
      <c r="B22" s="1">
        <v>43.982973754405897</v>
      </c>
      <c r="C22" s="1">
        <v>6.5037682238409195E-2</v>
      </c>
      <c r="D22" s="1">
        <v>0.29705981995249903</v>
      </c>
      <c r="E22" s="1">
        <v>0.367927459520143</v>
      </c>
      <c r="F22" s="1">
        <v>1.38929763511631</v>
      </c>
      <c r="G22" s="1">
        <v>1.38929763511631</v>
      </c>
      <c r="H22" s="1">
        <v>2.2216732865675701</v>
      </c>
      <c r="I22" s="1">
        <v>1.59913414558208</v>
      </c>
      <c r="J22" s="1">
        <v>0.717011606808861</v>
      </c>
      <c r="K22" s="1">
        <v>0.26779798220205803</v>
      </c>
      <c r="L22" s="1">
        <v>0.88042355440715903</v>
      </c>
      <c r="M22" s="1">
        <v>0.70462846448988903</v>
      </c>
      <c r="N22" s="1">
        <v>-1.41918762921952</v>
      </c>
      <c r="O22" s="1">
        <v>1.5822045768802999</v>
      </c>
      <c r="P22" s="1">
        <v>2.24544516227028</v>
      </c>
      <c r="Q22" s="3">
        <v>0.28879489529624103</v>
      </c>
      <c r="R22" s="1">
        <v>0.77072137682184505</v>
      </c>
      <c r="S22" s="1">
        <v>0.83389526016789794</v>
      </c>
      <c r="T22" s="1">
        <v>1.14551233947633</v>
      </c>
      <c r="U22" s="1">
        <v>1.14551233947633</v>
      </c>
      <c r="V22" s="1">
        <v>1.69341156864997</v>
      </c>
      <c r="W22" s="1">
        <v>1.47830059121228</v>
      </c>
      <c r="X22" s="3">
        <v>0.108739582564102</v>
      </c>
      <c r="Y22" s="1">
        <v>0.214398210288888</v>
      </c>
      <c r="Z22" s="1">
        <v>0.31099520613333198</v>
      </c>
      <c r="AA22" s="1">
        <v>1.6849647554404701</v>
      </c>
      <c r="AB22" s="1">
        <v>1.6849647554404701</v>
      </c>
      <c r="AC22" s="1">
        <v>2.9147268647650302</v>
      </c>
      <c r="AD22" s="1">
        <v>1.72984441105409</v>
      </c>
      <c r="AE22" s="1">
        <v>0.70732718344682499</v>
      </c>
      <c r="AF22" s="1">
        <v>0.73489131901887095</v>
      </c>
      <c r="AG22" s="1">
        <v>0.93367188214980701</v>
      </c>
      <c r="AH22" s="1">
        <v>0.85458587010853304</v>
      </c>
      <c r="AI22" s="1">
        <v>-1.1701574235869301</v>
      </c>
      <c r="AJ22" s="1">
        <v>1.47830059121228</v>
      </c>
      <c r="AK22" s="1">
        <v>1.72984441105409</v>
      </c>
      <c r="AL22" s="1">
        <v>0.70976500674795695</v>
      </c>
      <c r="AM22" s="1">
        <v>0.19971255788735201</v>
      </c>
      <c r="AN22" s="1">
        <v>0.90666755700706703</v>
      </c>
      <c r="AO22" s="1">
        <v>0.58098465038548097</v>
      </c>
      <c r="AP22" s="1">
        <v>-1.7212158691912101</v>
      </c>
      <c r="AQ22" s="1">
        <v>1.69341156864997</v>
      </c>
      <c r="AR22" s="1">
        <v>2.9147268647650302</v>
      </c>
    </row>
    <row r="23" spans="1:44">
      <c r="A23" t="s">
        <v>168</v>
      </c>
      <c r="B23" s="1">
        <v>5487.4551353454499</v>
      </c>
      <c r="C23" s="1">
        <v>1.21684310620828E-4</v>
      </c>
      <c r="D23" s="1">
        <v>1.30376047093744E-4</v>
      </c>
      <c r="E23" s="1">
        <v>6.8838552865497105E-4</v>
      </c>
      <c r="F23" s="1">
        <v>0.26506642376009099</v>
      </c>
      <c r="G23" s="1">
        <v>-3.7726392721285902</v>
      </c>
      <c r="H23" s="1">
        <v>95.006558055034205</v>
      </c>
      <c r="I23" s="1">
        <v>358.42547194781798</v>
      </c>
      <c r="J23" s="1">
        <v>0.717011606808861</v>
      </c>
      <c r="K23" s="1">
        <v>0.44576423510515301</v>
      </c>
      <c r="L23" s="1">
        <v>0.88042355440715903</v>
      </c>
      <c r="M23" s="1">
        <v>0.80547387970310602</v>
      </c>
      <c r="N23" s="1">
        <v>-1.24150518744145</v>
      </c>
      <c r="O23" s="1">
        <v>165.615872116742</v>
      </c>
      <c r="P23" s="1">
        <v>205.61296434806499</v>
      </c>
      <c r="Q23" s="3">
        <v>4.3907034663825403E-4</v>
      </c>
      <c r="R23" s="1">
        <v>6.7232646828982597E-5</v>
      </c>
      <c r="S23" s="1">
        <v>1.2678156259179499E-3</v>
      </c>
      <c r="T23" s="1">
        <v>0.14222898679102799</v>
      </c>
      <c r="U23" s="1">
        <v>-7.0309155859294696</v>
      </c>
      <c r="V23" s="1">
        <v>62.459142005544201</v>
      </c>
      <c r="W23" s="1">
        <v>439.14495486592699</v>
      </c>
      <c r="X23" s="3">
        <v>5.9226056770940401E-2</v>
      </c>
      <c r="Y23" s="1">
        <v>9.4959111022741099E-2</v>
      </c>
      <c r="Z23" s="1">
        <v>0.16938652236488899</v>
      </c>
      <c r="AA23" s="1">
        <v>0.49399359856366598</v>
      </c>
      <c r="AB23" s="1">
        <v>-2.02431772984021</v>
      </c>
      <c r="AC23" s="1">
        <v>144.514410279016</v>
      </c>
      <c r="AD23" s="1">
        <v>292.54308291037597</v>
      </c>
      <c r="AE23" s="1">
        <v>0.70732718344682499</v>
      </c>
      <c r="AF23" s="1">
        <v>0.30037212586371798</v>
      </c>
      <c r="AG23" s="1">
        <v>0.93367188214980701</v>
      </c>
      <c r="AH23" s="1">
        <v>1.5011291688294199</v>
      </c>
      <c r="AI23" s="1">
        <v>1.5011291688294199</v>
      </c>
      <c r="AJ23" s="1">
        <v>439.14495486592699</v>
      </c>
      <c r="AK23" s="1">
        <v>292.54308291037597</v>
      </c>
      <c r="AL23" s="1">
        <v>0.69805502536734898</v>
      </c>
      <c r="AM23" s="1">
        <v>5.1621103162188903E-2</v>
      </c>
      <c r="AN23" s="1">
        <v>0.89170900014667798</v>
      </c>
      <c r="AO23" s="1">
        <v>0.43220009600499298</v>
      </c>
      <c r="AP23" s="1">
        <v>-2.3137431232510499</v>
      </c>
      <c r="AQ23" s="1">
        <v>62.459142005544201</v>
      </c>
      <c r="AR23" s="1">
        <v>144.514410279016</v>
      </c>
    </row>
    <row r="24" spans="1:44">
      <c r="A24" t="s">
        <v>87</v>
      </c>
      <c r="B24" s="1">
        <v>274.02274584770203</v>
      </c>
      <c r="C24" s="1">
        <v>2.1767062890605898E-2</v>
      </c>
      <c r="D24" s="1">
        <v>8.4891545273363095E-2</v>
      </c>
      <c r="E24" s="1">
        <v>0.12313938435257001</v>
      </c>
      <c r="F24" s="1">
        <v>0.65520340316329495</v>
      </c>
      <c r="G24" s="1">
        <v>-1.52624359881533</v>
      </c>
      <c r="H24" s="1">
        <v>9.3361515495479299</v>
      </c>
      <c r="I24" s="1">
        <v>14.249241539049899</v>
      </c>
      <c r="J24" s="1">
        <v>0.717011606808861</v>
      </c>
      <c r="K24" s="1">
        <v>0.30913636663696697</v>
      </c>
      <c r="L24" s="1">
        <v>0.88042355440715903</v>
      </c>
      <c r="M24" s="1">
        <v>0.78422858785141503</v>
      </c>
      <c r="N24" s="1">
        <v>-1.2751384168992601</v>
      </c>
      <c r="O24" s="1">
        <v>10.214124694461599</v>
      </c>
      <c r="P24" s="1">
        <v>13.0244227923728</v>
      </c>
      <c r="Q24" s="3">
        <v>7.6151803074370403E-2</v>
      </c>
      <c r="R24" s="1">
        <v>0.123270731226637</v>
      </c>
      <c r="S24" s="1">
        <v>0.21988833137724401</v>
      </c>
      <c r="T24" s="1">
        <v>0.59009145522370499</v>
      </c>
      <c r="U24" s="1">
        <v>-1.69465256808522</v>
      </c>
      <c r="V24" s="1">
        <v>7.8462260934236898</v>
      </c>
      <c r="W24" s="1">
        <v>13.296627197813301</v>
      </c>
      <c r="X24" s="3">
        <v>0.15758196567261501</v>
      </c>
      <c r="Y24" s="1">
        <v>0.34825614413647998</v>
      </c>
      <c r="Z24" s="1">
        <v>0.45068442182368001</v>
      </c>
      <c r="AA24" s="1">
        <v>0.72749994211323998</v>
      </c>
      <c r="AB24" s="1">
        <v>-1.3745705561091801</v>
      </c>
      <c r="AC24" s="1">
        <v>11.109000010741701</v>
      </c>
      <c r="AD24" s="1">
        <v>15.270104321761901</v>
      </c>
      <c r="AE24" s="1">
        <v>0.70732718344682499</v>
      </c>
      <c r="AF24" s="1">
        <v>0.66123009891763496</v>
      </c>
      <c r="AG24" s="1">
        <v>0.93367188214980701</v>
      </c>
      <c r="AH24" s="1">
        <v>0.87076204047624906</v>
      </c>
      <c r="AI24" s="1">
        <v>-1.14841937695523</v>
      </c>
      <c r="AJ24" s="1">
        <v>13.296627197813301</v>
      </c>
      <c r="AK24" s="1">
        <v>15.270104321761901</v>
      </c>
      <c r="AL24" s="1">
        <v>0.70976500674795695</v>
      </c>
      <c r="AM24" s="1">
        <v>0.32760547413806301</v>
      </c>
      <c r="AN24" s="1">
        <v>0.90666755700706703</v>
      </c>
      <c r="AO24" s="1">
        <v>0.70629454364714095</v>
      </c>
      <c r="AP24" s="1">
        <v>-1.41583990559552</v>
      </c>
      <c r="AQ24" s="1">
        <v>7.8462260934236898</v>
      </c>
      <c r="AR24" s="1">
        <v>11.109000010741701</v>
      </c>
    </row>
    <row r="25" spans="1:44">
      <c r="A25" t="s">
        <v>65</v>
      </c>
      <c r="B25" s="1">
        <v>131.09001898765499</v>
      </c>
      <c r="C25" s="1">
        <v>7.6184682686625205E-2</v>
      </c>
      <c r="D25" s="1">
        <v>0.36242141906637398</v>
      </c>
      <c r="E25" s="1">
        <v>0.430987633484337</v>
      </c>
      <c r="F25" s="1">
        <v>0.84086054020152701</v>
      </c>
      <c r="G25" s="1">
        <v>-1.18925785215266</v>
      </c>
      <c r="H25" s="1">
        <v>5.1957834041720803</v>
      </c>
      <c r="I25" s="1">
        <v>6.1791262113152996</v>
      </c>
      <c r="J25" s="1">
        <v>0.717011606808861</v>
      </c>
      <c r="K25" s="1">
        <v>0.55807885733963802</v>
      </c>
      <c r="L25" s="1">
        <v>0.88042355440715903</v>
      </c>
      <c r="M25" s="1">
        <v>0.89517575386813697</v>
      </c>
      <c r="N25" s="1">
        <v>-1.11709906761762</v>
      </c>
      <c r="O25" s="1">
        <v>5.3609679089557298</v>
      </c>
      <c r="P25" s="1">
        <v>5.9887322525104603</v>
      </c>
      <c r="Q25" s="3">
        <v>0.17029657145594901</v>
      </c>
      <c r="R25" s="1">
        <v>0.38369946256168502</v>
      </c>
      <c r="S25" s="1">
        <v>0.491731350079053</v>
      </c>
      <c r="T25" s="1">
        <v>0.79097062005977503</v>
      </c>
      <c r="U25" s="1">
        <v>-1.2642694616450101</v>
      </c>
      <c r="V25" s="1">
        <v>4.7678587821464502</v>
      </c>
      <c r="W25" s="1">
        <v>6.0278582554650804</v>
      </c>
      <c r="X25" s="3">
        <v>0.26355226563195699</v>
      </c>
      <c r="Y25" s="1">
        <v>0.67381529246570404</v>
      </c>
      <c r="Z25" s="1">
        <v>0.75375947970739798</v>
      </c>
      <c r="AA25" s="1">
        <v>0.89389723225696005</v>
      </c>
      <c r="AB25" s="1">
        <v>-1.1186968299198601</v>
      </c>
      <c r="AC25" s="1">
        <v>5.6621150953880699</v>
      </c>
      <c r="AD25" s="1">
        <v>6.3341902077320604</v>
      </c>
      <c r="AE25" s="1">
        <v>0.72003131439742696</v>
      </c>
      <c r="AF25" s="1">
        <v>0.84243663784498801</v>
      </c>
      <c r="AG25" s="1">
        <v>0.95044133500460204</v>
      </c>
      <c r="AH25" s="1">
        <v>0.95163834013959603</v>
      </c>
      <c r="AI25" s="1">
        <v>-1.05081936889313</v>
      </c>
      <c r="AJ25" s="1">
        <v>6.0278582554650804</v>
      </c>
      <c r="AK25" s="1">
        <v>6.3341902077320604</v>
      </c>
      <c r="AL25" s="1">
        <v>0.71046566536579303</v>
      </c>
      <c r="AM25" s="1">
        <v>0.54419723104731299</v>
      </c>
      <c r="AN25" s="1">
        <v>0.90756259188662602</v>
      </c>
      <c r="AO25" s="1">
        <v>0.84206320459497197</v>
      </c>
      <c r="AP25" s="1">
        <v>-1.18755931210768</v>
      </c>
      <c r="AQ25" s="1">
        <v>4.7678587821464502</v>
      </c>
      <c r="AR25" s="1">
        <v>5.6621150953880699</v>
      </c>
    </row>
    <row r="26" spans="1:44">
      <c r="A26" t="s">
        <v>56</v>
      </c>
      <c r="B26" s="1">
        <v>64.8241403996944</v>
      </c>
      <c r="C26" s="1">
        <v>0.16151423107511201</v>
      </c>
      <c r="D26" s="1">
        <v>0.89986500170419503</v>
      </c>
      <c r="E26" s="1">
        <v>0.91370907865349005</v>
      </c>
      <c r="F26" s="1">
        <v>0.95936464791817599</v>
      </c>
      <c r="G26" s="1">
        <v>-1.0423565243622399</v>
      </c>
      <c r="H26" s="1">
        <v>2.7271639593869299</v>
      </c>
      <c r="I26" s="1">
        <v>2.8426771460526301</v>
      </c>
      <c r="J26" s="1">
        <v>0.71369048378511502</v>
      </c>
      <c r="K26" s="1">
        <v>0.237665231774116</v>
      </c>
      <c r="L26" s="1">
        <v>0.87634552427567702</v>
      </c>
      <c r="M26" s="1">
        <v>0.67258407325496805</v>
      </c>
      <c r="N26" s="1">
        <v>-1.4868029734342401</v>
      </c>
      <c r="O26" s="1">
        <v>2.2834561859648002</v>
      </c>
      <c r="P26" s="1">
        <v>3.3950494467718801</v>
      </c>
      <c r="Q26" s="3">
        <v>0.32520556652299998</v>
      </c>
      <c r="R26" s="1">
        <v>0.92471703655726301</v>
      </c>
      <c r="S26" s="1">
        <v>0.939031073335162</v>
      </c>
      <c r="T26" s="1">
        <v>0.95544834004921797</v>
      </c>
      <c r="U26" s="1">
        <v>-1.04662906206785</v>
      </c>
      <c r="V26" s="1">
        <v>2.23201078146234</v>
      </c>
      <c r="W26" s="1">
        <v>2.3360873507092901</v>
      </c>
      <c r="X26" s="3">
        <v>0.33149112761113603</v>
      </c>
      <c r="Y26" s="1">
        <v>0.93370000943803499</v>
      </c>
      <c r="Z26" s="1">
        <v>0.94806462496785104</v>
      </c>
      <c r="AA26" s="1">
        <v>0.96329700842617405</v>
      </c>
      <c r="AB26" s="1">
        <v>-1.0381014279633101</v>
      </c>
      <c r="AC26" s="1">
        <v>3.3321627848527902</v>
      </c>
      <c r="AD26" s="1">
        <v>3.45912294514005</v>
      </c>
      <c r="AE26" s="1">
        <v>0.70732718344682499</v>
      </c>
      <c r="AF26" s="1">
        <v>0.39108795655582201</v>
      </c>
      <c r="AG26" s="1">
        <v>0.93367188214980701</v>
      </c>
      <c r="AH26" s="1">
        <v>0.675340942661941</v>
      </c>
      <c r="AI26" s="1">
        <v>-1.4807335626037601</v>
      </c>
      <c r="AJ26" s="1">
        <v>2.3360873507092901</v>
      </c>
      <c r="AK26" s="1">
        <v>3.45912294514005</v>
      </c>
      <c r="AL26" s="1">
        <v>0.70976500674795695</v>
      </c>
      <c r="AM26" s="1">
        <v>0.40694406014364898</v>
      </c>
      <c r="AN26" s="1">
        <v>0.90666755700706703</v>
      </c>
      <c r="AO26" s="1">
        <v>0.66983845791012497</v>
      </c>
      <c r="AP26" s="1">
        <v>-1.4928972623040599</v>
      </c>
      <c r="AQ26" s="1">
        <v>2.23201078146234</v>
      </c>
      <c r="AR26" s="1">
        <v>3.3321627848527902</v>
      </c>
    </row>
    <row r="27" spans="1:44">
      <c r="A27" t="s">
        <v>68</v>
      </c>
      <c r="B27" s="1">
        <v>4163.2780036926197</v>
      </c>
      <c r="C27" s="1">
        <v>8.87286259168623E-2</v>
      </c>
      <c r="D27" s="1">
        <v>0.43730537059024999</v>
      </c>
      <c r="E27" s="1">
        <v>0.50195051232967802</v>
      </c>
      <c r="F27" s="1">
        <v>0.81082289775282801</v>
      </c>
      <c r="G27" s="1">
        <v>-1.2333149480256</v>
      </c>
      <c r="H27" s="1">
        <v>156.996518963146</v>
      </c>
      <c r="I27" s="1">
        <v>193.62615361837601</v>
      </c>
      <c r="J27" s="1">
        <v>0.56833849660094005</v>
      </c>
      <c r="K27" s="1">
        <v>4.5742976393887601E-2</v>
      </c>
      <c r="L27" s="1">
        <v>0.697866805128597</v>
      </c>
      <c r="M27" s="1">
        <v>0.56835485970632804</v>
      </c>
      <c r="N27" s="1">
        <v>-1.75946414976851</v>
      </c>
      <c r="O27" s="1">
        <v>131.44280232537201</v>
      </c>
      <c r="P27" s="1">
        <v>231.26889841453601</v>
      </c>
      <c r="Q27" s="3">
        <v>0.21187807649660501</v>
      </c>
      <c r="R27" s="1">
        <v>0.51446645449332096</v>
      </c>
      <c r="S27" s="1">
        <v>0.61179794588394898</v>
      </c>
      <c r="T27" s="1">
        <v>0.78439836917193295</v>
      </c>
      <c r="U27" s="1">
        <v>-1.27486241596303</v>
      </c>
      <c r="V27" s="1">
        <v>116.413983569401</v>
      </c>
      <c r="W27" s="1">
        <v>148.41181233908199</v>
      </c>
      <c r="X27" s="3">
        <v>0.258223119868353</v>
      </c>
      <c r="Y27" s="1">
        <v>0.64900077460246197</v>
      </c>
      <c r="Z27" s="1">
        <v>0.73851812282349105</v>
      </c>
      <c r="AA27" s="1">
        <v>0.83813760629605305</v>
      </c>
      <c r="AB27" s="1">
        <v>-1.1931215023500199</v>
      </c>
      <c r="AC27" s="1">
        <v>211.72634258195799</v>
      </c>
      <c r="AD27" s="1">
        <v>252.615251940929</v>
      </c>
      <c r="AE27" s="1">
        <v>0.70732718344682499</v>
      </c>
      <c r="AF27" s="1">
        <v>0.160831454093816</v>
      </c>
      <c r="AG27" s="1">
        <v>0.93367188214980701</v>
      </c>
      <c r="AH27" s="1">
        <v>0.58750139267305801</v>
      </c>
      <c r="AI27" s="1">
        <v>-1.7021236246779301</v>
      </c>
      <c r="AJ27" s="1">
        <v>148.41181233908199</v>
      </c>
      <c r="AK27" s="1">
        <v>252.615251940929</v>
      </c>
      <c r="AL27" s="1">
        <v>0.70976500674795695</v>
      </c>
      <c r="AM27" s="1">
        <v>0.13468033148051201</v>
      </c>
      <c r="AN27" s="1">
        <v>0.90666755700706703</v>
      </c>
      <c r="AO27" s="1">
        <v>0.54983230777048198</v>
      </c>
      <c r="AP27" s="1">
        <v>-1.8187363417309901</v>
      </c>
      <c r="AQ27" s="1">
        <v>116.413983569401</v>
      </c>
      <c r="AR27" s="1">
        <v>211.72634258195799</v>
      </c>
    </row>
    <row r="28" spans="1:44">
      <c r="A28" t="s">
        <v>172</v>
      </c>
      <c r="B28" s="1">
        <v>8024.8260515332204</v>
      </c>
      <c r="C28" s="1">
        <v>7.2425113542680402E-6</v>
      </c>
      <c r="D28" s="1">
        <v>3.1039334375434399E-6</v>
      </c>
      <c r="E28" s="1">
        <v>4.0971921375573498E-5</v>
      </c>
      <c r="F28" s="1">
        <v>0.240604391956518</v>
      </c>
      <c r="G28" s="1">
        <v>-4.1562001086859404</v>
      </c>
      <c r="H28" s="1">
        <v>130.961811857702</v>
      </c>
      <c r="I28" s="1">
        <v>544.303496545744</v>
      </c>
      <c r="J28" s="1">
        <v>0.76787484404769202</v>
      </c>
      <c r="K28" s="1">
        <v>0.82800827155879297</v>
      </c>
      <c r="L28" s="1">
        <v>0.94287887827251604</v>
      </c>
      <c r="M28" s="1">
        <v>1.0493974111250499</v>
      </c>
      <c r="N28" s="1">
        <v>1.0493974111250499</v>
      </c>
      <c r="O28" s="1">
        <v>273.50350342718599</v>
      </c>
      <c r="P28" s="1">
        <v>260.62910059611198</v>
      </c>
      <c r="Q28" s="3">
        <v>2.5497782906923E-3</v>
      </c>
      <c r="R28" s="1">
        <v>7.528244509308E-4</v>
      </c>
      <c r="S28" s="1">
        <v>7.3624848143740299E-3</v>
      </c>
      <c r="T28" s="1">
        <v>0.29838523917860299</v>
      </c>
      <c r="U28" s="1">
        <v>-3.3513722151699099</v>
      </c>
      <c r="V28" s="1">
        <v>149.40033160432699</v>
      </c>
      <c r="W28" s="1">
        <v>500.69612017365802</v>
      </c>
      <c r="X28" s="3">
        <v>2.1423952772586701E-4</v>
      </c>
      <c r="Y28" s="1">
        <v>5.4435501464972699E-5</v>
      </c>
      <c r="Z28" s="1">
        <v>6.1272504929598098E-4</v>
      </c>
      <c r="AA28" s="1">
        <v>0.194012524172198</v>
      </c>
      <c r="AB28" s="1">
        <v>-5.1543064256636999</v>
      </c>
      <c r="AC28" s="1">
        <v>114.79891631348499</v>
      </c>
      <c r="AD28" s="1">
        <v>591.70879184997102</v>
      </c>
      <c r="AE28" s="1">
        <v>0.70732718344682499</v>
      </c>
      <c r="AF28" s="1">
        <v>0.58468628681963897</v>
      </c>
      <c r="AG28" s="1">
        <v>0.93367188214980701</v>
      </c>
      <c r="AH28" s="1">
        <v>0.84618671727711703</v>
      </c>
      <c r="AI28" s="1">
        <v>-1.1817722726939299</v>
      </c>
      <c r="AJ28" s="1">
        <v>500.69612017365802</v>
      </c>
      <c r="AK28" s="1">
        <v>591.70879184997102</v>
      </c>
      <c r="AL28" s="1">
        <v>0.70976500674795695</v>
      </c>
      <c r="AM28" s="1">
        <v>0.41839240876667599</v>
      </c>
      <c r="AN28" s="1">
        <v>0.90666755700706703</v>
      </c>
      <c r="AO28" s="1">
        <v>1.3014089018314501</v>
      </c>
      <c r="AP28" s="1">
        <v>1.3014089018314501</v>
      </c>
      <c r="AQ28" s="1">
        <v>149.40033160432699</v>
      </c>
      <c r="AR28" s="1">
        <v>114.79891631348499</v>
      </c>
    </row>
    <row r="29" spans="1:44">
      <c r="A29" t="s">
        <v>117</v>
      </c>
      <c r="B29" s="1">
        <v>634.61812114715497</v>
      </c>
      <c r="C29" s="1">
        <v>2.31750346968119E-4</v>
      </c>
      <c r="D29" s="1">
        <v>2.6816825863453702E-4</v>
      </c>
      <c r="E29" s="1">
        <v>1.31104481999107E-3</v>
      </c>
      <c r="F29" s="1">
        <v>0.51068376606977195</v>
      </c>
      <c r="G29" s="1">
        <v>-1.95815897516384</v>
      </c>
      <c r="H29" s="1">
        <v>18.264088108965101</v>
      </c>
      <c r="I29" s="1">
        <v>35.763988049694802</v>
      </c>
      <c r="J29" s="1">
        <v>0.76348116238390795</v>
      </c>
      <c r="K29" s="1">
        <v>0.76703223755778605</v>
      </c>
      <c r="L29" s="1">
        <v>0.93748384590396105</v>
      </c>
      <c r="M29" s="1">
        <v>1.04631812054703</v>
      </c>
      <c r="N29" s="1">
        <v>1.04631812054703</v>
      </c>
      <c r="O29" s="1">
        <v>26.142904755577302</v>
      </c>
      <c r="P29" s="1">
        <v>24.9856178942109</v>
      </c>
      <c r="Q29" s="3">
        <v>2.69809127557704E-2</v>
      </c>
      <c r="R29" s="1">
        <v>2.8920165860091399E-2</v>
      </c>
      <c r="S29" s="1">
        <v>7.79073855822872E-2</v>
      </c>
      <c r="T29" s="1">
        <v>0.61543766899903596</v>
      </c>
      <c r="U29" s="1">
        <v>-1.6248599173762399</v>
      </c>
      <c r="V29" s="1">
        <v>20.509065776534801</v>
      </c>
      <c r="W29" s="1">
        <v>33.324358920392498</v>
      </c>
      <c r="X29" s="3">
        <v>2.2498190692801499E-3</v>
      </c>
      <c r="Y29" s="1">
        <v>9.7492159668806898E-4</v>
      </c>
      <c r="Z29" s="1">
        <v>6.4344825381412504E-3</v>
      </c>
      <c r="AA29" s="1">
        <v>0.42376006875135502</v>
      </c>
      <c r="AB29" s="1">
        <v>-2.3598259339219498</v>
      </c>
      <c r="AC29" s="1">
        <v>16.264851753203601</v>
      </c>
      <c r="AD29" s="1">
        <v>38.382218973040899</v>
      </c>
      <c r="AE29" s="1">
        <v>0.70732718344682499</v>
      </c>
      <c r="AF29" s="1">
        <v>0.47963915273193602</v>
      </c>
      <c r="AG29" s="1">
        <v>0.93367188214980701</v>
      </c>
      <c r="AH29" s="1">
        <v>0.86822387582656102</v>
      </c>
      <c r="AI29" s="1">
        <v>-1.1517766648008601</v>
      </c>
      <c r="AJ29" s="1">
        <v>33.324358920392498</v>
      </c>
      <c r="AK29" s="1">
        <v>38.382218973040899</v>
      </c>
      <c r="AL29" s="1">
        <v>0.70976500674795695</v>
      </c>
      <c r="AM29" s="1">
        <v>0.32378060445038898</v>
      </c>
      <c r="AN29" s="1">
        <v>0.90666755700706703</v>
      </c>
      <c r="AO29" s="1">
        <v>1.2609439107428799</v>
      </c>
      <c r="AP29" s="1">
        <v>1.2609439107428799</v>
      </c>
      <c r="AQ29" s="1">
        <v>20.509065776534801</v>
      </c>
      <c r="AR29" s="1">
        <v>16.264851753203601</v>
      </c>
    </row>
    <row r="30" spans="1:44">
      <c r="A30" t="s">
        <v>166</v>
      </c>
      <c r="B30" s="1">
        <v>253.38822317123399</v>
      </c>
      <c r="C30" s="1">
        <v>1.10274223291208E-5</v>
      </c>
      <c r="D30" s="1">
        <v>5.6712457692621299E-6</v>
      </c>
      <c r="E30" s="1">
        <v>6.2383703461883406E-5</v>
      </c>
      <c r="F30" s="1">
        <v>0.28894034564736498</v>
      </c>
      <c r="G30" s="1">
        <v>-3.46092200367351</v>
      </c>
      <c r="H30" s="1">
        <v>4.7570485935284896</v>
      </c>
      <c r="I30" s="1">
        <v>16.463774146435</v>
      </c>
      <c r="J30" s="1">
        <v>0.717011606808861</v>
      </c>
      <c r="K30" s="1">
        <v>0.49252594651698101</v>
      </c>
      <c r="L30" s="1">
        <v>0.88042355440715903</v>
      </c>
      <c r="M30" s="1">
        <v>1.1499658203855201</v>
      </c>
      <c r="N30" s="1">
        <v>1.1499658203855201</v>
      </c>
      <c r="O30" s="1">
        <v>9.4902129997244895</v>
      </c>
      <c r="P30" s="1">
        <v>8.2526044093787494</v>
      </c>
      <c r="Q30" s="3">
        <v>4.6685872462119598E-3</v>
      </c>
      <c r="R30" s="1">
        <v>2.2467576122394998E-3</v>
      </c>
      <c r="S30" s="1">
        <v>1.3480545673437001E-2</v>
      </c>
      <c r="T30" s="1">
        <v>0.40242304518808902</v>
      </c>
      <c r="U30" s="1">
        <v>-2.4849471519023099</v>
      </c>
      <c r="V30" s="1">
        <v>6.0202895782021901</v>
      </c>
      <c r="W30" s="1">
        <v>14.9601014386811</v>
      </c>
      <c r="X30" s="3">
        <v>2.1423952772586701E-4</v>
      </c>
      <c r="Y30" s="1">
        <v>5.5702277208725602E-5</v>
      </c>
      <c r="Z30" s="1">
        <v>6.1272504929598098E-4</v>
      </c>
      <c r="AA30" s="1">
        <v>0.20745959840296499</v>
      </c>
      <c r="AB30" s="1">
        <v>-4.8202156357095696</v>
      </c>
      <c r="AC30" s="1">
        <v>3.7588742247759299</v>
      </c>
      <c r="AD30" s="1">
        <v>18.118584306118201</v>
      </c>
      <c r="AE30" s="1">
        <v>0.70732718344682499</v>
      </c>
      <c r="AF30" s="1">
        <v>0.39322828855352598</v>
      </c>
      <c r="AG30" s="1">
        <v>0.93367188214980701</v>
      </c>
      <c r="AH30" s="1">
        <v>0.82567717131992002</v>
      </c>
      <c r="AI30" s="1">
        <v>-1.21112710237756</v>
      </c>
      <c r="AJ30" s="1">
        <v>14.9601014386811</v>
      </c>
      <c r="AK30" s="1">
        <v>18.118584306118201</v>
      </c>
      <c r="AL30" s="1">
        <v>0.70976500674795695</v>
      </c>
      <c r="AM30" s="1">
        <v>0.174347695101224</v>
      </c>
      <c r="AN30" s="1">
        <v>0.90666755700706703</v>
      </c>
      <c r="AO30" s="1">
        <v>1.6016203838371099</v>
      </c>
      <c r="AP30" s="1">
        <v>1.6016203838371099</v>
      </c>
      <c r="AQ30" s="1">
        <v>6.0202895782021901</v>
      </c>
      <c r="AR30" s="1">
        <v>3.7588742247759299</v>
      </c>
    </row>
    <row r="31" spans="1:44">
      <c r="A31" t="s">
        <v>94</v>
      </c>
      <c r="B31" s="1">
        <v>65.703774034976902</v>
      </c>
      <c r="C31" s="1">
        <v>3.7720838885304503E-2</v>
      </c>
      <c r="D31" s="1">
        <v>0.160044130699077</v>
      </c>
      <c r="E31" s="1">
        <v>0.213392174265437</v>
      </c>
      <c r="F31" s="1">
        <v>0.60778609658248695</v>
      </c>
      <c r="G31" s="1">
        <v>-1.64531568856689</v>
      </c>
      <c r="H31" s="1">
        <v>2.0844865707378601</v>
      </c>
      <c r="I31" s="1">
        <v>3.4296384571536298</v>
      </c>
      <c r="J31" s="1">
        <v>0.717011606808861</v>
      </c>
      <c r="K31" s="1">
        <v>0.55029648871773196</v>
      </c>
      <c r="L31" s="1">
        <v>0.88042355440715903</v>
      </c>
      <c r="M31" s="1">
        <v>0.81293800358258395</v>
      </c>
      <c r="N31" s="1">
        <v>-1.2301061035319301</v>
      </c>
      <c r="O31" s="1">
        <v>2.41075143674085</v>
      </c>
      <c r="P31" s="1">
        <v>2.96548005632958</v>
      </c>
      <c r="Q31" s="3">
        <v>0.27161466831589298</v>
      </c>
      <c r="R31" s="1">
        <v>0.71893007519862895</v>
      </c>
      <c r="S31" s="1">
        <v>0.78428735476213995</v>
      </c>
      <c r="T31" s="1">
        <v>0.84012659438501103</v>
      </c>
      <c r="U31" s="1">
        <v>-1.19029680370018</v>
      </c>
      <c r="V31" s="1">
        <v>2.20965667536078</v>
      </c>
      <c r="W31" s="1">
        <v>2.63014727787934</v>
      </c>
      <c r="X31" s="3">
        <v>6.1978616761034097E-2</v>
      </c>
      <c r="Y31" s="1">
        <v>0.10742960238579199</v>
      </c>
      <c r="Z31" s="1">
        <v>0.177258843936557</v>
      </c>
      <c r="AA31" s="1">
        <v>0.43970032810279902</v>
      </c>
      <c r="AB31" s="1">
        <v>-2.2742762197034398</v>
      </c>
      <c r="AC31" s="1">
        <v>1.9664069590707201</v>
      </c>
      <c r="AD31" s="1">
        <v>4.4721525846533696</v>
      </c>
      <c r="AE31" s="1">
        <v>0.70732718344682499</v>
      </c>
      <c r="AF31" s="1">
        <v>0.23732868972461699</v>
      </c>
      <c r="AG31" s="1">
        <v>0.93367188214980701</v>
      </c>
      <c r="AH31" s="1">
        <v>0.58811662345090299</v>
      </c>
      <c r="AI31" s="1">
        <v>-1.7003430274292799</v>
      </c>
      <c r="AJ31" s="1">
        <v>2.63014727787934</v>
      </c>
      <c r="AK31" s="1">
        <v>4.4721525846533696</v>
      </c>
      <c r="AL31" s="1">
        <v>0.76358595071984303</v>
      </c>
      <c r="AM31" s="1">
        <v>0.82625746529918898</v>
      </c>
      <c r="AN31" s="1">
        <v>0.97541947253244499</v>
      </c>
      <c r="AO31" s="1">
        <v>1.12370263195597</v>
      </c>
      <c r="AP31" s="1">
        <v>1.12370263195597</v>
      </c>
      <c r="AQ31" s="1">
        <v>2.20965667536078</v>
      </c>
      <c r="AR31" s="1">
        <v>1.9664069590707201</v>
      </c>
    </row>
    <row r="32" spans="1:44">
      <c r="A32" t="s">
        <v>91</v>
      </c>
      <c r="B32" s="1">
        <v>169.56459306010899</v>
      </c>
      <c r="C32" s="1">
        <v>4.8471466855368503E-2</v>
      </c>
      <c r="D32" s="1">
        <v>0.213966903690127</v>
      </c>
      <c r="E32" s="1">
        <v>0.27421001249608501</v>
      </c>
      <c r="F32" s="1">
        <v>0.63213808798553195</v>
      </c>
      <c r="G32" s="1">
        <v>-1.58193283873584</v>
      </c>
      <c r="H32" s="1">
        <v>5.50320771140081</v>
      </c>
      <c r="I32" s="1">
        <v>8.7057049963749797</v>
      </c>
      <c r="J32" s="1">
        <v>0.717011606808861</v>
      </c>
      <c r="K32" s="1">
        <v>0.26936030725851401</v>
      </c>
      <c r="L32" s="1">
        <v>0.88042355440715903</v>
      </c>
      <c r="M32" s="1">
        <v>0.66641080412248699</v>
      </c>
      <c r="N32" s="1">
        <v>-1.50057591175577</v>
      </c>
      <c r="O32" s="1">
        <v>5.65042273216973</v>
      </c>
      <c r="P32" s="1">
        <v>8.4788882425500294</v>
      </c>
      <c r="Q32" s="3">
        <v>0.240309260178491</v>
      </c>
      <c r="R32" s="1">
        <v>0.60978474770292102</v>
      </c>
      <c r="S32" s="1">
        <v>0.69389298876539196</v>
      </c>
      <c r="T32" s="1">
        <v>0.77098292903755805</v>
      </c>
      <c r="U32" s="1">
        <v>-1.29704557952837</v>
      </c>
      <c r="V32" s="1">
        <v>4.9613894806793502</v>
      </c>
      <c r="W32" s="1">
        <v>6.4351482939510598</v>
      </c>
      <c r="X32" s="3">
        <v>0.108217727379436</v>
      </c>
      <c r="Y32" s="1">
        <v>0.2110245683899</v>
      </c>
      <c r="Z32" s="1">
        <v>0.30950270030518701</v>
      </c>
      <c r="AA32" s="1">
        <v>0.51829754879376499</v>
      </c>
      <c r="AB32" s="1">
        <v>-1.9293936510548799</v>
      </c>
      <c r="AC32" s="1">
        <v>6.1041962604948496</v>
      </c>
      <c r="AD32" s="1">
        <v>11.777397508484601</v>
      </c>
      <c r="AE32" s="1">
        <v>0.70732718344682499</v>
      </c>
      <c r="AF32" s="1">
        <v>0.224505244778926</v>
      </c>
      <c r="AG32" s="1">
        <v>0.93367188214980701</v>
      </c>
      <c r="AH32" s="1">
        <v>0.54639815703411998</v>
      </c>
      <c r="AI32" s="1">
        <v>-1.83016722718842</v>
      </c>
      <c r="AJ32" s="1">
        <v>6.4351482939510598</v>
      </c>
      <c r="AK32" s="1">
        <v>11.777397508484601</v>
      </c>
      <c r="AL32" s="1">
        <v>0.71046566536579303</v>
      </c>
      <c r="AM32" s="1">
        <v>0.69818155412744298</v>
      </c>
      <c r="AN32" s="1">
        <v>0.90756259188662602</v>
      </c>
      <c r="AO32" s="1">
        <v>0.81278341468389603</v>
      </c>
      <c r="AP32" s="1">
        <v>-1.2303400659189301</v>
      </c>
      <c r="AQ32" s="1">
        <v>4.9613894806793502</v>
      </c>
      <c r="AR32" s="1">
        <v>6.1041962604948496</v>
      </c>
    </row>
    <row r="33" spans="1:44">
      <c r="A33" t="s">
        <v>72</v>
      </c>
      <c r="B33" s="1">
        <v>244.20186710357601</v>
      </c>
      <c r="C33" s="1">
        <v>3.5730709527931601E-2</v>
      </c>
      <c r="D33" s="1">
        <v>0.150068980017313</v>
      </c>
      <c r="E33" s="1">
        <v>0.20213372818658401</v>
      </c>
      <c r="F33" s="1">
        <v>0.76078744155206501</v>
      </c>
      <c r="G33" s="1">
        <v>-1.31442758566035</v>
      </c>
      <c r="H33" s="1">
        <v>9.1053961671431694</v>
      </c>
      <c r="I33" s="1">
        <v>11.968383899906399</v>
      </c>
      <c r="J33" s="1">
        <v>0.74828157336396295</v>
      </c>
      <c r="K33" s="1">
        <v>0.67626925970936902</v>
      </c>
      <c r="L33" s="1">
        <v>0.91882016450272697</v>
      </c>
      <c r="M33" s="1">
        <v>1.0803665138562899</v>
      </c>
      <c r="N33" s="1">
        <v>1.0803665138562899</v>
      </c>
      <c r="O33" s="1">
        <v>10.850574573454301</v>
      </c>
      <c r="P33" s="1">
        <v>10.043419926877901</v>
      </c>
      <c r="Q33" s="3">
        <v>0.103586451783406</v>
      </c>
      <c r="R33" s="1">
        <v>0.20188818289018301</v>
      </c>
      <c r="S33" s="1">
        <v>0.29910587952458501</v>
      </c>
      <c r="T33" s="1">
        <v>0.71965425561428797</v>
      </c>
      <c r="U33" s="1">
        <v>-1.3895561544986701</v>
      </c>
      <c r="V33" s="1">
        <v>9.2048069601523004</v>
      </c>
      <c r="W33" s="1">
        <v>12.7905961617413</v>
      </c>
      <c r="X33" s="3">
        <v>0.18447935534340801</v>
      </c>
      <c r="Y33" s="1">
        <v>0.423687586105361</v>
      </c>
      <c r="Z33" s="1">
        <v>0.52761095628214805</v>
      </c>
      <c r="AA33" s="1">
        <v>0.804271671720029</v>
      </c>
      <c r="AB33" s="1">
        <v>-1.24336096267245</v>
      </c>
      <c r="AC33" s="1">
        <v>9.0070589985793408</v>
      </c>
      <c r="AD33" s="1">
        <v>11.199025546909199</v>
      </c>
      <c r="AE33" s="1">
        <v>0.70732718344682499</v>
      </c>
      <c r="AF33" s="1">
        <v>0.58979102524672999</v>
      </c>
      <c r="AG33" s="1">
        <v>0.93367188214980701</v>
      </c>
      <c r="AH33" s="1">
        <v>1.1421168840496401</v>
      </c>
      <c r="AI33" s="1">
        <v>1.1421168840496401</v>
      </c>
      <c r="AJ33" s="1">
        <v>12.7905961617413</v>
      </c>
      <c r="AK33" s="1">
        <v>11.199025546909199</v>
      </c>
      <c r="AL33" s="1">
        <v>0.76358595071984303</v>
      </c>
      <c r="AM33" s="1">
        <v>0.93728396574405604</v>
      </c>
      <c r="AN33" s="1">
        <v>0.97541947253244499</v>
      </c>
      <c r="AO33" s="1">
        <v>1.0219547758750001</v>
      </c>
      <c r="AP33" s="1">
        <v>1.0219547758750001</v>
      </c>
      <c r="AQ33" s="1">
        <v>9.2048069601523004</v>
      </c>
      <c r="AR33" s="1">
        <v>9.0070589985793408</v>
      </c>
    </row>
    <row r="34" spans="1:44">
      <c r="A34" t="s">
        <v>93</v>
      </c>
      <c r="B34" s="1">
        <v>144.34119904041199</v>
      </c>
      <c r="C34" s="1">
        <v>1.7217985351339199E-2</v>
      </c>
      <c r="D34" s="1">
        <v>5.8295178975248697E-2</v>
      </c>
      <c r="E34" s="1">
        <v>9.7404602844719398E-2</v>
      </c>
      <c r="F34" s="1">
        <v>0.60985353146686605</v>
      </c>
      <c r="G34" s="1">
        <v>-1.6397379836347299</v>
      </c>
      <c r="H34" s="1">
        <v>4.6863420169633301</v>
      </c>
      <c r="I34" s="1">
        <v>7.6843730088764302</v>
      </c>
      <c r="J34" s="1">
        <v>0.76340892479699696</v>
      </c>
      <c r="K34" s="1">
        <v>0.75275670724168997</v>
      </c>
      <c r="L34" s="1">
        <v>0.93739514486701103</v>
      </c>
      <c r="M34" s="1">
        <v>1.08160474118786</v>
      </c>
      <c r="N34" s="1">
        <v>1.08160474118786</v>
      </c>
      <c r="O34" s="1">
        <v>6.2410189401549001</v>
      </c>
      <c r="P34" s="1">
        <v>5.7701475433469502</v>
      </c>
      <c r="Q34" s="3">
        <v>4.6336587926595098E-2</v>
      </c>
      <c r="R34" s="1">
        <v>6.0928293690680903E-2</v>
      </c>
      <c r="S34" s="1">
        <v>0.13379689763804301</v>
      </c>
      <c r="T34" s="1">
        <v>0.51153726638155605</v>
      </c>
      <c r="U34" s="1">
        <v>-1.9548917854483301</v>
      </c>
      <c r="V34" s="1">
        <v>4.4636911738563096</v>
      </c>
      <c r="W34" s="1">
        <v>8.7260332075621303</v>
      </c>
      <c r="X34" s="3">
        <v>0.17026690941276401</v>
      </c>
      <c r="Y34" s="1">
        <v>0.38366810254342898</v>
      </c>
      <c r="Z34" s="1">
        <v>0.48696336092050502</v>
      </c>
      <c r="AA34" s="1">
        <v>0.72706595254233297</v>
      </c>
      <c r="AB34" s="1">
        <v>-1.37539104465461</v>
      </c>
      <c r="AC34" s="1">
        <v>4.9200987802618297</v>
      </c>
      <c r="AD34" s="1">
        <v>6.76705980082395</v>
      </c>
      <c r="AE34" s="1">
        <v>0.70732718344682499</v>
      </c>
      <c r="AF34" s="1">
        <v>0.43252169900599402</v>
      </c>
      <c r="AG34" s="1">
        <v>0.93367188214980701</v>
      </c>
      <c r="AH34" s="1">
        <v>1.2894866403979901</v>
      </c>
      <c r="AI34" s="1">
        <v>1.2894866403979901</v>
      </c>
      <c r="AJ34" s="1">
        <v>8.7260332075621303</v>
      </c>
      <c r="AK34" s="1">
        <v>6.76705980082395</v>
      </c>
      <c r="AL34" s="1">
        <v>0.74948786882922602</v>
      </c>
      <c r="AM34" s="1">
        <v>0.79784192488272399</v>
      </c>
      <c r="AN34" s="1">
        <v>0.957410309859269</v>
      </c>
      <c r="AO34" s="1">
        <v>0.90723608877327999</v>
      </c>
      <c r="AP34" s="1">
        <v>-1.10224892106326</v>
      </c>
      <c r="AQ34" s="1">
        <v>4.4636911738563096</v>
      </c>
      <c r="AR34" s="1">
        <v>4.9200987802618297</v>
      </c>
    </row>
    <row r="35" spans="1:44">
      <c r="A35" t="s">
        <v>84</v>
      </c>
      <c r="B35" s="1">
        <v>200.716939687728</v>
      </c>
      <c r="C35" s="1">
        <v>3.8224250689209101E-2</v>
      </c>
      <c r="D35" s="1">
        <v>0.16545639941186199</v>
      </c>
      <c r="E35" s="1">
        <v>0.21624004675609701</v>
      </c>
      <c r="F35" s="1">
        <v>0.66318006038095301</v>
      </c>
      <c r="G35" s="1">
        <v>-1.5078861077722401</v>
      </c>
      <c r="H35" s="1">
        <v>6.7936920892960799</v>
      </c>
      <c r="I35" s="1">
        <v>10.244113921221199</v>
      </c>
      <c r="J35" s="1">
        <v>0.67332323681013495</v>
      </c>
      <c r="K35" s="1">
        <v>0.14803260020258599</v>
      </c>
      <c r="L35" s="1">
        <v>0.82677830008314201</v>
      </c>
      <c r="M35" s="1">
        <v>0.65094023081665697</v>
      </c>
      <c r="N35" s="1">
        <v>-1.53623935448792</v>
      </c>
      <c r="O35" s="1">
        <v>6.7307070142674901</v>
      </c>
      <c r="P35" s="1">
        <v>10.339976998095899</v>
      </c>
      <c r="Q35" s="3">
        <v>5.5254356319655099E-2</v>
      </c>
      <c r="R35" s="1">
        <v>7.9773476936502094E-2</v>
      </c>
      <c r="S35" s="1">
        <v>0.15954695387300399</v>
      </c>
      <c r="T35" s="1">
        <v>0.47118254048570402</v>
      </c>
      <c r="U35" s="1">
        <v>-2.1223197255339201</v>
      </c>
      <c r="V35" s="1">
        <v>4.6201415447374199</v>
      </c>
      <c r="W35" s="1">
        <v>9.80541753390896</v>
      </c>
      <c r="X35" s="3">
        <v>0.31829625381481402</v>
      </c>
      <c r="Y35" s="1">
        <v>0.86463297453462795</v>
      </c>
      <c r="Z35" s="1">
        <v>0.91032728591036804</v>
      </c>
      <c r="AA35" s="1">
        <v>0.93341275343844898</v>
      </c>
      <c r="AB35" s="1">
        <v>-1.0713374081468801</v>
      </c>
      <c r="AC35" s="1">
        <v>9.9897918185506995</v>
      </c>
      <c r="AD35" s="1">
        <v>10.7024376746885</v>
      </c>
      <c r="AE35" s="1">
        <v>0.70732718344682499</v>
      </c>
      <c r="AF35" s="1">
        <v>0.820499532798315</v>
      </c>
      <c r="AG35" s="1">
        <v>0.93367188214980701</v>
      </c>
      <c r="AH35" s="1">
        <v>0.91618543660889296</v>
      </c>
      <c r="AI35" s="1">
        <v>-1.0914820952637401</v>
      </c>
      <c r="AJ35" s="1">
        <v>9.80541753390896</v>
      </c>
      <c r="AK35" s="1">
        <v>10.7024376746885</v>
      </c>
      <c r="AL35" s="1">
        <v>0.69805502536734898</v>
      </c>
      <c r="AM35" s="1">
        <v>8.4542159423456303E-2</v>
      </c>
      <c r="AN35" s="1">
        <v>0.89170900014667798</v>
      </c>
      <c r="AO35" s="1">
        <v>0.46248626878853599</v>
      </c>
      <c r="AP35" s="1">
        <v>-2.16222635672937</v>
      </c>
      <c r="AQ35" s="1">
        <v>4.6201415447374199</v>
      </c>
      <c r="AR35" s="1">
        <v>9.9897918185506995</v>
      </c>
    </row>
    <row r="36" spans="1:44">
      <c r="A36" t="s">
        <v>95</v>
      </c>
      <c r="B36" s="1">
        <v>616.07110643386795</v>
      </c>
      <c r="C36" s="1">
        <v>2.50530843381623E-2</v>
      </c>
      <c r="D36" s="1">
        <v>0.102001843376803</v>
      </c>
      <c r="E36" s="1">
        <v>0.141728877113032</v>
      </c>
      <c r="F36" s="1">
        <v>0.604188017117401</v>
      </c>
      <c r="G36" s="1">
        <v>-1.6551139242566</v>
      </c>
      <c r="H36" s="1">
        <v>19.926523272846399</v>
      </c>
      <c r="I36" s="1">
        <v>32.980666128105099</v>
      </c>
      <c r="J36" s="1">
        <v>0.717011606808861</v>
      </c>
      <c r="K36" s="1">
        <v>0.405759990096275</v>
      </c>
      <c r="L36" s="1">
        <v>0.88042355440715903</v>
      </c>
      <c r="M36" s="1">
        <v>0.77931673866627504</v>
      </c>
      <c r="N36" s="1">
        <v>-1.28317531291757</v>
      </c>
      <c r="O36" s="1">
        <v>22.630934054948899</v>
      </c>
      <c r="P36" s="1">
        <v>29.039455886353299</v>
      </c>
      <c r="Q36" s="3">
        <v>9.6660996181909306E-2</v>
      </c>
      <c r="R36" s="1">
        <v>0.16832158240093301</v>
      </c>
      <c r="S36" s="1">
        <v>0.27910862647526302</v>
      </c>
      <c r="T36" s="1">
        <v>0.55833871714272298</v>
      </c>
      <c r="U36" s="1">
        <v>-1.7910275058793299</v>
      </c>
      <c r="V36" s="1">
        <v>16.910301518311801</v>
      </c>
      <c r="W36" s="1">
        <v>30.286815149028701</v>
      </c>
      <c r="X36" s="3">
        <v>0.14942980458701099</v>
      </c>
      <c r="Y36" s="1">
        <v>0.32700222237124299</v>
      </c>
      <c r="Z36" s="1">
        <v>0.42736924111885199</v>
      </c>
      <c r="AA36" s="1">
        <v>0.65380234044372099</v>
      </c>
      <c r="AB36" s="1">
        <v>-1.52951425551845</v>
      </c>
      <c r="AC36" s="1">
        <v>23.480736243130501</v>
      </c>
      <c r="AD36" s="1">
        <v>35.914120811359702</v>
      </c>
      <c r="AE36" s="1">
        <v>0.70732718344682499</v>
      </c>
      <c r="AF36" s="1">
        <v>0.67520312291626094</v>
      </c>
      <c r="AG36" s="1">
        <v>0.93367188214980701</v>
      </c>
      <c r="AH36" s="1">
        <v>0.84331216980752</v>
      </c>
      <c r="AI36" s="1">
        <v>-1.1858005087585</v>
      </c>
      <c r="AJ36" s="1">
        <v>30.286815149028701</v>
      </c>
      <c r="AK36" s="1">
        <v>35.914120811359702</v>
      </c>
      <c r="AL36" s="1">
        <v>0.70976500674795695</v>
      </c>
      <c r="AM36" s="1">
        <v>0.453048927326891</v>
      </c>
      <c r="AN36" s="1">
        <v>0.90666755700706703</v>
      </c>
      <c r="AO36" s="1">
        <v>0.72017765296101299</v>
      </c>
      <c r="AP36" s="1">
        <v>-1.3885462786695599</v>
      </c>
      <c r="AQ36" s="1">
        <v>16.910301518311801</v>
      </c>
      <c r="AR36" s="1">
        <v>23.480736243130501</v>
      </c>
    </row>
    <row r="37" spans="1:44">
      <c r="A37" t="s">
        <v>50</v>
      </c>
      <c r="B37" s="1">
        <v>42274.926818847598</v>
      </c>
      <c r="C37" s="1">
        <v>7.9742792923146205E-2</v>
      </c>
      <c r="D37" s="1">
        <v>0.38618295429923599</v>
      </c>
      <c r="E37" s="1">
        <v>0.45111637139379801</v>
      </c>
      <c r="F37" s="1">
        <v>1.1581333893147101</v>
      </c>
      <c r="G37" s="1">
        <v>1.1581333893147101</v>
      </c>
      <c r="H37" s="1">
        <v>1978.65141035131</v>
      </c>
      <c r="I37" s="1">
        <v>1708.4831753025901</v>
      </c>
      <c r="J37" s="1">
        <v>0.71369048378511502</v>
      </c>
      <c r="K37" s="1">
        <v>0.18683141754347299</v>
      </c>
      <c r="L37" s="1">
        <v>0.87634552427567702</v>
      </c>
      <c r="M37" s="1">
        <v>0.79718664082812996</v>
      </c>
      <c r="N37" s="1">
        <v>-1.25441138722694</v>
      </c>
      <c r="O37" s="1">
        <v>1641.61005589508</v>
      </c>
      <c r="P37" s="1">
        <v>2059.2543474222198</v>
      </c>
      <c r="Q37" s="3">
        <v>0.31174691985223602</v>
      </c>
      <c r="R37" s="1">
        <v>0.850683493410479</v>
      </c>
      <c r="S37" s="1">
        <v>0.90016923107333302</v>
      </c>
      <c r="T37" s="1">
        <v>1.04456591888151</v>
      </c>
      <c r="U37" s="1">
        <v>1.04456591888151</v>
      </c>
      <c r="V37" s="1">
        <v>1677.79126783433</v>
      </c>
      <c r="W37" s="1">
        <v>1606.20908409802</v>
      </c>
      <c r="X37" s="3">
        <v>0.144383841919655</v>
      </c>
      <c r="Y37" s="1">
        <v>0.309703340917661</v>
      </c>
      <c r="Z37" s="1">
        <v>0.41293778789021401</v>
      </c>
      <c r="AA37" s="1">
        <v>1.2840481612513099</v>
      </c>
      <c r="AB37" s="1">
        <v>1.2840481612513099</v>
      </c>
      <c r="AC37" s="1">
        <v>2333.4615447955798</v>
      </c>
      <c r="AD37" s="1">
        <v>1817.26948825668</v>
      </c>
      <c r="AE37" s="1">
        <v>0.70732718344682499</v>
      </c>
      <c r="AF37" s="1">
        <v>0.59521537649282497</v>
      </c>
      <c r="AG37" s="1">
        <v>0.93367188214980701</v>
      </c>
      <c r="AH37" s="1">
        <v>0.883858500043043</v>
      </c>
      <c r="AI37" s="1">
        <v>-1.13140282064527</v>
      </c>
      <c r="AJ37" s="1">
        <v>1606.20908409802</v>
      </c>
      <c r="AK37" s="1">
        <v>1817.26948825668</v>
      </c>
      <c r="AL37" s="1">
        <v>0.70976500674795695</v>
      </c>
      <c r="AM37" s="1">
        <v>0.18451273604063501</v>
      </c>
      <c r="AN37" s="1">
        <v>0.90666755700706703</v>
      </c>
      <c r="AO37" s="1">
        <v>0.71901389225072598</v>
      </c>
      <c r="AP37" s="1">
        <v>-1.39079371174554</v>
      </c>
      <c r="AQ37" s="1">
        <v>1677.79126783433</v>
      </c>
      <c r="AR37" s="1">
        <v>2333.4615447955798</v>
      </c>
    </row>
    <row r="38" spans="1:44">
      <c r="A38" t="s">
        <v>52</v>
      </c>
      <c r="B38" s="1">
        <v>67.711557656526494</v>
      </c>
      <c r="C38" s="1">
        <v>0.159728982272</v>
      </c>
      <c r="D38" s="1">
        <v>0.881585491701524</v>
      </c>
      <c r="E38" s="1">
        <v>0.90360967113874302</v>
      </c>
      <c r="F38" s="1">
        <v>1.0599641358557901</v>
      </c>
      <c r="G38" s="1">
        <v>1.0599641358557901</v>
      </c>
      <c r="H38" s="1">
        <v>2.9779465923566</v>
      </c>
      <c r="I38" s="1">
        <v>2.8094786338988298</v>
      </c>
      <c r="J38" s="1">
        <v>0.717011606808861</v>
      </c>
      <c r="K38" s="1">
        <v>0.36125177790152901</v>
      </c>
      <c r="L38" s="1">
        <v>0.88042355440715903</v>
      </c>
      <c r="M38" s="1">
        <v>0.69707883123623904</v>
      </c>
      <c r="N38" s="1">
        <v>-1.43455797994402</v>
      </c>
      <c r="O38" s="1">
        <v>2.4149729263525601</v>
      </c>
      <c r="P38" s="1">
        <v>3.4644186826367198</v>
      </c>
      <c r="Q38" s="3">
        <v>0.22054937384123499</v>
      </c>
      <c r="R38" s="1">
        <v>0.54517048346380403</v>
      </c>
      <c r="S38" s="1">
        <v>0.63683631696656795</v>
      </c>
      <c r="T38" s="1">
        <v>0.71118100336132395</v>
      </c>
      <c r="U38" s="1">
        <v>-1.4061117989282601</v>
      </c>
      <c r="V38" s="1">
        <v>2.0365840591527502</v>
      </c>
      <c r="W38" s="1">
        <v>2.8636648749190798</v>
      </c>
      <c r="X38" s="3">
        <v>0.17828281506861199</v>
      </c>
      <c r="Y38" s="1">
        <v>0.40559340428109297</v>
      </c>
      <c r="Z38" s="1">
        <v>0.50988885109623105</v>
      </c>
      <c r="AA38" s="1">
        <v>1.57980030961217</v>
      </c>
      <c r="AB38" s="1">
        <v>1.57980030961217</v>
      </c>
      <c r="AC38" s="1">
        <v>4.3544315625339598</v>
      </c>
      <c r="AD38" s="1">
        <v>2.7563177044440601</v>
      </c>
      <c r="AE38" s="1">
        <v>0.74295856573244501</v>
      </c>
      <c r="AF38" s="1">
        <v>0.943665598534288</v>
      </c>
      <c r="AG38" s="1">
        <v>0.98070530676682699</v>
      </c>
      <c r="AH38" s="1">
        <v>1.0389458625616399</v>
      </c>
      <c r="AI38" s="1">
        <v>1.0389458625616399</v>
      </c>
      <c r="AJ38" s="1">
        <v>2.8636648749190798</v>
      </c>
      <c r="AK38" s="1">
        <v>2.7563177044440601</v>
      </c>
      <c r="AL38" s="1">
        <v>0.70976500674795695</v>
      </c>
      <c r="AM38" s="1">
        <v>0.18852640614399299</v>
      </c>
      <c r="AN38" s="1">
        <v>0.90666755700706703</v>
      </c>
      <c r="AO38" s="1">
        <v>0.46770377020376303</v>
      </c>
      <c r="AP38" s="1">
        <v>-2.1381054926376399</v>
      </c>
      <c r="AQ38" s="1">
        <v>2.0365840591527502</v>
      </c>
      <c r="AR38" s="1">
        <v>4.3544315625339598</v>
      </c>
    </row>
    <row r="39" spans="1:44">
      <c r="A39" t="s">
        <v>44</v>
      </c>
      <c r="B39" s="1">
        <v>53.197171270847299</v>
      </c>
      <c r="C39" s="1">
        <v>3.5730709527931601E-2</v>
      </c>
      <c r="D39" s="1">
        <v>0.14957456495031299</v>
      </c>
      <c r="E39" s="1">
        <v>0.20213372818658401</v>
      </c>
      <c r="F39" s="1">
        <v>1.5215797515620699</v>
      </c>
      <c r="G39" s="1">
        <v>1.5215797515620699</v>
      </c>
      <c r="H39" s="1">
        <v>2.8219227651162999</v>
      </c>
      <c r="I39" s="1">
        <v>1.85460062965435</v>
      </c>
      <c r="J39" s="1">
        <v>0.76787484404769202</v>
      </c>
      <c r="K39" s="1">
        <v>0.87024128459678196</v>
      </c>
      <c r="L39" s="1">
        <v>0.94287887827251604</v>
      </c>
      <c r="M39" s="1">
        <v>0.95477832571833898</v>
      </c>
      <c r="N39" s="1">
        <v>-1.0473635325221999</v>
      </c>
      <c r="O39" s="1">
        <v>2.2353680474883801</v>
      </c>
      <c r="P39" s="1">
        <v>2.3412429746863999</v>
      </c>
      <c r="Q39" s="3">
        <v>0.20537959471644801</v>
      </c>
      <c r="R39" s="1">
        <v>0.494194649786453</v>
      </c>
      <c r="S39" s="1">
        <v>0.59303357974374404</v>
      </c>
      <c r="T39" s="1">
        <v>1.31225020564259</v>
      </c>
      <c r="U39" s="1">
        <v>1.31225020564259</v>
      </c>
      <c r="V39" s="1">
        <v>2.56069211124449</v>
      </c>
      <c r="W39" s="1">
        <v>1.9513748981339001</v>
      </c>
      <c r="X39" s="3">
        <v>9.2633037552817599E-2</v>
      </c>
      <c r="Y39" s="1">
        <v>0.17260622664008299</v>
      </c>
      <c r="Z39" s="1">
        <v>0.26493048740105801</v>
      </c>
      <c r="AA39" s="1">
        <v>1.76430144983667</v>
      </c>
      <c r="AB39" s="1">
        <v>1.76430144983667</v>
      </c>
      <c r="AC39" s="1">
        <v>3.1098030322792298</v>
      </c>
      <c r="AD39" s="1">
        <v>1.76262567423797</v>
      </c>
      <c r="AE39" s="1">
        <v>0.70732718344682499</v>
      </c>
      <c r="AF39" s="1">
        <v>0.81379667377544096</v>
      </c>
      <c r="AG39" s="1">
        <v>0.93367188214980701</v>
      </c>
      <c r="AH39" s="1">
        <v>1.10708412267457</v>
      </c>
      <c r="AI39" s="1">
        <v>1.10708412267457</v>
      </c>
      <c r="AJ39" s="1">
        <v>1.9513748981339001</v>
      </c>
      <c r="AK39" s="1">
        <v>1.76262567423797</v>
      </c>
      <c r="AL39" s="1">
        <v>0.71046566536579303</v>
      </c>
      <c r="AM39" s="1">
        <v>0.59767510136121305</v>
      </c>
      <c r="AN39" s="1">
        <v>0.90756259188662602</v>
      </c>
      <c r="AO39" s="1">
        <v>0.82342581976444496</v>
      </c>
      <c r="AP39" s="1">
        <v>-1.2144384788493301</v>
      </c>
      <c r="AQ39" s="1">
        <v>2.56069211124449</v>
      </c>
      <c r="AR39" s="1">
        <v>3.1098030322792298</v>
      </c>
    </row>
    <row r="40" spans="1:44">
      <c r="A40" t="s">
        <v>54</v>
      </c>
      <c r="B40" s="1">
        <v>102.305147767066</v>
      </c>
      <c r="C40" s="1">
        <v>0.164349855864768</v>
      </c>
      <c r="D40" s="1">
        <v>0.92270704792648295</v>
      </c>
      <c r="E40" s="1">
        <v>0.92975061317783103</v>
      </c>
      <c r="F40" s="1">
        <v>1.0307021359006701</v>
      </c>
      <c r="G40" s="1">
        <v>1.0307021359006701</v>
      </c>
      <c r="H40" s="1">
        <v>4.5229139428057499</v>
      </c>
      <c r="I40" s="1">
        <v>4.3881872223700302</v>
      </c>
      <c r="J40" s="1">
        <v>0.80539196441813699</v>
      </c>
      <c r="K40" s="1">
        <v>0.98145439384907895</v>
      </c>
      <c r="L40" s="1">
        <v>0.98894641212273604</v>
      </c>
      <c r="M40" s="1">
        <v>0.99278193483160304</v>
      </c>
      <c r="N40" s="1">
        <v>-1.0072705444319101</v>
      </c>
      <c r="O40" s="1">
        <v>4.4389338127964297</v>
      </c>
      <c r="P40" s="1">
        <v>4.4712072783072303</v>
      </c>
      <c r="Q40" s="3">
        <v>0.31174691985223602</v>
      </c>
      <c r="R40" s="1">
        <v>0.83881405792100305</v>
      </c>
      <c r="S40" s="1">
        <v>0.90016923107333302</v>
      </c>
      <c r="T40" s="1">
        <v>0.91607987893248799</v>
      </c>
      <c r="U40" s="1">
        <v>-1.09160786411475</v>
      </c>
      <c r="V40" s="1">
        <v>4.2485950777483197</v>
      </c>
      <c r="W40" s="1">
        <v>4.6377997982406702</v>
      </c>
      <c r="X40" s="3">
        <v>0.28328586992924798</v>
      </c>
      <c r="Y40" s="1">
        <v>0.74268112233118</v>
      </c>
      <c r="Z40" s="1">
        <v>0.81019758799765096</v>
      </c>
      <c r="AA40" s="1">
        <v>1.15966622276233</v>
      </c>
      <c r="AB40" s="1">
        <v>1.15966622276233</v>
      </c>
      <c r="AC40" s="1">
        <v>4.8149447428321102</v>
      </c>
      <c r="AD40" s="1">
        <v>4.1520091285260703</v>
      </c>
      <c r="AE40" s="1">
        <v>0.70732718344682499</v>
      </c>
      <c r="AF40" s="1">
        <v>0.79791421174780996</v>
      </c>
      <c r="AG40" s="1">
        <v>0.93367188214980701</v>
      </c>
      <c r="AH40" s="1">
        <v>1.11700134916941</v>
      </c>
      <c r="AI40" s="1">
        <v>1.11700134916941</v>
      </c>
      <c r="AJ40" s="1">
        <v>4.6377997982406702</v>
      </c>
      <c r="AK40" s="1">
        <v>4.1520091285260703</v>
      </c>
      <c r="AL40" s="1">
        <v>0.74326686436558698</v>
      </c>
      <c r="AM40" s="1">
        <v>0.78093935975580397</v>
      </c>
      <c r="AN40" s="1">
        <v>0.94946347835087896</v>
      </c>
      <c r="AO40" s="1">
        <v>0.88237670514979705</v>
      </c>
      <c r="AP40" s="1">
        <v>-1.1333028106518599</v>
      </c>
      <c r="AQ40" s="1">
        <v>4.2485950777483197</v>
      </c>
      <c r="AR40" s="1">
        <v>4.8149447428321102</v>
      </c>
    </row>
    <row r="41" spans="1:44">
      <c r="A41" t="s">
        <v>80</v>
      </c>
      <c r="B41" s="1">
        <v>1278.1112880706701</v>
      </c>
      <c r="C41" s="1">
        <v>4.0890167542915502E-2</v>
      </c>
      <c r="D41" s="1">
        <v>0.17874844668760201</v>
      </c>
      <c r="E41" s="1">
        <v>0.23132151924277899</v>
      </c>
      <c r="F41" s="1">
        <v>0.71809807939610004</v>
      </c>
      <c r="G41" s="1">
        <v>-1.3925674342994601</v>
      </c>
      <c r="H41" s="1">
        <v>45.494706556938098</v>
      </c>
      <c r="I41" s="1">
        <v>63.354446780659401</v>
      </c>
      <c r="J41" s="1">
        <v>0.65244137825398196</v>
      </c>
      <c r="K41" s="1">
        <v>7.2830665479514306E-2</v>
      </c>
      <c r="L41" s="1">
        <v>0.80113732027465701</v>
      </c>
      <c r="M41" s="1">
        <v>0.63734727146975301</v>
      </c>
      <c r="N41" s="1">
        <v>-1.5690033436464701</v>
      </c>
      <c r="O41" s="1">
        <v>42.860482029991203</v>
      </c>
      <c r="P41" s="1">
        <v>67.248239610240404</v>
      </c>
      <c r="Q41" s="3">
        <v>8.6458523775574794E-2</v>
      </c>
      <c r="R41" s="1">
        <v>0.147519856192074</v>
      </c>
      <c r="S41" s="1">
        <v>0.249648987401972</v>
      </c>
      <c r="T41" s="1">
        <v>0.60782845004492103</v>
      </c>
      <c r="U41" s="1">
        <v>-1.64520104303458</v>
      </c>
      <c r="V41" s="1">
        <v>33.415469149815401</v>
      </c>
      <c r="W41" s="1">
        <v>54.975164694144198</v>
      </c>
      <c r="X41" s="3">
        <v>0.254916726809784</v>
      </c>
      <c r="Y41" s="1">
        <v>0.63516751096771196</v>
      </c>
      <c r="Z41" s="1">
        <v>0.72906183867598195</v>
      </c>
      <c r="AA41" s="1">
        <v>0.848372351761847</v>
      </c>
      <c r="AB41" s="1">
        <v>-1.17872771068418</v>
      </c>
      <c r="AC41" s="1">
        <v>61.940423922294201</v>
      </c>
      <c r="AD41" s="1">
        <v>73.010894086706202</v>
      </c>
      <c r="AE41" s="1">
        <v>0.70732718344682499</v>
      </c>
      <c r="AF41" s="1">
        <v>0.39442047456740897</v>
      </c>
      <c r="AG41" s="1">
        <v>0.93367188214980701</v>
      </c>
      <c r="AH41" s="1">
        <v>0.75297207874516303</v>
      </c>
      <c r="AI41" s="1">
        <v>-1.32807049322002</v>
      </c>
      <c r="AJ41" s="1">
        <v>54.975164694144198</v>
      </c>
      <c r="AK41" s="1">
        <v>73.010894086706202</v>
      </c>
      <c r="AL41" s="1">
        <v>0.69805502536734898</v>
      </c>
      <c r="AM41" s="1">
        <v>8.95517924514634E-2</v>
      </c>
      <c r="AN41" s="1">
        <v>0.89170900014667798</v>
      </c>
      <c r="AO41" s="1">
        <v>0.53947756618930098</v>
      </c>
      <c r="AP41" s="1">
        <v>-1.85364519800829</v>
      </c>
      <c r="AQ41" s="1">
        <v>33.415469149815401</v>
      </c>
      <c r="AR41" s="1">
        <v>61.940423922294201</v>
      </c>
    </row>
    <row r="42" spans="1:44">
      <c r="A42" t="s">
        <v>148</v>
      </c>
      <c r="B42" s="1">
        <v>2148.1165542602498</v>
      </c>
      <c r="C42" s="1">
        <v>3.69747883839229E-6</v>
      </c>
      <c r="D42" s="1">
        <v>1.1849053226841399E-6</v>
      </c>
      <c r="E42" s="1">
        <v>2.09171660000478E-5</v>
      </c>
      <c r="F42" s="1">
        <v>0.36048701871116601</v>
      </c>
      <c r="G42" s="1">
        <v>-2.77402499422934</v>
      </c>
      <c r="H42" s="1">
        <v>48.140718134647997</v>
      </c>
      <c r="I42" s="1">
        <v>133.54355532265399</v>
      </c>
      <c r="J42" s="1">
        <v>0.71369048378511502</v>
      </c>
      <c r="K42" s="1">
        <v>0.22498387367151201</v>
      </c>
      <c r="L42" s="1">
        <v>0.87634552427567702</v>
      </c>
      <c r="M42" s="1">
        <v>0.83257445885451498</v>
      </c>
      <c r="N42" s="1">
        <v>-1.2010937752952799</v>
      </c>
      <c r="O42" s="1">
        <v>73.160942435814803</v>
      </c>
      <c r="P42" s="1">
        <v>87.873152551674806</v>
      </c>
      <c r="Q42" s="3">
        <v>1.1328424430673599E-3</v>
      </c>
      <c r="R42" s="1">
        <v>2.4780928442098599E-4</v>
      </c>
      <c r="S42" s="1">
        <v>3.2710825543570102E-3</v>
      </c>
      <c r="T42" s="1">
        <v>0.40300775241011899</v>
      </c>
      <c r="U42" s="1">
        <v>-2.4813418452118299</v>
      </c>
      <c r="V42" s="1">
        <v>46.444681773280799</v>
      </c>
      <c r="W42" s="1">
        <v>115.24513235390199</v>
      </c>
      <c r="X42" s="3">
        <v>1.8163706187314E-4</v>
      </c>
      <c r="Y42" s="1">
        <v>3.54192270652624E-5</v>
      </c>
      <c r="Z42" s="1">
        <v>5.1948199695718295E-4</v>
      </c>
      <c r="AA42" s="1">
        <v>0.32245258281538203</v>
      </c>
      <c r="AB42" s="1">
        <v>-3.1012311679095501</v>
      </c>
      <c r="AC42" s="1">
        <v>49.8986892370717</v>
      </c>
      <c r="AD42" s="1">
        <v>154.747370270262</v>
      </c>
      <c r="AE42" s="1">
        <v>0.70732718344682499</v>
      </c>
      <c r="AF42" s="1">
        <v>0.14880823413205099</v>
      </c>
      <c r="AG42" s="1">
        <v>0.93367188214980701</v>
      </c>
      <c r="AH42" s="1">
        <v>0.74473079669717701</v>
      </c>
      <c r="AI42" s="1">
        <v>-1.34276708366959</v>
      </c>
      <c r="AJ42" s="1">
        <v>115.24513235390199</v>
      </c>
      <c r="AK42" s="1">
        <v>154.747370270262</v>
      </c>
      <c r="AL42" s="1">
        <v>0.739447429553719</v>
      </c>
      <c r="AM42" s="1">
        <v>0.74440121572715301</v>
      </c>
      <c r="AN42" s="1">
        <v>0.94458445839765404</v>
      </c>
      <c r="AO42" s="1">
        <v>0.93077959527266596</v>
      </c>
      <c r="AP42" s="1">
        <v>-1.07436820175141</v>
      </c>
      <c r="AQ42" s="1">
        <v>46.444681773280799</v>
      </c>
      <c r="AR42" s="1">
        <v>49.8986892370717</v>
      </c>
    </row>
    <row r="43" spans="1:44">
      <c r="A43" t="s">
        <v>134</v>
      </c>
      <c r="B43" s="1">
        <v>602.09487056732098</v>
      </c>
      <c r="C43" s="1">
        <v>8.2232672953736396E-4</v>
      </c>
      <c r="D43" s="1">
        <v>1.69164355790543E-3</v>
      </c>
      <c r="E43" s="1">
        <v>4.6520197842399398E-3</v>
      </c>
      <c r="F43" s="1">
        <v>0.45314048927227102</v>
      </c>
      <c r="G43" s="1">
        <v>-2.2068211154689901</v>
      </c>
      <c r="H43" s="1">
        <v>16.027709462252702</v>
      </c>
      <c r="I43" s="1">
        <v>35.3702876691735</v>
      </c>
      <c r="J43" s="1">
        <v>0.717011606808861</v>
      </c>
      <c r="K43" s="1">
        <v>0.41843986198437599</v>
      </c>
      <c r="L43" s="1">
        <v>0.88042355440715903</v>
      </c>
      <c r="M43" s="1">
        <v>0.83591770346513505</v>
      </c>
      <c r="N43" s="1">
        <v>-1.19629001258699</v>
      </c>
      <c r="O43" s="1">
        <v>21.768915228038601</v>
      </c>
      <c r="P43" s="1">
        <v>26.041935871367301</v>
      </c>
      <c r="Q43" s="3">
        <v>2.0813913817857001E-2</v>
      </c>
      <c r="R43" s="1">
        <v>1.8726938589309499E-2</v>
      </c>
      <c r="S43" s="1">
        <v>6.0100176149062101E-2</v>
      </c>
      <c r="T43" s="1">
        <v>0.461402071297428</v>
      </c>
      <c r="U43" s="1">
        <v>-2.16730713234137</v>
      </c>
      <c r="V43" s="1">
        <v>14.7868803274917</v>
      </c>
      <c r="W43" s="1">
        <v>32.047711194665098</v>
      </c>
      <c r="X43" s="3">
        <v>1.63722114183469E-2</v>
      </c>
      <c r="Y43" s="1">
        <v>1.7736562369875801E-2</v>
      </c>
      <c r="Z43" s="1">
        <v>4.6824524656472098E-2</v>
      </c>
      <c r="AA43" s="1">
        <v>0.44502683405933302</v>
      </c>
      <c r="AB43" s="1">
        <v>-2.24705551096425</v>
      </c>
      <c r="AC43" s="1">
        <v>17.372661772935299</v>
      </c>
      <c r="AD43" s="1">
        <v>39.037335371655097</v>
      </c>
      <c r="AE43" s="1">
        <v>0.70732718344682499</v>
      </c>
      <c r="AF43" s="1">
        <v>0.50311608036728195</v>
      </c>
      <c r="AG43" s="1">
        <v>0.93367188214980701</v>
      </c>
      <c r="AH43" s="1">
        <v>0.82095027461498105</v>
      </c>
      <c r="AI43" s="1">
        <v>-1.21810057310595</v>
      </c>
      <c r="AJ43" s="1">
        <v>32.047711194665098</v>
      </c>
      <c r="AK43" s="1">
        <v>39.037335371655097</v>
      </c>
      <c r="AL43" s="1">
        <v>0.71046566536579303</v>
      </c>
      <c r="AM43" s="1">
        <v>0.62344765591616602</v>
      </c>
      <c r="AN43" s="1">
        <v>0.90756259188662602</v>
      </c>
      <c r="AO43" s="1">
        <v>0.85115801598840701</v>
      </c>
      <c r="AP43" s="1">
        <v>-1.1748699785653101</v>
      </c>
      <c r="AQ43" s="1">
        <v>14.7868803274917</v>
      </c>
      <c r="AR43" s="1">
        <v>17.372661772935299</v>
      </c>
    </row>
    <row r="44" spans="1:44">
      <c r="A44" t="s">
        <v>132</v>
      </c>
      <c r="B44" s="1">
        <v>48.606928199529598</v>
      </c>
      <c r="C44" s="1">
        <v>8.0460000007471499E-3</v>
      </c>
      <c r="D44" s="1">
        <v>2.4138000002241401E-2</v>
      </c>
      <c r="E44" s="1">
        <v>4.5517371432798097E-2</v>
      </c>
      <c r="F44" s="1">
        <v>0.45986963554796301</v>
      </c>
      <c r="G44" s="1">
        <v>-2.1745293072208098</v>
      </c>
      <c r="H44" s="1">
        <v>1.2975937418791701</v>
      </c>
      <c r="I44" s="1">
        <v>2.8216556202124301</v>
      </c>
      <c r="J44" s="1">
        <v>0.717011606808861</v>
      </c>
      <c r="K44" s="1">
        <v>0.30255678570489902</v>
      </c>
      <c r="L44" s="1">
        <v>0.88042355440715903</v>
      </c>
      <c r="M44" s="1">
        <v>0.71464208543857599</v>
      </c>
      <c r="N44" s="1">
        <v>-1.3993018608557</v>
      </c>
      <c r="O44" s="1">
        <v>1.61757962939033</v>
      </c>
      <c r="P44" s="1">
        <v>2.26348218535975</v>
      </c>
      <c r="Q44" s="3">
        <v>7.3627133082864296E-2</v>
      </c>
      <c r="R44" s="1">
        <v>0.117573328141699</v>
      </c>
      <c r="S44" s="1">
        <v>0.21259834677677</v>
      </c>
      <c r="T44" s="1">
        <v>0.46219011997266202</v>
      </c>
      <c r="U44" s="1">
        <v>-2.1636118055901901</v>
      </c>
      <c r="V44" s="1">
        <v>1.09970448909424</v>
      </c>
      <c r="W44" s="1">
        <v>2.3793336149547399</v>
      </c>
      <c r="X44" s="3">
        <v>5.2610742244616898E-2</v>
      </c>
      <c r="Y44" s="1">
        <v>8.1358007977979402E-2</v>
      </c>
      <c r="Z44" s="1">
        <v>0.15046672281960399</v>
      </c>
      <c r="AA44" s="1">
        <v>0.457560801411171</v>
      </c>
      <c r="AB44" s="1">
        <v>-2.18550189814311</v>
      </c>
      <c r="AC44" s="1">
        <v>1.5310927032322901</v>
      </c>
      <c r="AD44" s="1">
        <v>3.3462060087054399</v>
      </c>
      <c r="AE44" s="1">
        <v>0.70732718344682499</v>
      </c>
      <c r="AF44" s="1">
        <v>0.337020204036591</v>
      </c>
      <c r="AG44" s="1">
        <v>0.93367188214980701</v>
      </c>
      <c r="AH44" s="1">
        <v>0.71105413373464799</v>
      </c>
      <c r="AI44" s="1">
        <v>-1.4063626840163701</v>
      </c>
      <c r="AJ44" s="1">
        <v>2.3793336149547399</v>
      </c>
      <c r="AK44" s="1">
        <v>3.3462060087054399</v>
      </c>
      <c r="AL44" s="1">
        <v>0.71046566536579303</v>
      </c>
      <c r="AM44" s="1">
        <v>0.54070017757792499</v>
      </c>
      <c r="AN44" s="1">
        <v>0.90756259188662602</v>
      </c>
      <c r="AO44" s="1">
        <v>0.71824814180826502</v>
      </c>
      <c r="AP44" s="1">
        <v>-1.3922764874579301</v>
      </c>
      <c r="AQ44" s="1">
        <v>1.09970448909424</v>
      </c>
      <c r="AR44" s="1">
        <v>1.5310927032322901</v>
      </c>
    </row>
    <row r="45" spans="1:44">
      <c r="A45" t="s">
        <v>112</v>
      </c>
      <c r="B45" s="1">
        <v>299.08565783500597</v>
      </c>
      <c r="C45" s="1">
        <v>5.6169367918376296E-3</v>
      </c>
      <c r="D45" s="1">
        <v>1.6128632787990899E-2</v>
      </c>
      <c r="E45" s="1">
        <v>3.1775813850967102E-2</v>
      </c>
      <c r="F45" s="1">
        <v>0.535560893755616</v>
      </c>
      <c r="G45" s="1">
        <v>-1.8672013055088901</v>
      </c>
      <c r="H45" s="1">
        <v>8.8799991027646499</v>
      </c>
      <c r="I45" s="1">
        <v>16.580745915851502</v>
      </c>
      <c r="J45" s="1">
        <v>0.75272810765432996</v>
      </c>
      <c r="K45" s="1">
        <v>0.71421643703015503</v>
      </c>
      <c r="L45" s="1">
        <v>0.92428009498020103</v>
      </c>
      <c r="M45" s="1">
        <v>0.91584487178229601</v>
      </c>
      <c r="N45" s="1">
        <v>-1.09188797230903</v>
      </c>
      <c r="O45" s="1">
        <v>11.612332216194501</v>
      </c>
      <c r="P45" s="1">
        <v>12.6793658771313</v>
      </c>
      <c r="Q45" s="3">
        <v>0.103154675487808</v>
      </c>
      <c r="R45" s="1">
        <v>0.19560792097806001</v>
      </c>
      <c r="S45" s="1">
        <v>0.29785912547104698</v>
      </c>
      <c r="T45" s="1">
        <v>0.64550066429564201</v>
      </c>
      <c r="U45" s="1">
        <v>-1.5491850827003799</v>
      </c>
      <c r="V45" s="1">
        <v>9.3297025724830007</v>
      </c>
      <c r="W45" s="1">
        <v>14.4534360502536</v>
      </c>
      <c r="X45" s="3">
        <v>2.27415027068479E-2</v>
      </c>
      <c r="Y45" s="1">
        <v>2.8578488401605501E-2</v>
      </c>
      <c r="Z45" s="1">
        <v>6.5040697741584996E-2</v>
      </c>
      <c r="AA45" s="1">
        <v>0.44434574088826501</v>
      </c>
      <c r="AB45" s="1">
        <v>-2.2504997977497401</v>
      </c>
      <c r="AC45" s="1">
        <v>8.4519719093375993</v>
      </c>
      <c r="AD45" s="1">
        <v>19.021161069945101</v>
      </c>
      <c r="AE45" s="1">
        <v>0.70732718344682499</v>
      </c>
      <c r="AF45" s="1">
        <v>0.38985256081268599</v>
      </c>
      <c r="AG45" s="1">
        <v>0.93367188214980701</v>
      </c>
      <c r="AH45" s="1">
        <v>0.75986087265833901</v>
      </c>
      <c r="AI45" s="1">
        <v>-1.31603038922315</v>
      </c>
      <c r="AJ45" s="1">
        <v>14.4534360502536</v>
      </c>
      <c r="AK45" s="1">
        <v>19.021161069945101</v>
      </c>
      <c r="AL45" s="1">
        <v>0.74326686436558698</v>
      </c>
      <c r="AM45" s="1">
        <v>0.78402666015337696</v>
      </c>
      <c r="AN45" s="1">
        <v>0.94946347835087896</v>
      </c>
      <c r="AO45" s="1">
        <v>1.1038492168119201</v>
      </c>
      <c r="AP45" s="1">
        <v>1.1038492168119201</v>
      </c>
      <c r="AQ45" s="1">
        <v>9.3297025724830007</v>
      </c>
      <c r="AR45" s="1">
        <v>8.4519719093375993</v>
      </c>
    </row>
    <row r="46" spans="1:44">
      <c r="A46" t="s">
        <v>96</v>
      </c>
      <c r="B46" s="1">
        <v>259.22988927364298</v>
      </c>
      <c r="C46" s="1">
        <v>2.0876490019179801E-2</v>
      </c>
      <c r="D46" s="1">
        <v>7.7839484214370702E-2</v>
      </c>
      <c r="E46" s="1">
        <v>0.11810128639421701</v>
      </c>
      <c r="F46" s="1">
        <v>0.60174322223717003</v>
      </c>
      <c r="G46" s="1">
        <v>-1.6618384105469099</v>
      </c>
      <c r="H46" s="1">
        <v>8.2516225038562201</v>
      </c>
      <c r="I46" s="1">
        <v>13.7128632250653</v>
      </c>
      <c r="J46" s="1">
        <v>0.67332323681013495</v>
      </c>
      <c r="K46" s="1">
        <v>0.14022907953429001</v>
      </c>
      <c r="L46" s="1">
        <v>0.82677830008314201</v>
      </c>
      <c r="M46" s="1">
        <v>0.65742748826418496</v>
      </c>
      <c r="N46" s="1">
        <v>-1.5210802983615901</v>
      </c>
      <c r="O46" s="1">
        <v>8.6249716721828094</v>
      </c>
      <c r="P46" s="1">
        <v>13.119274483554801</v>
      </c>
      <c r="Q46" s="3">
        <v>0.103586451783406</v>
      </c>
      <c r="R46" s="1">
        <v>0.20393582694858101</v>
      </c>
      <c r="S46" s="1">
        <v>0.29910587952458501</v>
      </c>
      <c r="T46" s="1">
        <v>0.60253761956832197</v>
      </c>
      <c r="U46" s="1">
        <v>-1.6596474104246499</v>
      </c>
      <c r="V46" s="1">
        <v>6.6949873545130698</v>
      </c>
      <c r="W46" s="1">
        <v>11.111318424792801</v>
      </c>
      <c r="X46" s="3">
        <v>0.104936911127301</v>
      </c>
      <c r="Y46" s="1">
        <v>0.20235334362381199</v>
      </c>
      <c r="Z46" s="1">
        <v>0.300119565824081</v>
      </c>
      <c r="AA46" s="1">
        <v>0.60094987225492902</v>
      </c>
      <c r="AB46" s="1">
        <v>-1.6640323031399</v>
      </c>
      <c r="AC46" s="1">
        <v>10.170187087843701</v>
      </c>
      <c r="AD46" s="1">
        <v>16.923519841693</v>
      </c>
      <c r="AE46" s="1">
        <v>0.70732718344682499</v>
      </c>
      <c r="AF46" s="1">
        <v>0.26331358316436498</v>
      </c>
      <c r="AG46" s="1">
        <v>0.93367188214980701</v>
      </c>
      <c r="AH46" s="1">
        <v>0.65656072306124702</v>
      </c>
      <c r="AI46" s="1">
        <v>-1.5230883677254501</v>
      </c>
      <c r="AJ46" s="1">
        <v>11.111318424792801</v>
      </c>
      <c r="AK46" s="1">
        <v>16.923519841693</v>
      </c>
      <c r="AL46" s="1">
        <v>0.70976500674795695</v>
      </c>
      <c r="AM46" s="1">
        <v>0.31450018959062598</v>
      </c>
      <c r="AN46" s="1">
        <v>0.90666755700706703</v>
      </c>
      <c r="AO46" s="1">
        <v>0.65829539773587198</v>
      </c>
      <c r="AP46" s="1">
        <v>-1.51907487647548</v>
      </c>
      <c r="AQ46" s="1">
        <v>6.6949873545130698</v>
      </c>
      <c r="AR46" s="1">
        <v>10.170187087843701</v>
      </c>
    </row>
    <row r="47" spans="1:44">
      <c r="A47" t="s">
        <v>150</v>
      </c>
      <c r="B47" s="1">
        <v>2032.87314605712</v>
      </c>
      <c r="C47" s="1">
        <v>1.2588275261994699E-6</v>
      </c>
      <c r="D47" s="1">
        <v>2.7815495496298901E-7</v>
      </c>
      <c r="E47" s="1">
        <v>7.1213671482141604E-6</v>
      </c>
      <c r="F47" s="1">
        <v>0.35414901796270998</v>
      </c>
      <c r="G47" s="1">
        <v>-2.8236701198626202</v>
      </c>
      <c r="H47" s="1">
        <v>45.021330174539202</v>
      </c>
      <c r="I47" s="1">
        <v>127.125384748031</v>
      </c>
      <c r="J47" s="1">
        <v>0.71369048378511502</v>
      </c>
      <c r="K47" s="1">
        <v>0.203804952559382</v>
      </c>
      <c r="L47" s="1">
        <v>0.87634552427567702</v>
      </c>
      <c r="M47" s="1">
        <v>0.83799888489548902</v>
      </c>
      <c r="N47" s="1">
        <v>-1.19331901035251</v>
      </c>
      <c r="O47" s="1">
        <v>69.254344291330796</v>
      </c>
      <c r="P47" s="1">
        <v>82.642525589876897</v>
      </c>
      <c r="Q47" s="3">
        <v>4.3907034663825403E-4</v>
      </c>
      <c r="R47" s="1">
        <v>6.4194844274486303E-5</v>
      </c>
      <c r="S47" s="1">
        <v>1.2678156259179499E-3</v>
      </c>
      <c r="T47" s="1">
        <v>0.38761563904260599</v>
      </c>
      <c r="U47" s="1">
        <v>-2.5798752663075</v>
      </c>
      <c r="V47" s="1">
        <v>43.116913768065302</v>
      </c>
      <c r="W47" s="1">
        <v>111.236259371942</v>
      </c>
      <c r="X47" s="3">
        <v>1.00783422007235E-4</v>
      </c>
      <c r="Y47" s="1">
        <v>1.3101844860940501E-5</v>
      </c>
      <c r="Z47" s="1">
        <v>2.8824058694069298E-4</v>
      </c>
      <c r="AA47" s="1">
        <v>0.323571895173626</v>
      </c>
      <c r="AB47" s="1">
        <v>-3.09050326964709</v>
      </c>
      <c r="AC47" s="1">
        <v>47.009862106274298</v>
      </c>
      <c r="AD47" s="1">
        <v>145.284132517416</v>
      </c>
      <c r="AE47" s="1">
        <v>0.70732718344682499</v>
      </c>
      <c r="AF47" s="1">
        <v>0.15112859285591701</v>
      </c>
      <c r="AG47" s="1">
        <v>0.93367188214980701</v>
      </c>
      <c r="AH47" s="1">
        <v>0.765646305893665</v>
      </c>
      <c r="AI47" s="1">
        <v>-1.3060861030770501</v>
      </c>
      <c r="AJ47" s="1">
        <v>111.236259371942</v>
      </c>
      <c r="AK47" s="1">
        <v>145.284132517416</v>
      </c>
      <c r="AL47" s="1">
        <v>0.71046566536579303</v>
      </c>
      <c r="AM47" s="1">
        <v>0.67147874233633198</v>
      </c>
      <c r="AN47" s="1">
        <v>0.90756259188662602</v>
      </c>
      <c r="AO47" s="1">
        <v>0.91718868840674905</v>
      </c>
      <c r="AP47" s="1">
        <v>-1.0902881954825401</v>
      </c>
      <c r="AQ47" s="1">
        <v>43.116913768065302</v>
      </c>
      <c r="AR47" s="1">
        <v>47.009862106274298</v>
      </c>
    </row>
    <row r="48" spans="1:44">
      <c r="A48" t="s">
        <v>48</v>
      </c>
      <c r="B48" s="1">
        <v>164.66480708122199</v>
      </c>
      <c r="C48" s="1">
        <v>8.0960773625951402E-2</v>
      </c>
      <c r="D48" s="1">
        <v>0.39555120828679102</v>
      </c>
      <c r="E48" s="1">
        <v>0.45800666222681002</v>
      </c>
      <c r="F48" s="1">
        <v>1.2193172578475699</v>
      </c>
      <c r="G48" s="1">
        <v>1.2193172578475699</v>
      </c>
      <c r="H48" s="1">
        <v>7.8388648778374099</v>
      </c>
      <c r="I48" s="1">
        <v>6.4288968499778498</v>
      </c>
      <c r="J48" s="1">
        <v>0.67332323681013495</v>
      </c>
      <c r="K48" s="1">
        <v>0.124293898944228</v>
      </c>
      <c r="L48" s="1">
        <v>0.82677830008314201</v>
      </c>
      <c r="M48" s="1">
        <v>0.692920539663332</v>
      </c>
      <c r="N48" s="1">
        <v>-1.44316691851257</v>
      </c>
      <c r="O48" s="1">
        <v>5.9093067619361301</v>
      </c>
      <c r="P48" s="1">
        <v>8.5281160296405698</v>
      </c>
      <c r="Q48" s="3">
        <v>0.31555284639773001</v>
      </c>
      <c r="R48" s="1">
        <v>0.87664525139869498</v>
      </c>
      <c r="S48" s="1">
        <v>0.91115884397344704</v>
      </c>
      <c r="T48" s="1">
        <v>1.0531182046791301</v>
      </c>
      <c r="U48" s="1">
        <v>1.0531182046791301</v>
      </c>
      <c r="V48" s="1">
        <v>6.0642220558146001</v>
      </c>
      <c r="W48" s="1">
        <v>5.7583489003641599</v>
      </c>
      <c r="X48" s="3">
        <v>0.13893540889181299</v>
      </c>
      <c r="Y48" s="1">
        <v>0.28898565049497299</v>
      </c>
      <c r="Z48" s="1">
        <v>0.39735526943058702</v>
      </c>
      <c r="AA48" s="1">
        <v>1.4117452045546</v>
      </c>
      <c r="AB48" s="1">
        <v>1.4117452045546</v>
      </c>
      <c r="AC48" s="1">
        <v>10.1328417738388</v>
      </c>
      <c r="AD48" s="1">
        <v>7.1775287365865097</v>
      </c>
      <c r="AE48" s="1">
        <v>0.70732718344682499</v>
      </c>
      <c r="AF48" s="1">
        <v>0.50267324257393198</v>
      </c>
      <c r="AG48" s="1">
        <v>0.93367188214980701</v>
      </c>
      <c r="AH48" s="1">
        <v>0.80227458662721995</v>
      </c>
      <c r="AI48" s="1">
        <v>-1.24645603471502</v>
      </c>
      <c r="AJ48" s="1">
        <v>5.7583489003641599</v>
      </c>
      <c r="AK48" s="1">
        <v>7.1775287365865097</v>
      </c>
      <c r="AL48" s="1">
        <v>0.70976500674795695</v>
      </c>
      <c r="AM48" s="1">
        <v>0.12823274129305401</v>
      </c>
      <c r="AN48" s="1">
        <v>0.90666755700706703</v>
      </c>
      <c r="AO48" s="1">
        <v>0.59847199735671297</v>
      </c>
      <c r="AP48" s="1">
        <v>-1.67092195527397</v>
      </c>
      <c r="AQ48" s="1">
        <v>6.0642220558146001</v>
      </c>
      <c r="AR48" s="1">
        <v>10.1328417738388</v>
      </c>
    </row>
    <row r="49" spans="1:44">
      <c r="A49" t="s">
        <v>86</v>
      </c>
      <c r="B49" s="1">
        <v>85.653357625007601</v>
      </c>
      <c r="C49" s="1">
        <v>2.0871602145457899E-2</v>
      </c>
      <c r="D49" s="1">
        <v>7.6926762193259293E-2</v>
      </c>
      <c r="E49" s="1">
        <v>0.118073634994305</v>
      </c>
      <c r="F49" s="1">
        <v>0.658551379641928</v>
      </c>
      <c r="G49" s="1">
        <v>-1.51848440518601</v>
      </c>
      <c r="H49" s="1">
        <v>2.9328687651592098</v>
      </c>
      <c r="I49" s="1">
        <v>4.4535154820372602</v>
      </c>
      <c r="J49" s="1">
        <v>0.717011606808861</v>
      </c>
      <c r="K49" s="1">
        <v>0.45064061663440402</v>
      </c>
      <c r="L49" s="1">
        <v>0.88042355440715903</v>
      </c>
      <c r="M49" s="1">
        <v>0.84196280979206795</v>
      </c>
      <c r="N49" s="1">
        <v>-1.18770091549169</v>
      </c>
      <c r="O49" s="1">
        <v>3.3162270143210901</v>
      </c>
      <c r="P49" s="1">
        <v>3.9386858607730399</v>
      </c>
      <c r="Q49" s="3">
        <v>8.6365436555530195E-2</v>
      </c>
      <c r="R49" s="1">
        <v>0.14547178219822099</v>
      </c>
      <c r="S49" s="1">
        <v>0.24938019805409301</v>
      </c>
      <c r="T49" s="1">
        <v>0.61357219830840404</v>
      </c>
      <c r="U49" s="1">
        <v>-1.6298000508448101</v>
      </c>
      <c r="V49" s="1">
        <v>2.5976287917082201</v>
      </c>
      <c r="W49" s="1">
        <v>4.2336155364527803</v>
      </c>
      <c r="X49" s="3">
        <v>0.13567433502590001</v>
      </c>
      <c r="Y49" s="1">
        <v>0.27669906252121301</v>
      </c>
      <c r="Z49" s="1">
        <v>0.38802859817407398</v>
      </c>
      <c r="AA49" s="1">
        <v>0.70682785306106399</v>
      </c>
      <c r="AB49" s="1">
        <v>-1.4147716387650699</v>
      </c>
      <c r="AC49" s="1">
        <v>3.3113735192278901</v>
      </c>
      <c r="AD49" s="1">
        <v>4.6848373400868004</v>
      </c>
      <c r="AE49" s="1">
        <v>0.70732718344682499</v>
      </c>
      <c r="AF49" s="1">
        <v>0.715530963053578</v>
      </c>
      <c r="AG49" s="1">
        <v>0.93367188214980701</v>
      </c>
      <c r="AH49" s="1">
        <v>0.90368463813130695</v>
      </c>
      <c r="AI49" s="1">
        <v>-1.1065807227484299</v>
      </c>
      <c r="AJ49" s="1">
        <v>4.2336155364527803</v>
      </c>
      <c r="AK49" s="1">
        <v>4.6848373400868004</v>
      </c>
      <c r="AL49" s="1">
        <v>0.71046566536579303</v>
      </c>
      <c r="AM49" s="1">
        <v>0.49987160559599703</v>
      </c>
      <c r="AN49" s="1">
        <v>0.90756259188662602</v>
      </c>
      <c r="AO49" s="1">
        <v>0.78445659377242805</v>
      </c>
      <c r="AP49" s="1">
        <v>-1.27476779204701</v>
      </c>
      <c r="AQ49" s="1">
        <v>2.5976287917082201</v>
      </c>
      <c r="AR49" s="1">
        <v>3.3113735192278901</v>
      </c>
    </row>
    <row r="50" spans="1:44">
      <c r="A50" t="s">
        <v>108</v>
      </c>
      <c r="B50" s="1">
        <v>4383.2244110107404</v>
      </c>
      <c r="C50" s="1">
        <v>3.50966117251619E-3</v>
      </c>
      <c r="D50" s="1">
        <v>9.4760851657937194E-3</v>
      </c>
      <c r="E50" s="1">
        <v>1.9854654633091599E-2</v>
      </c>
      <c r="F50" s="1">
        <v>0.54787673891682398</v>
      </c>
      <c r="G50" s="1">
        <v>-1.8252280649421999</v>
      </c>
      <c r="H50" s="1">
        <v>132.995989455417</v>
      </c>
      <c r="I50" s="1">
        <v>242.74801245411899</v>
      </c>
      <c r="J50" s="1">
        <v>0.74828157336396295</v>
      </c>
      <c r="K50" s="1">
        <v>0.67439513605950696</v>
      </c>
      <c r="L50" s="1">
        <v>0.91882016450272697</v>
      </c>
      <c r="M50" s="1">
        <v>0.91486505287726705</v>
      </c>
      <c r="N50" s="1">
        <v>-1.0930573824576399</v>
      </c>
      <c r="O50" s="1">
        <v>171.860326644054</v>
      </c>
      <c r="P50" s="1">
        <v>187.853198787042</v>
      </c>
      <c r="Q50" s="3">
        <v>5.5014477671238599E-2</v>
      </c>
      <c r="R50" s="1">
        <v>7.8223710438792393E-2</v>
      </c>
      <c r="S50" s="1">
        <v>0.15885430427570099</v>
      </c>
      <c r="T50" s="1">
        <v>0.58516717439938004</v>
      </c>
      <c r="U50" s="1">
        <v>-1.70891335630096</v>
      </c>
      <c r="V50" s="1">
        <v>131.46665435132101</v>
      </c>
      <c r="W50" s="1">
        <v>224.665121508845</v>
      </c>
      <c r="X50" s="3">
        <v>3.03133891101919E-2</v>
      </c>
      <c r="Y50" s="1">
        <v>3.9407405843249498E-2</v>
      </c>
      <c r="Z50" s="1">
        <v>8.6696292855148904E-2</v>
      </c>
      <c r="AA50" s="1">
        <v>0.51296267832219</v>
      </c>
      <c r="AB50" s="1">
        <v>-1.94945956550059</v>
      </c>
      <c r="AC50" s="1">
        <v>134.54311512300001</v>
      </c>
      <c r="AD50" s="1">
        <v>262.286362719213</v>
      </c>
      <c r="AE50" s="1">
        <v>0.70732718344682499</v>
      </c>
      <c r="AF50" s="1">
        <v>0.59554034794169197</v>
      </c>
      <c r="AG50" s="1">
        <v>0.93367188214980701</v>
      </c>
      <c r="AH50" s="1">
        <v>0.856564249752791</v>
      </c>
      <c r="AI50" s="1">
        <v>-1.1674547476019499</v>
      </c>
      <c r="AJ50" s="1">
        <v>224.665121508845</v>
      </c>
      <c r="AK50" s="1">
        <v>262.286362719213</v>
      </c>
      <c r="AL50" s="1">
        <v>0.76358595071984303</v>
      </c>
      <c r="AM50" s="1">
        <v>0.93990990341187397</v>
      </c>
      <c r="AN50" s="1">
        <v>0.97541947253244499</v>
      </c>
      <c r="AO50" s="1">
        <v>0.97713401559507196</v>
      </c>
      <c r="AP50" s="1">
        <v>-1.0234010729746199</v>
      </c>
      <c r="AQ50" s="1">
        <v>131.46665435132101</v>
      </c>
      <c r="AR50" s="1">
        <v>134.54311512300001</v>
      </c>
    </row>
    <row r="51" spans="1:44">
      <c r="A51" t="s">
        <v>157</v>
      </c>
      <c r="B51" s="1">
        <v>843.74456003308296</v>
      </c>
      <c r="C51" s="1">
        <v>4.6433948675048302E-5</v>
      </c>
      <c r="D51" s="1">
        <v>3.3830448320392298E-5</v>
      </c>
      <c r="E51" s="1">
        <v>2.6268348107598698E-4</v>
      </c>
      <c r="F51" s="1">
        <v>0.32260696299925601</v>
      </c>
      <c r="G51" s="1">
        <v>-3.0997471062095499</v>
      </c>
      <c r="H51" s="1">
        <v>17.351376059179898</v>
      </c>
      <c r="I51" s="1">
        <v>53.784877717921198</v>
      </c>
      <c r="J51" s="1">
        <v>0.76787484404769202</v>
      </c>
      <c r="K51" s="1">
        <v>0.82553079514760797</v>
      </c>
      <c r="L51" s="1">
        <v>0.94287887827251604</v>
      </c>
      <c r="M51" s="1">
        <v>1.0480671391435901</v>
      </c>
      <c r="N51" s="1">
        <v>1.0480671391435901</v>
      </c>
      <c r="O51" s="1">
        <v>31.274588651447001</v>
      </c>
      <c r="P51" s="1">
        <v>29.840253055973498</v>
      </c>
      <c r="Q51" s="3">
        <v>1.00327297254722E-2</v>
      </c>
      <c r="R51" s="1">
        <v>5.8456014786981902E-3</v>
      </c>
      <c r="S51" s="1">
        <v>2.8969507082301001E-2</v>
      </c>
      <c r="T51" s="1">
        <v>0.41000634114919199</v>
      </c>
      <c r="U51" s="1">
        <v>-2.4389866683455002</v>
      </c>
      <c r="V51" s="1">
        <v>20.025662521320001</v>
      </c>
      <c r="W51" s="1">
        <v>48.842323906932002</v>
      </c>
      <c r="X51" s="3">
        <v>7.58713461562387E-4</v>
      </c>
      <c r="Y51" s="1">
        <v>2.6100235740854702E-4</v>
      </c>
      <c r="Z51" s="1">
        <v>2.1699205000684199E-3</v>
      </c>
      <c r="AA51" s="1">
        <v>0.25383815353658901</v>
      </c>
      <c r="AB51" s="1">
        <v>-3.9395180987079401</v>
      </c>
      <c r="AC51" s="1">
        <v>15.0342217555375</v>
      </c>
      <c r="AD51" s="1">
        <v>59.227588692215598</v>
      </c>
      <c r="AE51" s="1">
        <v>0.70732718344682499</v>
      </c>
      <c r="AF51" s="1">
        <v>0.49563145577787798</v>
      </c>
      <c r="AG51" s="1">
        <v>0.93367188214980701</v>
      </c>
      <c r="AH51" s="1">
        <v>0.82465494516681503</v>
      </c>
      <c r="AI51" s="1">
        <v>-1.2126283918635901</v>
      </c>
      <c r="AJ51" s="1">
        <v>48.842323906932002</v>
      </c>
      <c r="AK51" s="1">
        <v>59.227588692215598</v>
      </c>
      <c r="AL51" s="1">
        <v>0.70976500674795695</v>
      </c>
      <c r="AM51" s="1">
        <v>0.37477708584853098</v>
      </c>
      <c r="AN51" s="1">
        <v>0.90666755700706703</v>
      </c>
      <c r="AO51" s="1">
        <v>1.33200526425077</v>
      </c>
      <c r="AP51" s="1">
        <v>1.33200526425077</v>
      </c>
      <c r="AQ51" s="1">
        <v>20.025662521320001</v>
      </c>
      <c r="AR51" s="1">
        <v>15.0342217555375</v>
      </c>
    </row>
    <row r="52" spans="1:44">
      <c r="A52" t="s">
        <v>73</v>
      </c>
      <c r="B52" s="1">
        <v>1407.1007890701201</v>
      </c>
      <c r="C52" s="1">
        <v>2.50530843381623E-2</v>
      </c>
      <c r="D52" s="1">
        <v>0.101644752808324</v>
      </c>
      <c r="E52" s="1">
        <v>0.141728877113032</v>
      </c>
      <c r="F52" s="1">
        <v>0.76036161446810302</v>
      </c>
      <c r="G52" s="1">
        <v>-1.31516370759922</v>
      </c>
      <c r="H52" s="1">
        <v>52.337116219611502</v>
      </c>
      <c r="I52" s="1">
        <v>68.831875809251002</v>
      </c>
      <c r="J52" s="1">
        <v>0.717011606808861</v>
      </c>
      <c r="K52" s="1">
        <v>0.27876553023991102</v>
      </c>
      <c r="L52" s="1">
        <v>0.88042355440715903</v>
      </c>
      <c r="M52" s="1">
        <v>0.83729937074994898</v>
      </c>
      <c r="N52" s="1">
        <v>-1.19431595786859</v>
      </c>
      <c r="O52" s="1">
        <v>54.921207821592603</v>
      </c>
      <c r="P52" s="1">
        <v>65.593274924778797</v>
      </c>
      <c r="Q52" s="3">
        <v>0.176755393900701</v>
      </c>
      <c r="R52" s="1">
        <v>0.40598504536567298</v>
      </c>
      <c r="S52" s="1">
        <v>0.51038119988827402</v>
      </c>
      <c r="T52" s="1">
        <v>0.82889797305621604</v>
      </c>
      <c r="U52" s="1">
        <v>-1.2064210946407701</v>
      </c>
      <c r="V52" s="1">
        <v>50.002373344448401</v>
      </c>
      <c r="W52" s="1">
        <v>60.323917982934397</v>
      </c>
      <c r="X52" s="3">
        <v>7.5826565570415394E-2</v>
      </c>
      <c r="Y52" s="1">
        <v>0.13307562257607899</v>
      </c>
      <c r="Z52" s="1">
        <v>0.216863977531388</v>
      </c>
      <c r="AA52" s="1">
        <v>0.697492096192314</v>
      </c>
      <c r="AB52" s="1">
        <v>-1.4337080025122899</v>
      </c>
      <c r="AC52" s="1">
        <v>54.7808744060195</v>
      </c>
      <c r="AD52" s="1">
        <v>78.539778015753001</v>
      </c>
      <c r="AE52" s="1">
        <v>0.70732718344682499</v>
      </c>
      <c r="AF52" s="1">
        <v>0.24105865258524301</v>
      </c>
      <c r="AG52" s="1">
        <v>0.93367188214980701</v>
      </c>
      <c r="AH52" s="1">
        <v>0.76806835344183</v>
      </c>
      <c r="AI52" s="1">
        <v>-1.3019674557854699</v>
      </c>
      <c r="AJ52" s="1">
        <v>60.323917982934397</v>
      </c>
      <c r="AK52" s="1">
        <v>78.539778015753001</v>
      </c>
      <c r="AL52" s="1">
        <v>0.71046566536579303</v>
      </c>
      <c r="AM52" s="1">
        <v>0.69862988774242896</v>
      </c>
      <c r="AN52" s="1">
        <v>0.90756259188662602</v>
      </c>
      <c r="AO52" s="1">
        <v>0.91277063182809004</v>
      </c>
      <c r="AP52" s="1">
        <v>-1.09556548505204</v>
      </c>
      <c r="AQ52" s="1">
        <v>50.002373344448401</v>
      </c>
      <c r="AR52" s="1">
        <v>54.7808744060195</v>
      </c>
    </row>
    <row r="53" spans="1:44">
      <c r="A53" t="s">
        <v>74</v>
      </c>
      <c r="B53" s="1">
        <v>324.79829907417297</v>
      </c>
      <c r="C53" s="1">
        <v>2.0064557814612201E-2</v>
      </c>
      <c r="D53" s="1">
        <v>7.1372498511977897E-2</v>
      </c>
      <c r="E53" s="1">
        <v>0.113508069922663</v>
      </c>
      <c r="F53" s="1">
        <v>0.74933356294744902</v>
      </c>
      <c r="G53" s="1">
        <v>-1.3345191640243199</v>
      </c>
      <c r="H53" s="1">
        <v>11.964427021850801</v>
      </c>
      <c r="I53" s="1">
        <v>15.9667571464523</v>
      </c>
      <c r="J53" s="1">
        <v>0.80972035782796903</v>
      </c>
      <c r="K53" s="1">
        <v>0.99426127658876295</v>
      </c>
      <c r="L53" s="1">
        <v>0.99426127658876295</v>
      </c>
      <c r="M53" s="1">
        <v>0.99889944006417697</v>
      </c>
      <c r="N53" s="1">
        <v>-1.00110177250249</v>
      </c>
      <c r="O53" s="1">
        <v>13.813864675657699</v>
      </c>
      <c r="P53" s="1">
        <v>13.829084411907999</v>
      </c>
      <c r="Q53" s="3">
        <v>0.199677544286821</v>
      </c>
      <c r="R53" s="1">
        <v>0.47610614465888901</v>
      </c>
      <c r="S53" s="1">
        <v>0.57656890912819603</v>
      </c>
      <c r="T53" s="1">
        <v>0.86006036508550499</v>
      </c>
      <c r="U53" s="1">
        <v>-1.1627090848449699</v>
      </c>
      <c r="V53" s="1">
        <v>12.810900682653999</v>
      </c>
      <c r="W53" s="1">
        <v>14.895350608389201</v>
      </c>
      <c r="X53" s="3">
        <v>4.5087851923724803E-2</v>
      </c>
      <c r="Y53" s="1">
        <v>6.7406338625968606E-2</v>
      </c>
      <c r="Z53" s="1">
        <v>0.12895125650185299</v>
      </c>
      <c r="AA53" s="1">
        <v>0.65286206800576896</v>
      </c>
      <c r="AB53" s="1">
        <v>-1.53171710994727</v>
      </c>
      <c r="AC53" s="1">
        <v>11.173883671974499</v>
      </c>
      <c r="AD53" s="1">
        <v>17.115228803691501</v>
      </c>
      <c r="AE53" s="1">
        <v>0.70732718344682499</v>
      </c>
      <c r="AF53" s="1">
        <v>0.49427642126889998</v>
      </c>
      <c r="AG53" s="1">
        <v>0.93367188214980701</v>
      </c>
      <c r="AH53" s="1">
        <v>0.87029807073493903</v>
      </c>
      <c r="AI53" s="1">
        <v>-1.14903161758767</v>
      </c>
      <c r="AJ53" s="1">
        <v>14.895350608389201</v>
      </c>
      <c r="AK53" s="1">
        <v>17.115228803691501</v>
      </c>
      <c r="AL53" s="1">
        <v>0.71046566536579303</v>
      </c>
      <c r="AM53" s="1">
        <v>0.55435219371304201</v>
      </c>
      <c r="AN53" s="1">
        <v>0.90756259188662602</v>
      </c>
      <c r="AO53" s="1">
        <v>1.1465038530051099</v>
      </c>
      <c r="AP53" s="1">
        <v>1.1465038530051099</v>
      </c>
      <c r="AQ53" s="1">
        <v>12.810900682653999</v>
      </c>
      <c r="AR53" s="1">
        <v>11.173883671974499</v>
      </c>
    </row>
    <row r="54" spans="1:44">
      <c r="A54" t="s">
        <v>146</v>
      </c>
      <c r="B54" s="1">
        <v>234.719730019569</v>
      </c>
      <c r="C54" s="1">
        <v>6.9973705529908397E-5</v>
      </c>
      <c r="D54" s="1">
        <v>6.5975208071056401E-5</v>
      </c>
      <c r="E54" s="1">
        <v>3.95851248426338E-4</v>
      </c>
      <c r="F54" s="1">
        <v>0.37055859660610402</v>
      </c>
      <c r="G54" s="1">
        <v>-2.6986285277385602</v>
      </c>
      <c r="H54" s="1">
        <v>5.3940931994218504</v>
      </c>
      <c r="I54" s="1">
        <v>14.556653786799901</v>
      </c>
      <c r="J54" s="1">
        <v>0.74828157336396295</v>
      </c>
      <c r="K54" s="1">
        <v>0.690921634141346</v>
      </c>
      <c r="L54" s="1">
        <v>0.91882016450272697</v>
      </c>
      <c r="M54" s="1">
        <v>0.92418749327980099</v>
      </c>
      <c r="N54" s="1">
        <v>-1.0820315220358001</v>
      </c>
      <c r="O54" s="1">
        <v>8.5186356404113095</v>
      </c>
      <c r="P54" s="1">
        <v>9.2174322875399994</v>
      </c>
      <c r="Q54" s="3">
        <v>6.9020863002240496E-3</v>
      </c>
      <c r="R54" s="1">
        <v>3.4726121698002198E-3</v>
      </c>
      <c r="S54" s="1">
        <v>1.9929774191896898E-2</v>
      </c>
      <c r="T54" s="1">
        <v>0.40745168544673399</v>
      </c>
      <c r="U54" s="1">
        <v>-2.4542787174965</v>
      </c>
      <c r="V54" s="1">
        <v>5.4376105849293497</v>
      </c>
      <c r="W54" s="1">
        <v>13.3454119306023</v>
      </c>
      <c r="X54" s="3">
        <v>2.41026167613377E-3</v>
      </c>
      <c r="Y54" s="1">
        <v>1.0966690626408599E-3</v>
      </c>
      <c r="Z54" s="1">
        <v>6.8933483937425903E-3</v>
      </c>
      <c r="AA54" s="1">
        <v>0.33700602653817202</v>
      </c>
      <c r="AB54" s="1">
        <v>-2.9673059864011901</v>
      </c>
      <c r="AC54" s="1">
        <v>5.3509240850551096</v>
      </c>
      <c r="AD54" s="1">
        <v>15.8778290674459</v>
      </c>
      <c r="AE54" s="1">
        <v>0.70732718344682499</v>
      </c>
      <c r="AF54" s="1">
        <v>0.45665358417782298</v>
      </c>
      <c r="AG54" s="1">
        <v>0.93367188214980701</v>
      </c>
      <c r="AH54" s="1">
        <v>0.84050608389358605</v>
      </c>
      <c r="AI54" s="1">
        <v>-1.18975938326058</v>
      </c>
      <c r="AJ54" s="1">
        <v>13.3454119306023</v>
      </c>
      <c r="AK54" s="1">
        <v>15.8778290674459</v>
      </c>
      <c r="AL54" s="1">
        <v>0.76358595071984303</v>
      </c>
      <c r="AM54" s="1">
        <v>0.96005099206042399</v>
      </c>
      <c r="AN54" s="1">
        <v>0.97541947253244499</v>
      </c>
      <c r="AO54" s="1">
        <v>1.01620028587793</v>
      </c>
      <c r="AP54" s="1">
        <v>1.01620028587793</v>
      </c>
      <c r="AQ54" s="1">
        <v>5.4376105849293497</v>
      </c>
      <c r="AR54" s="1">
        <v>5.3509240850551096</v>
      </c>
    </row>
    <row r="55" spans="1:44">
      <c r="A55" t="s">
        <v>171</v>
      </c>
      <c r="B55" s="1">
        <v>327.256845712661</v>
      </c>
      <c r="C55" s="1">
        <v>1.1595631230918499E-5</v>
      </c>
      <c r="D55" s="1">
        <v>6.4604231143689199E-6</v>
      </c>
      <c r="E55" s="1">
        <v>6.5598142392053705E-5</v>
      </c>
      <c r="F55" s="1">
        <v>0.247709454494698</v>
      </c>
      <c r="G55" s="1">
        <v>-4.0369876153491804</v>
      </c>
      <c r="H55" s="1">
        <v>5.3850128668073003</v>
      </c>
      <c r="I55" s="1">
        <v>21.739230246673898</v>
      </c>
      <c r="J55" s="1">
        <v>0.67332323681013495</v>
      </c>
      <c r="K55" s="1">
        <v>0.130622365288661</v>
      </c>
      <c r="L55" s="1">
        <v>0.82677830008314201</v>
      </c>
      <c r="M55" s="1">
        <v>0.69895525054781205</v>
      </c>
      <c r="N55" s="1">
        <v>-1.43070675728702</v>
      </c>
      <c r="O55" s="1">
        <v>9.0456574965237504</v>
      </c>
      <c r="P55" s="1">
        <v>12.941683303597699</v>
      </c>
      <c r="Q55" s="3">
        <v>2.5497782906923E-3</v>
      </c>
      <c r="R55" s="1">
        <v>7.80869601524519E-4</v>
      </c>
      <c r="S55" s="1">
        <v>7.3624848143740299E-3</v>
      </c>
      <c r="T55" s="1">
        <v>0.278211239510676</v>
      </c>
      <c r="U55" s="1">
        <v>-3.5943910884363302</v>
      </c>
      <c r="V55" s="1">
        <v>4.7711983906553499</v>
      </c>
      <c r="W55" s="1">
        <v>17.149552972828101</v>
      </c>
      <c r="X55" s="3">
        <v>5.36663548418272E-4</v>
      </c>
      <c r="Y55" s="1">
        <v>1.5116023280447999E-4</v>
      </c>
      <c r="Z55" s="1">
        <v>1.5348577484762601E-3</v>
      </c>
      <c r="AA55" s="1">
        <v>0.220551743178968</v>
      </c>
      <c r="AB55" s="1">
        <v>-4.5340834109324604</v>
      </c>
      <c r="AC55" s="1">
        <v>6.0777945499971304</v>
      </c>
      <c r="AD55" s="1">
        <v>27.5572274371631</v>
      </c>
      <c r="AE55" s="1">
        <v>0.70732718344682499</v>
      </c>
      <c r="AF55" s="1">
        <v>9.7068109539524494E-2</v>
      </c>
      <c r="AG55" s="1">
        <v>0.93367188214980701</v>
      </c>
      <c r="AH55" s="1">
        <v>0.62232505104366798</v>
      </c>
      <c r="AI55" s="1">
        <v>-1.60687730362605</v>
      </c>
      <c r="AJ55" s="1">
        <v>17.149552972828101</v>
      </c>
      <c r="AK55" s="1">
        <v>27.5572274371631</v>
      </c>
      <c r="AL55" s="1">
        <v>0.71046566536579303</v>
      </c>
      <c r="AM55" s="1">
        <v>0.51284934859676101</v>
      </c>
      <c r="AN55" s="1">
        <v>0.90756259188662602</v>
      </c>
      <c r="AO55" s="1">
        <v>0.78502133482984804</v>
      </c>
      <c r="AP55" s="1">
        <v>-1.2738507294413099</v>
      </c>
      <c r="AQ55" s="1">
        <v>4.7711983906553499</v>
      </c>
      <c r="AR55" s="1">
        <v>6.0777945499971304</v>
      </c>
    </row>
    <row r="56" spans="1:44">
      <c r="A56" t="s">
        <v>163</v>
      </c>
      <c r="B56" s="1">
        <v>1189.6779761314299</v>
      </c>
      <c r="C56" s="1">
        <v>6.9099751801540703E-6</v>
      </c>
      <c r="D56" s="1">
        <v>2.6652761409165599E-6</v>
      </c>
      <c r="E56" s="1">
        <v>3.9090716733443002E-5</v>
      </c>
      <c r="F56" s="1">
        <v>0.29789907471707699</v>
      </c>
      <c r="G56" s="1">
        <v>-3.3568415778052501</v>
      </c>
      <c r="H56" s="1">
        <v>22.736057820571698</v>
      </c>
      <c r="I56" s="1">
        <v>76.321344191871404</v>
      </c>
      <c r="J56" s="1">
        <v>0.717011606808861</v>
      </c>
      <c r="K56" s="1">
        <v>0.59208027541711095</v>
      </c>
      <c r="L56" s="1">
        <v>0.88042355440715903</v>
      </c>
      <c r="M56" s="1">
        <v>0.90459368305944299</v>
      </c>
      <c r="N56" s="1">
        <v>-1.1054686968605401</v>
      </c>
      <c r="O56" s="1">
        <v>39.619351553166602</v>
      </c>
      <c r="P56" s="1">
        <v>43.797952931197102</v>
      </c>
      <c r="Q56" s="3">
        <v>4.6685872462119598E-3</v>
      </c>
      <c r="R56" s="1">
        <v>2.1574217793396502E-3</v>
      </c>
      <c r="S56" s="1">
        <v>1.3480545673437001E-2</v>
      </c>
      <c r="T56" s="1">
        <v>0.40827778373402102</v>
      </c>
      <c r="U56" s="1">
        <v>-2.4493127959454699</v>
      </c>
      <c r="V56" s="1">
        <v>25.3154258589881</v>
      </c>
      <c r="W56" s="1">
        <v>62.005396481848699</v>
      </c>
      <c r="X56" s="3">
        <v>1.1135814739788901E-4</v>
      </c>
      <c r="Y56" s="1">
        <v>1.68893190220132E-5</v>
      </c>
      <c r="Z56" s="1">
        <v>3.1848430155796302E-4</v>
      </c>
      <c r="AA56" s="1">
        <v>0.21736146871783801</v>
      </c>
      <c r="AB56" s="1">
        <v>-4.6006314085875202</v>
      </c>
      <c r="AC56" s="1">
        <v>20.419499482243399</v>
      </c>
      <c r="AD56" s="1">
        <v>93.942590641433597</v>
      </c>
      <c r="AE56" s="1">
        <v>0.70732718344682499</v>
      </c>
      <c r="AF56" s="1">
        <v>0.103485579371096</v>
      </c>
      <c r="AG56" s="1">
        <v>0.93367188214980701</v>
      </c>
      <c r="AH56" s="1">
        <v>0.66003498577301001</v>
      </c>
      <c r="AI56" s="1">
        <v>-1.5150712031254401</v>
      </c>
      <c r="AJ56" s="1">
        <v>62.005396481848699</v>
      </c>
      <c r="AK56" s="1">
        <v>93.942590641433597</v>
      </c>
      <c r="AL56" s="1">
        <v>0.70976500674795695</v>
      </c>
      <c r="AM56" s="1">
        <v>0.44633457925727799</v>
      </c>
      <c r="AN56" s="1">
        <v>0.90666755700706703</v>
      </c>
      <c r="AO56" s="1">
        <v>1.23976720790443</v>
      </c>
      <c r="AP56" s="1">
        <v>1.23976720790443</v>
      </c>
      <c r="AQ56" s="1">
        <v>25.3154258589881</v>
      </c>
      <c r="AR56" s="1">
        <v>20.419499482243399</v>
      </c>
    </row>
    <row r="57" spans="1:44">
      <c r="A57" t="s">
        <v>92</v>
      </c>
      <c r="B57" s="1">
        <v>138.31350803375199</v>
      </c>
      <c r="C57" s="1">
        <v>1.17265700825579E-2</v>
      </c>
      <c r="D57" s="1">
        <v>3.7692546693936298E-2</v>
      </c>
      <c r="E57" s="1">
        <v>6.6338882181327996E-2</v>
      </c>
      <c r="F57" s="1">
        <v>0.61115589652412905</v>
      </c>
      <c r="G57" s="1">
        <v>-1.6362437238802201</v>
      </c>
      <c r="H57" s="1">
        <v>4.4209964810276396</v>
      </c>
      <c r="I57" s="1">
        <v>7.2338277447765202</v>
      </c>
      <c r="J57" s="1">
        <v>0.53764256778162001</v>
      </c>
      <c r="K57" s="1">
        <v>2.58996148291788E-2</v>
      </c>
      <c r="L57" s="1">
        <v>0.66017505997371095</v>
      </c>
      <c r="M57" s="1">
        <v>0.58707007921085397</v>
      </c>
      <c r="N57" s="1">
        <v>-1.7033741548269801</v>
      </c>
      <c r="O57" s="1">
        <v>4.3330044930922602</v>
      </c>
      <c r="P57" s="1">
        <v>7.3807278656186996</v>
      </c>
      <c r="Q57" s="3">
        <v>4.6336587926595098E-2</v>
      </c>
      <c r="R57" s="1">
        <v>6.0969720258470299E-2</v>
      </c>
      <c r="S57" s="1">
        <v>0.13379689763804301</v>
      </c>
      <c r="T57" s="1">
        <v>0.51538799573532101</v>
      </c>
      <c r="U57" s="1">
        <v>-1.9402857813427801</v>
      </c>
      <c r="V57" s="1">
        <v>3.1106868181624998</v>
      </c>
      <c r="W57" s="1">
        <v>6.0356214028155204</v>
      </c>
      <c r="X57" s="3">
        <v>0.13567433502590001</v>
      </c>
      <c r="Y57" s="1">
        <v>0.27926300626164402</v>
      </c>
      <c r="Z57" s="1">
        <v>0.38802859817407398</v>
      </c>
      <c r="AA57" s="1">
        <v>0.72471911054759797</v>
      </c>
      <c r="AB57" s="1">
        <v>-1.3798449432972699</v>
      </c>
      <c r="AC57" s="1">
        <v>6.2832457999755196</v>
      </c>
      <c r="AD57" s="1">
        <v>8.66990494411864</v>
      </c>
      <c r="AE57" s="1">
        <v>0.70732718344682499</v>
      </c>
      <c r="AF57" s="1">
        <v>0.20569048095689699</v>
      </c>
      <c r="AG57" s="1">
        <v>0.93367188214980701</v>
      </c>
      <c r="AH57" s="1">
        <v>0.69615773660133695</v>
      </c>
      <c r="AI57" s="1">
        <v>-1.43645606078017</v>
      </c>
      <c r="AJ57" s="1">
        <v>6.0356214028155204</v>
      </c>
      <c r="AK57" s="1">
        <v>8.66990494411864</v>
      </c>
      <c r="AL57" s="1">
        <v>0.69805502536734898</v>
      </c>
      <c r="AM57" s="1">
        <v>5.4709015614750098E-2</v>
      </c>
      <c r="AN57" s="1">
        <v>0.89170900014667798</v>
      </c>
      <c r="AO57" s="1">
        <v>0.49507641700175098</v>
      </c>
      <c r="AP57" s="1">
        <v>-2.01989019403536</v>
      </c>
      <c r="AQ57" s="1">
        <v>3.1106868181624998</v>
      </c>
      <c r="AR57" s="1">
        <v>6.2832457999755196</v>
      </c>
    </row>
    <row r="58" spans="1:44">
      <c r="A58" t="s">
        <v>124</v>
      </c>
      <c r="B58" s="1">
        <v>93.490898013114901</v>
      </c>
      <c r="C58" s="1">
        <v>2.7100919676604999E-3</v>
      </c>
      <c r="D58" s="1">
        <v>6.9688079168412796E-3</v>
      </c>
      <c r="E58" s="1">
        <v>1.53313774170508E-2</v>
      </c>
      <c r="F58" s="1">
        <v>0.479165751518209</v>
      </c>
      <c r="G58" s="1">
        <v>-2.0869605075729099</v>
      </c>
      <c r="H58" s="1">
        <v>2.53130041356627</v>
      </c>
      <c r="I58" s="1">
        <v>5.2827239952594596</v>
      </c>
      <c r="J58" s="1">
        <v>0.76787484404769202</v>
      </c>
      <c r="K58" s="1">
        <v>0.78876323334043996</v>
      </c>
      <c r="L58" s="1">
        <v>0.94287887827251604</v>
      </c>
      <c r="M58" s="1">
        <v>0.93604492875044698</v>
      </c>
      <c r="N58" s="1">
        <v>-1.0683247879297</v>
      </c>
      <c r="O58" s="1">
        <v>3.5379293233227802</v>
      </c>
      <c r="P58" s="1">
        <v>3.7796575940069199</v>
      </c>
      <c r="Q58" s="3">
        <v>0.12862260725633401</v>
      </c>
      <c r="R58" s="1">
        <v>0.281361953373231</v>
      </c>
      <c r="S58" s="1">
        <v>0.37139777845266497</v>
      </c>
      <c r="T58" s="1">
        <v>0.69589122971346296</v>
      </c>
      <c r="U58" s="1">
        <v>-1.43700618329642</v>
      </c>
      <c r="V58" s="1">
        <v>2.9513440126747099</v>
      </c>
      <c r="W58" s="1">
        <v>4.2410995949887598</v>
      </c>
      <c r="X58" s="3">
        <v>8.1508297233750006E-3</v>
      </c>
      <c r="Y58" s="1">
        <v>6.1810458735593703E-3</v>
      </c>
      <c r="Z58" s="1">
        <v>2.3311373008852498E-2</v>
      </c>
      <c r="AA58" s="1">
        <v>0.32993635732778098</v>
      </c>
      <c r="AB58" s="1">
        <v>-3.0308875569191298</v>
      </c>
      <c r="AC58" s="1">
        <v>2.1710386034984399</v>
      </c>
      <c r="AD58" s="1">
        <v>6.5801738877023501</v>
      </c>
      <c r="AE58" s="1">
        <v>0.70732718344682499</v>
      </c>
      <c r="AF58" s="1">
        <v>0.127078296245837</v>
      </c>
      <c r="AG58" s="1">
        <v>0.93367188214980701</v>
      </c>
      <c r="AH58" s="1">
        <v>0.64452697862595199</v>
      </c>
      <c r="AI58" s="1">
        <v>-1.5515254336317601</v>
      </c>
      <c r="AJ58" s="1">
        <v>4.2410995949887598</v>
      </c>
      <c r="AK58" s="1">
        <v>6.5801738877023501</v>
      </c>
      <c r="AL58" s="1">
        <v>0.70976500674795695</v>
      </c>
      <c r="AM58" s="1">
        <v>0.45333377850353301</v>
      </c>
      <c r="AN58" s="1">
        <v>0.90666755700706703</v>
      </c>
      <c r="AO58" s="1">
        <v>1.35941572299631</v>
      </c>
      <c r="AP58" s="1">
        <v>1.35941572299631</v>
      </c>
      <c r="AQ58" s="1">
        <v>2.9513440126747099</v>
      </c>
      <c r="AR58" s="1">
        <v>2.1710386034984399</v>
      </c>
    </row>
    <row r="59" spans="1:44">
      <c r="A59" t="s">
        <v>104</v>
      </c>
      <c r="B59" s="1">
        <v>34.091548919677699</v>
      </c>
      <c r="C59" s="1">
        <v>3.2727638871717001E-2</v>
      </c>
      <c r="D59" s="1">
        <v>0.134650857072207</v>
      </c>
      <c r="E59" s="1">
        <v>0.18514492847428399</v>
      </c>
      <c r="F59" s="1">
        <v>0.56520578644003605</v>
      </c>
      <c r="G59" s="1">
        <v>-1.76926709526193</v>
      </c>
      <c r="H59" s="1">
        <v>1.05114303412816</v>
      </c>
      <c r="I59" s="1">
        <v>1.8597527825175599</v>
      </c>
      <c r="J59" s="1">
        <v>0.717011606808861</v>
      </c>
      <c r="K59" s="1">
        <v>0.35087069056180897</v>
      </c>
      <c r="L59" s="1">
        <v>0.88042355440715903</v>
      </c>
      <c r="M59" s="1">
        <v>0.70523216542878597</v>
      </c>
      <c r="N59" s="1">
        <v>-1.41797275992366</v>
      </c>
      <c r="O59" s="1">
        <v>1.17415267794277</v>
      </c>
      <c r="P59" s="1">
        <v>1.6649165132160899</v>
      </c>
      <c r="Q59" s="3">
        <v>9.6660996181909306E-2</v>
      </c>
      <c r="R59" s="1">
        <v>0.173278354607622</v>
      </c>
      <c r="S59" s="1">
        <v>0.27910862647526302</v>
      </c>
      <c r="T59" s="1">
        <v>0.45722881425985201</v>
      </c>
      <c r="U59" s="1">
        <v>-2.1870887590904902</v>
      </c>
      <c r="V59" s="1">
        <v>0.79394673807535698</v>
      </c>
      <c r="W59" s="1">
        <v>1.7364319859316999</v>
      </c>
      <c r="X59" s="3">
        <v>0.19898601031642199</v>
      </c>
      <c r="Y59" s="1">
        <v>0.46131590058357103</v>
      </c>
      <c r="Z59" s="1">
        <v>0.56909998950496699</v>
      </c>
      <c r="AA59" s="1">
        <v>0.69868208446667501</v>
      </c>
      <c r="AB59" s="1">
        <v>-1.4312661255130401</v>
      </c>
      <c r="AC59" s="1">
        <v>1.3916571795163599</v>
      </c>
      <c r="AD59" s="1">
        <v>1.9918317792482001</v>
      </c>
      <c r="AE59" s="1">
        <v>0.70732718344682499</v>
      </c>
      <c r="AF59" s="1">
        <v>0.749673228777331</v>
      </c>
      <c r="AG59" s="1">
        <v>0.93367188214980701</v>
      </c>
      <c r="AH59" s="1">
        <v>0.87177642408479905</v>
      </c>
      <c r="AI59" s="1">
        <v>-1.14708309650586</v>
      </c>
      <c r="AJ59" s="1">
        <v>1.7364319859316999</v>
      </c>
      <c r="AK59" s="1">
        <v>1.9918317792482001</v>
      </c>
      <c r="AL59" s="1">
        <v>0.70976500674795695</v>
      </c>
      <c r="AM59" s="1">
        <v>0.35713998387613199</v>
      </c>
      <c r="AN59" s="1">
        <v>0.90666755700706703</v>
      </c>
      <c r="AO59" s="1">
        <v>0.57050453925443201</v>
      </c>
      <c r="AP59" s="1">
        <v>-1.75283443196938</v>
      </c>
      <c r="AQ59" s="1">
        <v>0.79394673807535698</v>
      </c>
      <c r="AR59" s="1">
        <v>1.3916571795163599</v>
      </c>
    </row>
    <row r="60" spans="1:44">
      <c r="A60" t="s">
        <v>165</v>
      </c>
      <c r="B60" s="1">
        <v>60.864823324773099</v>
      </c>
      <c r="C60" s="1">
        <v>5.0853681437879701E-4</v>
      </c>
      <c r="D60" s="1">
        <v>9.1536626588183503E-4</v>
      </c>
      <c r="E60" s="1">
        <v>2.8768654070571902E-3</v>
      </c>
      <c r="F60" s="1">
        <v>0.29061418748652201</v>
      </c>
      <c r="G60" s="1">
        <v>-3.44098823477561</v>
      </c>
      <c r="H60" s="1">
        <v>1.1645051413324701</v>
      </c>
      <c r="I60" s="1">
        <v>4.0070484898245304</v>
      </c>
      <c r="J60" s="1">
        <v>0.73754765949850298</v>
      </c>
      <c r="K60" s="1">
        <v>0.62434266990105802</v>
      </c>
      <c r="L60" s="1">
        <v>0.90563991677955702</v>
      </c>
      <c r="M60" s="1">
        <v>0.85483960587362395</v>
      </c>
      <c r="N60" s="1">
        <v>-1.16981009434866</v>
      </c>
      <c r="O60" s="1">
        <v>1.99721731167759</v>
      </c>
      <c r="P60" s="1">
        <v>2.3363649717464701</v>
      </c>
      <c r="Q60" s="3">
        <v>1.1995686154040799E-2</v>
      </c>
      <c r="R60" s="1">
        <v>7.8721690385892898E-3</v>
      </c>
      <c r="S60" s="1">
        <v>3.4637543769792799E-2</v>
      </c>
      <c r="T60" s="1">
        <v>0.25951769199410801</v>
      </c>
      <c r="U60" s="1">
        <v>-3.8533018397169698</v>
      </c>
      <c r="V60" s="1">
        <v>1.01743999840079</v>
      </c>
      <c r="W60" s="1">
        <v>3.9205034167463202</v>
      </c>
      <c r="X60" s="3">
        <v>1.6628798338464999E-2</v>
      </c>
      <c r="Y60" s="1">
        <v>1.8735112794670598E-2</v>
      </c>
      <c r="Z60" s="1">
        <v>4.7558363248010001E-2</v>
      </c>
      <c r="AA60" s="1">
        <v>0.32543679515448698</v>
      </c>
      <c r="AB60" s="1">
        <v>-3.07279328855636</v>
      </c>
      <c r="AC60" s="1">
        <v>1.3328277110406801</v>
      </c>
      <c r="AD60" s="1">
        <v>4.0955040445113298</v>
      </c>
      <c r="AE60" s="1">
        <v>0.72603787288224997</v>
      </c>
      <c r="AF60" s="1">
        <v>0.88126707229423695</v>
      </c>
      <c r="AG60" s="1">
        <v>0.95836999220456798</v>
      </c>
      <c r="AH60" s="1">
        <v>0.957270063491096</v>
      </c>
      <c r="AI60" s="1">
        <v>-1.04463728485676</v>
      </c>
      <c r="AJ60" s="1">
        <v>3.9205034167463202</v>
      </c>
      <c r="AK60" s="1">
        <v>4.0955040445113298</v>
      </c>
      <c r="AL60" s="1">
        <v>0.71046566536579303</v>
      </c>
      <c r="AM60" s="1">
        <v>0.63534210324154405</v>
      </c>
      <c r="AN60" s="1">
        <v>0.90756259188662602</v>
      </c>
      <c r="AO60" s="1">
        <v>0.76336948123623205</v>
      </c>
      <c r="AP60" s="1">
        <v>-1.3099816335079999</v>
      </c>
      <c r="AQ60" s="1">
        <v>1.01743999840079</v>
      </c>
      <c r="AR60" s="1">
        <v>1.3328277110406801</v>
      </c>
    </row>
    <row r="61" spans="1:44">
      <c r="A61" t="s">
        <v>167</v>
      </c>
      <c r="B61" s="1">
        <v>80.160264790058093</v>
      </c>
      <c r="C61" s="1">
        <v>3.5390122793239702E-4</v>
      </c>
      <c r="D61" s="1">
        <v>5.0627909766532103E-4</v>
      </c>
      <c r="E61" s="1">
        <v>2.0020698037318402E-3</v>
      </c>
      <c r="F61" s="1">
        <v>0.28545207387729099</v>
      </c>
      <c r="G61" s="1">
        <v>-3.5032150455837101</v>
      </c>
      <c r="H61" s="1">
        <v>1.5030272790781101</v>
      </c>
      <c r="I61" s="1">
        <v>5.2654277768744304</v>
      </c>
      <c r="J61" s="1">
        <v>0.717011606808861</v>
      </c>
      <c r="K61" s="1">
        <v>0.59288078451715498</v>
      </c>
      <c r="L61" s="1">
        <v>0.88042355440715903</v>
      </c>
      <c r="M61" s="1">
        <v>1.17709722779865</v>
      </c>
      <c r="N61" s="1">
        <v>1.17709722779865</v>
      </c>
      <c r="O61" s="1">
        <v>3.0521539105387001</v>
      </c>
      <c r="P61" s="1">
        <v>2.59294970588854</v>
      </c>
      <c r="Q61" s="3">
        <v>1.4112671423928301E-2</v>
      </c>
      <c r="R61" s="1">
        <v>9.8788699967498408E-3</v>
      </c>
      <c r="S61" s="1">
        <v>4.0750338736593103E-2</v>
      </c>
      <c r="T61" s="1">
        <v>0.33188198990913698</v>
      </c>
      <c r="U61" s="1">
        <v>-3.01311921226511</v>
      </c>
      <c r="V61" s="1">
        <v>1.75832144402594</v>
      </c>
      <c r="W61" s="1">
        <v>5.2980321233454797</v>
      </c>
      <c r="X61" s="3">
        <v>8.3785913060859495E-3</v>
      </c>
      <c r="Y61" s="1">
        <v>6.5353012187470399E-3</v>
      </c>
      <c r="Z61" s="1">
        <v>2.3962771135405798E-2</v>
      </c>
      <c r="AA61" s="1">
        <v>0.245517650726256</v>
      </c>
      <c r="AB61" s="1">
        <v>-4.0730269169729203</v>
      </c>
      <c r="AC61" s="1">
        <v>1.2847997784070799</v>
      </c>
      <c r="AD61" s="1">
        <v>5.2330240791318099</v>
      </c>
      <c r="AE61" s="1">
        <v>0.74295856573244501</v>
      </c>
      <c r="AF61" s="1">
        <v>0.96668726250189996</v>
      </c>
      <c r="AG61" s="1">
        <v>0.98070530676682699</v>
      </c>
      <c r="AH61" s="1">
        <v>1.0124226533724401</v>
      </c>
      <c r="AI61" s="1">
        <v>1.0124226533724401</v>
      </c>
      <c r="AJ61" s="1">
        <v>5.2980321233454797</v>
      </c>
      <c r="AK61" s="1">
        <v>5.2330240791318099</v>
      </c>
      <c r="AL61" s="1">
        <v>0.71046566536579303</v>
      </c>
      <c r="AM61" s="1">
        <v>0.55630439740422499</v>
      </c>
      <c r="AN61" s="1">
        <v>0.90756259188662602</v>
      </c>
      <c r="AO61" s="1">
        <v>1.36855677722727</v>
      </c>
      <c r="AP61" s="1">
        <v>1.36855677722727</v>
      </c>
      <c r="AQ61" s="1">
        <v>1.75832144402594</v>
      </c>
      <c r="AR61" s="1">
        <v>1.2847997784070799</v>
      </c>
    </row>
    <row r="62" spans="1:44">
      <c r="A62" t="s">
        <v>141</v>
      </c>
      <c r="B62" s="1">
        <v>352.32867336273102</v>
      </c>
      <c r="C62" s="1">
        <v>1.45985472930743E-3</v>
      </c>
      <c r="D62" s="1">
        <v>3.5036513503378299E-3</v>
      </c>
      <c r="E62" s="1">
        <v>8.2586067543677401E-3</v>
      </c>
      <c r="F62" s="1">
        <v>0.389752358322283</v>
      </c>
      <c r="G62" s="1">
        <v>-2.5657317490125502</v>
      </c>
      <c r="H62" s="1">
        <v>8.3485433091731895</v>
      </c>
      <c r="I62" s="1">
        <v>21.420122622943602</v>
      </c>
      <c r="J62" s="1">
        <v>0.717011606808861</v>
      </c>
      <c r="K62" s="1">
        <v>0.25224315663428698</v>
      </c>
      <c r="L62" s="1">
        <v>0.88042355440715903</v>
      </c>
      <c r="M62" s="1">
        <v>0.716106850201367</v>
      </c>
      <c r="N62" s="1">
        <v>-1.3964396510364301</v>
      </c>
      <c r="O62" s="1">
        <v>11.316320595290501</v>
      </c>
      <c r="P62" s="1">
        <v>15.802558782212801</v>
      </c>
      <c r="Q62" s="3">
        <v>2.6445268614499199E-2</v>
      </c>
      <c r="R62" s="1">
        <v>2.77675320452241E-2</v>
      </c>
      <c r="S62" s="1">
        <v>7.6360713124366403E-2</v>
      </c>
      <c r="T62" s="1">
        <v>0.38931110007594</v>
      </c>
      <c r="U62" s="1">
        <v>-2.5686398353525899</v>
      </c>
      <c r="V62" s="1">
        <v>7.0607955432474201</v>
      </c>
      <c r="W62" s="1">
        <v>18.136640698775899</v>
      </c>
      <c r="X62" s="3">
        <v>2.4244625974975401E-2</v>
      </c>
      <c r="Y62" s="1">
        <v>3.0992713538010301E-2</v>
      </c>
      <c r="Z62" s="1">
        <v>6.9339630288429793E-2</v>
      </c>
      <c r="AA62" s="1">
        <v>0.39019411670550802</v>
      </c>
      <c r="AB62" s="1">
        <v>-2.5628269550633198</v>
      </c>
      <c r="AC62" s="1">
        <v>9.8711504898050997</v>
      </c>
      <c r="AD62" s="1">
        <v>25.298050548738399</v>
      </c>
      <c r="AE62" s="1">
        <v>0.70732718344682499</v>
      </c>
      <c r="AF62" s="1">
        <v>0.38439762385251902</v>
      </c>
      <c r="AG62" s="1">
        <v>0.93367188214980701</v>
      </c>
      <c r="AH62" s="1">
        <v>0.716918509701576</v>
      </c>
      <c r="AI62" s="1">
        <v>-1.3948586714775399</v>
      </c>
      <c r="AJ62" s="1">
        <v>18.136640698775899</v>
      </c>
      <c r="AK62" s="1">
        <v>25.298050548738399</v>
      </c>
      <c r="AL62" s="1">
        <v>0.70976500674795695</v>
      </c>
      <c r="AM62" s="1">
        <v>0.43965012138919102</v>
      </c>
      <c r="AN62" s="1">
        <v>0.90666755700706703</v>
      </c>
      <c r="AO62" s="1">
        <v>0.71529610962169698</v>
      </c>
      <c r="AP62" s="1">
        <v>-1.39802242253054</v>
      </c>
      <c r="AQ62" s="1">
        <v>7.0607955432474201</v>
      </c>
      <c r="AR62" s="1">
        <v>9.8711504898050997</v>
      </c>
    </row>
    <row r="63" spans="1:44">
      <c r="A63" t="s">
        <v>175</v>
      </c>
      <c r="B63" s="1">
        <v>47638.5646514892</v>
      </c>
      <c r="C63" s="1">
        <v>9.4902051002323396E-8</v>
      </c>
      <c r="D63" s="1">
        <v>8.1344615144848607E-9</v>
      </c>
      <c r="E63" s="1">
        <v>5.3687445995600002E-7</v>
      </c>
      <c r="F63" s="1">
        <v>0.19171336548651899</v>
      </c>
      <c r="G63" s="1">
        <v>-5.2161204173859099</v>
      </c>
      <c r="H63" s="1">
        <v>643.23162513005695</v>
      </c>
      <c r="I63" s="1">
        <v>3355.1736120133301</v>
      </c>
      <c r="J63" s="1">
        <v>0.76787484404769202</v>
      </c>
      <c r="K63" s="1">
        <v>0.81444550728663101</v>
      </c>
      <c r="L63" s="1">
        <v>0.94287887827251604</v>
      </c>
      <c r="M63" s="1">
        <v>1.04121641077237</v>
      </c>
      <c r="N63" s="1">
        <v>1.04121641077237</v>
      </c>
      <c r="O63" s="1">
        <v>1499.03473193113</v>
      </c>
      <c r="P63" s="1">
        <v>1439.6956448557801</v>
      </c>
      <c r="Q63" s="3">
        <v>1.14750996113169E-4</v>
      </c>
      <c r="R63" s="1">
        <v>6.9077077735615804E-6</v>
      </c>
      <c r="S63" s="1">
        <v>3.31343501276776E-4</v>
      </c>
      <c r="T63" s="1">
        <v>0.23837542288710301</v>
      </c>
      <c r="U63" s="1">
        <v>-4.1950633496038101</v>
      </c>
      <c r="V63" s="1">
        <v>731.88430450300405</v>
      </c>
      <c r="W63" s="1">
        <v>3070.3010212273598</v>
      </c>
      <c r="X63" s="3">
        <v>8.0964861928489102E-6</v>
      </c>
      <c r="Y63" s="1">
        <v>3.50847735023453E-7</v>
      </c>
      <c r="Z63" s="1">
        <v>2.3155950511547899E-5</v>
      </c>
      <c r="AA63" s="1">
        <v>0.154185419205631</v>
      </c>
      <c r="AB63" s="1">
        <v>-6.4856975786169402</v>
      </c>
      <c r="AC63" s="1">
        <v>565.31738831100495</v>
      </c>
      <c r="AD63" s="1">
        <v>3666.4776153611401</v>
      </c>
      <c r="AE63" s="1">
        <v>0.70732718344682499</v>
      </c>
      <c r="AF63" s="1">
        <v>0.45707803005465403</v>
      </c>
      <c r="AG63" s="1">
        <v>0.93367188214980701</v>
      </c>
      <c r="AH63" s="1">
        <v>0.83739799972375795</v>
      </c>
      <c r="AI63" s="1">
        <v>-1.19417529099649</v>
      </c>
      <c r="AJ63" s="1">
        <v>3070.3010212273598</v>
      </c>
      <c r="AK63" s="1">
        <v>3666.4776153611401</v>
      </c>
      <c r="AL63" s="1">
        <v>0.70976500674795695</v>
      </c>
      <c r="AM63" s="1">
        <v>0.30724869698577101</v>
      </c>
      <c r="AN63" s="1">
        <v>0.90666755700706703</v>
      </c>
      <c r="AO63" s="1">
        <v>1.29464318570063</v>
      </c>
      <c r="AP63" s="1">
        <v>1.29464318570063</v>
      </c>
      <c r="AQ63" s="1">
        <v>731.88430450300405</v>
      </c>
      <c r="AR63" s="1">
        <v>565.31738831100495</v>
      </c>
    </row>
    <row r="64" spans="1:44">
      <c r="A64" t="s">
        <v>152</v>
      </c>
      <c r="B64" s="1">
        <v>18162.771270751899</v>
      </c>
      <c r="C64" s="1">
        <v>9.5427211409287303E-6</v>
      </c>
      <c r="D64" s="1">
        <v>4.4987113950092502E-6</v>
      </c>
      <c r="E64" s="1">
        <v>5.3984536740110999E-5</v>
      </c>
      <c r="F64" s="1">
        <v>0.34628131055208</v>
      </c>
      <c r="G64" s="1">
        <v>-2.88782550350663</v>
      </c>
      <c r="H64" s="1">
        <v>395.74439786171303</v>
      </c>
      <c r="I64" s="1">
        <v>1142.84076481026</v>
      </c>
      <c r="J64" s="1">
        <v>0.717011606808861</v>
      </c>
      <c r="K64" s="1">
        <v>0.30394730254288599</v>
      </c>
      <c r="L64" s="1">
        <v>0.88042355440715903</v>
      </c>
      <c r="M64" s="1">
        <v>0.83773750543941095</v>
      </c>
      <c r="N64" s="1">
        <v>-1.1936913335108199</v>
      </c>
      <c r="O64" s="1">
        <v>615.53709284088995</v>
      </c>
      <c r="P64" s="1">
        <v>734.76129315664798</v>
      </c>
      <c r="Q64" s="3">
        <v>1.14750996113169E-4</v>
      </c>
      <c r="R64" s="1">
        <v>7.5305341199267302E-6</v>
      </c>
      <c r="S64" s="1">
        <v>3.31343501276776E-4</v>
      </c>
      <c r="T64" s="1">
        <v>0.244615141581211</v>
      </c>
      <c r="U64" s="1">
        <v>-4.0880543760943002</v>
      </c>
      <c r="V64" s="1">
        <v>304.435922964469</v>
      </c>
      <c r="W64" s="1">
        <v>1244.5506068192699</v>
      </c>
      <c r="X64" s="3">
        <v>9.9093385706089405E-3</v>
      </c>
      <c r="Y64" s="1">
        <v>8.3733910921645494E-3</v>
      </c>
      <c r="Z64" s="1">
        <v>2.83407083119415E-2</v>
      </c>
      <c r="AA64" s="1">
        <v>0.49020165008001398</v>
      </c>
      <c r="AB64" s="1">
        <v>-2.0399768132905498</v>
      </c>
      <c r="AC64" s="1">
        <v>514.43872626427299</v>
      </c>
      <c r="AD64" s="1">
        <v>1049.44307331149</v>
      </c>
      <c r="AE64" s="1">
        <v>0.70732718344682499</v>
      </c>
      <c r="AF64" s="1">
        <v>0.46873789820535</v>
      </c>
      <c r="AG64" s="1">
        <v>0.93367188214980701</v>
      </c>
      <c r="AH64" s="1">
        <v>1.1859153092772801</v>
      </c>
      <c r="AI64" s="1">
        <v>1.1859153092772801</v>
      </c>
      <c r="AJ64" s="1">
        <v>1244.5506068192699</v>
      </c>
      <c r="AK64" s="1">
        <v>1049.44307331149</v>
      </c>
      <c r="AL64" s="1">
        <v>0.69805502536734898</v>
      </c>
      <c r="AM64" s="1">
        <v>4.3976577808094497E-2</v>
      </c>
      <c r="AN64" s="1">
        <v>0.89170900014667798</v>
      </c>
      <c r="AO64" s="1">
        <v>0.59178266991724404</v>
      </c>
      <c r="AP64" s="1">
        <v>-1.6898095379167499</v>
      </c>
      <c r="AQ64" s="1">
        <v>304.435922964469</v>
      </c>
      <c r="AR64" s="1">
        <v>514.43872626427299</v>
      </c>
    </row>
    <row r="65" spans="1:44">
      <c r="A65" t="s">
        <v>47</v>
      </c>
      <c r="B65" s="1">
        <v>1801.1606941223099</v>
      </c>
      <c r="C65" s="1">
        <v>6.0851984058141101E-2</v>
      </c>
      <c r="D65" s="1">
        <v>0.273833928261635</v>
      </c>
      <c r="E65" s="1">
        <v>0.34424836695748401</v>
      </c>
      <c r="F65" s="1">
        <v>1.28469162352762</v>
      </c>
      <c r="G65" s="1">
        <v>1.28469162352762</v>
      </c>
      <c r="H65" s="1">
        <v>87.787195260737207</v>
      </c>
      <c r="I65" s="1">
        <v>68.333282210867793</v>
      </c>
      <c r="J65" s="1">
        <v>0.67332323681013495</v>
      </c>
      <c r="K65" s="1">
        <v>0.15032332728784401</v>
      </c>
      <c r="L65" s="1">
        <v>0.82677830008314201</v>
      </c>
      <c r="M65" s="1">
        <v>0.71660035902948904</v>
      </c>
      <c r="N65" s="1">
        <v>-1.3954779500171099</v>
      </c>
      <c r="O65" s="1">
        <v>65.564724151674397</v>
      </c>
      <c r="P65" s="1">
        <v>91.494126847467399</v>
      </c>
      <c r="Q65" s="3">
        <v>0.33912285044545198</v>
      </c>
      <c r="R65" s="1">
        <v>0.979217230661243</v>
      </c>
      <c r="S65" s="1">
        <v>0.979217230661243</v>
      </c>
      <c r="T65" s="1">
        <v>1.00816367944635</v>
      </c>
      <c r="U65" s="1">
        <v>1.00816367944635</v>
      </c>
      <c r="V65" s="1">
        <v>65.831804864746303</v>
      </c>
      <c r="W65" s="1">
        <v>65.298726989439999</v>
      </c>
      <c r="X65" s="3">
        <v>7.8911445973148003E-2</v>
      </c>
      <c r="Y65" s="1">
        <v>0.14072845555887101</v>
      </c>
      <c r="Z65" s="1">
        <v>0.225686735483203</v>
      </c>
      <c r="AA65" s="1">
        <v>1.6370680686179899</v>
      </c>
      <c r="AB65" s="1">
        <v>1.6370680686179899</v>
      </c>
      <c r="AC65" s="1">
        <v>117.06486959578601</v>
      </c>
      <c r="AD65" s="1">
        <v>71.508858947054605</v>
      </c>
      <c r="AE65" s="1">
        <v>0.70732718344682499</v>
      </c>
      <c r="AF65" s="1">
        <v>0.77100572860524297</v>
      </c>
      <c r="AG65" s="1">
        <v>0.93367188214980701</v>
      </c>
      <c r="AH65" s="1">
        <v>0.91315576769006401</v>
      </c>
      <c r="AI65" s="1">
        <v>-1.0951034154113899</v>
      </c>
      <c r="AJ65" s="1">
        <v>65.298726989439999</v>
      </c>
      <c r="AK65" s="1">
        <v>71.508858947054605</v>
      </c>
      <c r="AL65" s="1">
        <v>0.69805502536734898</v>
      </c>
      <c r="AM65" s="1">
        <v>8.8837580304457806E-2</v>
      </c>
      <c r="AN65" s="1">
        <v>0.89170900014667798</v>
      </c>
      <c r="AO65" s="1">
        <v>0.56235320712061299</v>
      </c>
      <c r="AP65" s="1">
        <v>-1.77824183687018</v>
      </c>
      <c r="AQ65" s="1">
        <v>65.831804864746303</v>
      </c>
      <c r="AR65" s="1">
        <v>117.06486959578601</v>
      </c>
    </row>
    <row r="66" spans="1:44">
      <c r="A66" t="s">
        <v>114</v>
      </c>
      <c r="B66" s="1">
        <v>443.13132762908901</v>
      </c>
      <c r="C66" s="1">
        <v>8.9895153440542608E-3</v>
      </c>
      <c r="D66" s="1">
        <v>2.8124340862112601E-2</v>
      </c>
      <c r="E66" s="1">
        <v>5.0854972517792599E-2</v>
      </c>
      <c r="F66" s="1">
        <v>0.53058505940059197</v>
      </c>
      <c r="G66" s="1">
        <v>-1.88471194633657</v>
      </c>
      <c r="H66" s="1">
        <v>13.078164678905701</v>
      </c>
      <c r="I66" s="1">
        <v>24.6485732038525</v>
      </c>
      <c r="J66" s="1">
        <v>0.79533657277533898</v>
      </c>
      <c r="K66" s="1">
        <v>0.93502519614711099</v>
      </c>
      <c r="L66" s="1">
        <v>0.97659932657064896</v>
      </c>
      <c r="M66" s="1">
        <v>0.97821322356568496</v>
      </c>
      <c r="N66" s="1">
        <v>-1.0222720117756099</v>
      </c>
      <c r="O66" s="1">
        <v>17.757673147585798</v>
      </c>
      <c r="P66" s="1">
        <v>18.153172252968801</v>
      </c>
      <c r="Q66" s="3">
        <v>0.118668122390995</v>
      </c>
      <c r="R66" s="1">
        <v>0.249203057021089</v>
      </c>
      <c r="S66" s="1">
        <v>0.34265420340399799</v>
      </c>
      <c r="T66" s="1">
        <v>0.64648630502083504</v>
      </c>
      <c r="U66" s="1">
        <v>-1.5468231766607501</v>
      </c>
      <c r="V66" s="1">
        <v>14.2779455915559</v>
      </c>
      <c r="W66" s="1">
        <v>22.085457154493</v>
      </c>
      <c r="X66" s="3">
        <v>3.2810581607271003E-2</v>
      </c>
      <c r="Y66" s="1">
        <v>4.4786443893924999E-2</v>
      </c>
      <c r="Z66" s="1">
        <v>9.3838263396795199E-2</v>
      </c>
      <c r="AA66" s="1">
        <v>0.43546244224006703</v>
      </c>
      <c r="AB66" s="1">
        <v>-2.2964092950379098</v>
      </c>
      <c r="AC66" s="1">
        <v>11.9792017886473</v>
      </c>
      <c r="AD66" s="1">
        <v>27.509150330722399</v>
      </c>
      <c r="AE66" s="1">
        <v>0.70732718344682499</v>
      </c>
      <c r="AF66" s="1">
        <v>0.548238500239703</v>
      </c>
      <c r="AG66" s="1">
        <v>0.93367188214980701</v>
      </c>
      <c r="AH66" s="1">
        <v>0.80284039631019899</v>
      </c>
      <c r="AI66" s="1">
        <v>-1.2455775825381099</v>
      </c>
      <c r="AJ66" s="1">
        <v>22.085457154493</v>
      </c>
      <c r="AK66" s="1">
        <v>27.509150330722399</v>
      </c>
      <c r="AL66" s="1">
        <v>0.71046566536579303</v>
      </c>
      <c r="AM66" s="1">
        <v>0.66107952959588101</v>
      </c>
      <c r="AN66" s="1">
        <v>0.90756259188662602</v>
      </c>
      <c r="AO66" s="1">
        <v>1.1918945722669401</v>
      </c>
      <c r="AP66" s="1">
        <v>1.1918945722669401</v>
      </c>
      <c r="AQ66" s="1">
        <v>14.2779455915559</v>
      </c>
      <c r="AR66" s="1">
        <v>11.9792017886473</v>
      </c>
    </row>
    <row r="67" spans="1:44">
      <c r="A67" t="s">
        <v>128</v>
      </c>
      <c r="B67" s="1">
        <v>1921.14989590644</v>
      </c>
      <c r="C67" s="1">
        <v>2.7498363835850199E-3</v>
      </c>
      <c r="D67" s="1">
        <v>7.1888579742294297E-3</v>
      </c>
      <c r="E67" s="1">
        <v>1.5556217255709499E-2</v>
      </c>
      <c r="F67" s="1">
        <v>0.47306462937702398</v>
      </c>
      <c r="G67" s="1">
        <v>-2.1138760708381201</v>
      </c>
      <c r="H67" s="1">
        <v>52.5542806491299</v>
      </c>
      <c r="I67" s="1">
        <v>111.093236270264</v>
      </c>
      <c r="J67" s="1">
        <v>0.74828157336396295</v>
      </c>
      <c r="K67" s="1">
        <v>0.68760962609528897</v>
      </c>
      <c r="L67" s="1">
        <v>0.91882016450272697</v>
      </c>
      <c r="M67" s="1">
        <v>0.90346855942486304</v>
      </c>
      <c r="N67" s="1">
        <v>-1.1068453789211901</v>
      </c>
      <c r="O67" s="1">
        <v>72.628049195938999</v>
      </c>
      <c r="P67" s="1">
        <v>80.388020631208306</v>
      </c>
      <c r="Q67" s="3">
        <v>5.9296628705398702E-2</v>
      </c>
      <c r="R67" s="1">
        <v>8.82037351992805E-2</v>
      </c>
      <c r="S67" s="1">
        <v>0.17121901538683801</v>
      </c>
      <c r="T67" s="1">
        <v>0.539662449512746</v>
      </c>
      <c r="U67" s="1">
        <v>-1.8530101564466499</v>
      </c>
      <c r="V67" s="1">
        <v>53.353815082639102</v>
      </c>
      <c r="W67" s="1">
        <v>98.865161223009196</v>
      </c>
      <c r="X67" s="3">
        <v>2.0393592626232301E-2</v>
      </c>
      <c r="Y67" s="1">
        <v>2.4333167726128899E-2</v>
      </c>
      <c r="Z67" s="1">
        <v>5.8325674911024299E-2</v>
      </c>
      <c r="AA67" s="1">
        <v>0.41468540894345801</v>
      </c>
      <c r="AB67" s="1">
        <v>-2.4114665682301499</v>
      </c>
      <c r="AC67" s="1">
        <v>51.766727651425597</v>
      </c>
      <c r="AD67" s="1">
        <v>124.83373305953199</v>
      </c>
      <c r="AE67" s="1">
        <v>0.70732718344682499</v>
      </c>
      <c r="AF67" s="1">
        <v>0.50173835705579695</v>
      </c>
      <c r="AG67" s="1">
        <v>0.93367188214980701</v>
      </c>
      <c r="AH67" s="1">
        <v>0.79197472346651099</v>
      </c>
      <c r="AI67" s="1">
        <v>-1.2626665603959499</v>
      </c>
      <c r="AJ67" s="1">
        <v>98.865161223009196</v>
      </c>
      <c r="AK67" s="1">
        <v>124.83373305953199</v>
      </c>
      <c r="AL67" s="1">
        <v>0.76358595071984303</v>
      </c>
      <c r="AM67" s="1">
        <v>0.93444302914744404</v>
      </c>
      <c r="AN67" s="1">
        <v>0.97541947253244499</v>
      </c>
      <c r="AO67" s="1">
        <v>1.0306584461388399</v>
      </c>
      <c r="AP67" s="1">
        <v>1.0306584461388399</v>
      </c>
      <c r="AQ67" s="1">
        <v>53.353815082639102</v>
      </c>
      <c r="AR67" s="1">
        <v>51.766727651425597</v>
      </c>
    </row>
    <row r="68" spans="1:44">
      <c r="A68" t="s">
        <v>59</v>
      </c>
      <c r="B68" s="1">
        <v>287.28714358806599</v>
      </c>
      <c r="C68" s="1">
        <v>0.12675182679581401</v>
      </c>
      <c r="D68" s="1">
        <v>0.66816320125221995</v>
      </c>
      <c r="E68" s="1">
        <v>0.71705319158774805</v>
      </c>
      <c r="F68" s="1">
        <v>0.88385212046999195</v>
      </c>
      <c r="G68" s="1">
        <v>-1.1314109870192299</v>
      </c>
      <c r="H68" s="1">
        <v>11.0905615819132</v>
      </c>
      <c r="I68" s="1">
        <v>12.547983225728499</v>
      </c>
      <c r="J68" s="1">
        <v>0.56833849660094005</v>
      </c>
      <c r="K68" s="1">
        <v>4.7581827622404302E-2</v>
      </c>
      <c r="L68" s="1">
        <v>0.697866805128597</v>
      </c>
      <c r="M68" s="1">
        <v>0.54849540303384903</v>
      </c>
      <c r="N68" s="1">
        <v>-1.8231693364589301</v>
      </c>
      <c r="O68" s="1">
        <v>8.7367564567887204</v>
      </c>
      <c r="P68" s="1">
        <v>15.9285864705113</v>
      </c>
      <c r="Q68" s="3">
        <v>0.265004462695758</v>
      </c>
      <c r="R68" s="1">
        <v>0.695636714576365</v>
      </c>
      <c r="S68" s="1">
        <v>0.76520038603400198</v>
      </c>
      <c r="T68" s="1">
        <v>1.1732513966026299</v>
      </c>
      <c r="U68" s="1">
        <v>1.1732513966026299</v>
      </c>
      <c r="V68" s="1">
        <v>9.4633688890780494</v>
      </c>
      <c r="W68" s="1">
        <v>8.0659344763929699</v>
      </c>
      <c r="X68" s="3">
        <v>0.148500584619815</v>
      </c>
      <c r="Y68" s="1">
        <v>0.32175126667626602</v>
      </c>
      <c r="Z68" s="1">
        <v>0.42471167201267201</v>
      </c>
      <c r="AA68" s="1">
        <v>0.66583732448253996</v>
      </c>
      <c r="AB68" s="1">
        <v>-1.50186834415922</v>
      </c>
      <c r="AC68" s="1">
        <v>12.9975442830057</v>
      </c>
      <c r="AD68" s="1">
        <v>19.520600309113298</v>
      </c>
      <c r="AE68" s="1">
        <v>0.70732718344682499</v>
      </c>
      <c r="AF68" s="1">
        <v>3.5647536533617102E-2</v>
      </c>
      <c r="AG68" s="1">
        <v>0.93367188214980701</v>
      </c>
      <c r="AH68" s="1">
        <v>0.41320114891259102</v>
      </c>
      <c r="AI68" s="1">
        <v>-2.4201287983628998</v>
      </c>
      <c r="AJ68" s="1">
        <v>8.0659344763929699</v>
      </c>
      <c r="AK68" s="1">
        <v>19.520600309113298</v>
      </c>
      <c r="AL68" s="1">
        <v>0.70976500674795695</v>
      </c>
      <c r="AM68" s="1">
        <v>0.44950278466008597</v>
      </c>
      <c r="AN68" s="1">
        <v>0.90666755700706703</v>
      </c>
      <c r="AO68" s="1">
        <v>0.72808898992898496</v>
      </c>
      <c r="AP68" s="1">
        <v>-1.3734584835536801</v>
      </c>
      <c r="AQ68" s="1">
        <v>9.4633688890780494</v>
      </c>
      <c r="AR68" s="1">
        <v>12.9975442830057</v>
      </c>
    </row>
    <row r="69" spans="1:44">
      <c r="A69" t="s">
        <v>71</v>
      </c>
      <c r="B69" s="1">
        <v>369.10320067405701</v>
      </c>
      <c r="C69" s="1">
        <v>6.7525026119454795E-2</v>
      </c>
      <c r="D69" s="1">
        <v>0.31833226599171499</v>
      </c>
      <c r="E69" s="1">
        <v>0.38199871919005801</v>
      </c>
      <c r="F69" s="1">
        <v>0.77580438825751596</v>
      </c>
      <c r="G69" s="1">
        <v>-1.28898471719918</v>
      </c>
      <c r="H69" s="1">
        <v>13.707879815883301</v>
      </c>
      <c r="I69" s="1">
        <v>17.669247587119301</v>
      </c>
      <c r="J69" s="1">
        <v>0.71369048378511502</v>
      </c>
      <c r="K69" s="1">
        <v>0.18966218457579001</v>
      </c>
      <c r="L69" s="1">
        <v>0.87634552427567702</v>
      </c>
      <c r="M69" s="1">
        <v>0.71393729446643905</v>
      </c>
      <c r="N69" s="1">
        <v>-1.4006832361199799</v>
      </c>
      <c r="O69" s="1">
        <v>13.149953186183399</v>
      </c>
      <c r="P69" s="1">
        <v>18.418918982601699</v>
      </c>
      <c r="Q69" s="3">
        <v>4.6336587926595098E-2</v>
      </c>
      <c r="R69" s="1">
        <v>6.18303845145503E-2</v>
      </c>
      <c r="S69" s="1">
        <v>0.13379689763804301</v>
      </c>
      <c r="T69" s="1">
        <v>0.50067518987139803</v>
      </c>
      <c r="U69" s="1">
        <v>-1.99730288264704</v>
      </c>
      <c r="V69" s="1">
        <v>9.3046971524475506</v>
      </c>
      <c r="W69" s="1">
        <v>18.584298442569999</v>
      </c>
      <c r="X69" s="3">
        <v>0.247952497234221</v>
      </c>
      <c r="Y69" s="1">
        <v>0.60707036406178605</v>
      </c>
      <c r="Z69" s="1">
        <v>0.70914414208987397</v>
      </c>
      <c r="AA69" s="1">
        <v>1.2021215770532001</v>
      </c>
      <c r="AB69" s="1">
        <v>1.2021215770532001</v>
      </c>
      <c r="AC69" s="1">
        <v>20.194743146183399</v>
      </c>
      <c r="AD69" s="1">
        <v>16.7992518662839</v>
      </c>
      <c r="AE69" s="1">
        <v>0.70732718344682499</v>
      </c>
      <c r="AF69" s="1">
        <v>0.76765610533500706</v>
      </c>
      <c r="AG69" s="1">
        <v>0.93367188214980701</v>
      </c>
      <c r="AH69" s="1">
        <v>1.10625750425146</v>
      </c>
      <c r="AI69" s="1">
        <v>1.10625750425146</v>
      </c>
      <c r="AJ69" s="1">
        <v>18.584298442569999</v>
      </c>
      <c r="AK69" s="1">
        <v>16.7992518662839</v>
      </c>
      <c r="AL69" s="1">
        <v>0.69805502536734898</v>
      </c>
      <c r="AM69" s="1">
        <v>4.6138792476845797E-2</v>
      </c>
      <c r="AN69" s="1">
        <v>0.89170900014667798</v>
      </c>
      <c r="AO69" s="1">
        <v>0.46074847715943401</v>
      </c>
      <c r="AP69" s="1">
        <v>-2.1703815629844501</v>
      </c>
      <c r="AQ69" s="1">
        <v>9.3046971524475506</v>
      </c>
      <c r="AR69" s="1">
        <v>20.194743146183399</v>
      </c>
    </row>
    <row r="70" spans="1:44">
      <c r="A70" t="s">
        <v>58</v>
      </c>
      <c r="B70" s="1">
        <v>733.09879302978504</v>
      </c>
      <c r="C70" s="1">
        <v>0.130093796054739</v>
      </c>
      <c r="D70" s="1">
        <v>0.69693105029324798</v>
      </c>
      <c r="E70" s="1">
        <v>0.73595918910966995</v>
      </c>
      <c r="F70" s="1">
        <v>0.91451409587424604</v>
      </c>
      <c r="G70" s="1">
        <v>-1.0934768578323899</v>
      </c>
      <c r="H70" s="1">
        <v>30.4191099313236</v>
      </c>
      <c r="I70" s="1">
        <v>33.262592745259802</v>
      </c>
      <c r="J70" s="1">
        <v>0.717011606808861</v>
      </c>
      <c r="K70" s="1">
        <v>0.47079178424812201</v>
      </c>
      <c r="L70" s="1">
        <v>0.88042355440715903</v>
      </c>
      <c r="M70" s="1">
        <v>0.84679181908832402</v>
      </c>
      <c r="N70" s="1">
        <v>-1.1809278000307299</v>
      </c>
      <c r="O70" s="1">
        <v>29.2711393501964</v>
      </c>
      <c r="P70" s="1">
        <v>34.567102196249699</v>
      </c>
      <c r="Q70" s="3">
        <v>0.197117705315043</v>
      </c>
      <c r="R70" s="1">
        <v>0.462228203262049</v>
      </c>
      <c r="S70" s="1">
        <v>0.56917737409718705</v>
      </c>
      <c r="T70" s="1">
        <v>0.790418449175877</v>
      </c>
      <c r="U70" s="1">
        <v>-1.2651526555872199</v>
      </c>
      <c r="V70" s="1">
        <v>26.0236471350815</v>
      </c>
      <c r="W70" s="1">
        <v>32.923886279705798</v>
      </c>
      <c r="X70" s="3">
        <v>0.31829625381481402</v>
      </c>
      <c r="Y70" s="1">
        <v>0.86416494455894399</v>
      </c>
      <c r="Z70" s="1">
        <v>0.91032728591036804</v>
      </c>
      <c r="AA70" s="1">
        <v>1.0580927512821701</v>
      </c>
      <c r="AB70" s="1">
        <v>1.0580927512821701</v>
      </c>
      <c r="AC70" s="1">
        <v>35.556978013529701</v>
      </c>
      <c r="AD70" s="1">
        <v>33.604783674003698</v>
      </c>
      <c r="AE70" s="1">
        <v>0.74295856573244501</v>
      </c>
      <c r="AF70" s="1">
        <v>0.94822966077450999</v>
      </c>
      <c r="AG70" s="1">
        <v>0.98070530676682699</v>
      </c>
      <c r="AH70" s="1">
        <v>0.97973808130957996</v>
      </c>
      <c r="AI70" s="1">
        <v>-1.02068095450912</v>
      </c>
      <c r="AJ70" s="1">
        <v>32.923886279705798</v>
      </c>
      <c r="AK70" s="1">
        <v>33.604783674003698</v>
      </c>
      <c r="AL70" s="1">
        <v>0.70976500674795695</v>
      </c>
      <c r="AM70" s="1">
        <v>0.35302207930379798</v>
      </c>
      <c r="AN70" s="1">
        <v>0.90666755700706703</v>
      </c>
      <c r="AO70" s="1">
        <v>0.73188579535098897</v>
      </c>
      <c r="AP70" s="1">
        <v>-1.36633339019844</v>
      </c>
      <c r="AQ70" s="1">
        <v>26.0236471350815</v>
      </c>
      <c r="AR70" s="1">
        <v>35.556978013529701</v>
      </c>
    </row>
    <row r="71" spans="1:44">
      <c r="A71" t="s">
        <v>155</v>
      </c>
      <c r="B71" s="1">
        <v>40.592067539691897</v>
      </c>
      <c r="C71" s="1">
        <v>3.25750575666247E-3</v>
      </c>
      <c r="D71" s="1">
        <v>8.6556581534174195E-3</v>
      </c>
      <c r="E71" s="1">
        <v>1.8428175423404799E-2</v>
      </c>
      <c r="F71" s="1">
        <v>0.33482879487765999</v>
      </c>
      <c r="G71" s="1">
        <v>-2.98660095935112</v>
      </c>
      <c r="H71" s="1">
        <v>0.861574526766124</v>
      </c>
      <c r="I71" s="1">
        <v>2.57317930771675</v>
      </c>
      <c r="J71" s="1">
        <v>0.74828157336396295</v>
      </c>
      <c r="K71" s="1">
        <v>0.66333132823820595</v>
      </c>
      <c r="L71" s="1">
        <v>0.91882016450272697</v>
      </c>
      <c r="M71" s="1">
        <v>1.17976978539439</v>
      </c>
      <c r="N71" s="1">
        <v>1.17976978539439</v>
      </c>
      <c r="O71" s="1">
        <v>1.61726089291064</v>
      </c>
      <c r="P71" s="1">
        <v>1.37082752328256</v>
      </c>
      <c r="Q71" s="3">
        <v>2.81782430134285E-2</v>
      </c>
      <c r="R71" s="1">
        <v>3.1854576944823097E-2</v>
      </c>
      <c r="S71" s="1">
        <v>8.1364676701274799E-2</v>
      </c>
      <c r="T71" s="1">
        <v>0.32128835854941301</v>
      </c>
      <c r="U71" s="1">
        <v>-3.1124688255587798</v>
      </c>
      <c r="V71" s="1">
        <v>0.91670073570167299</v>
      </c>
      <c r="W71" s="1">
        <v>2.8532024616911702</v>
      </c>
      <c r="X71" s="3">
        <v>5.1266323754810099E-2</v>
      </c>
      <c r="Y71" s="1">
        <v>7.7753924361462001E-2</v>
      </c>
      <c r="Z71" s="1">
        <v>0.14662168593875599</v>
      </c>
      <c r="AA71" s="1">
        <v>0.34893988187245101</v>
      </c>
      <c r="AB71" s="1">
        <v>-2.8658231745648601</v>
      </c>
      <c r="AC71" s="1">
        <v>0.80976335707212199</v>
      </c>
      <c r="AD71" s="1">
        <v>2.3206385941981198</v>
      </c>
      <c r="AE71" s="1">
        <v>0.70732718344682499</v>
      </c>
      <c r="AF71" s="1">
        <v>0.57371889129022402</v>
      </c>
      <c r="AG71" s="1">
        <v>0.93367188214980701</v>
      </c>
      <c r="AH71" s="1">
        <v>1.22949022261547</v>
      </c>
      <c r="AI71" s="1">
        <v>1.22949022261547</v>
      </c>
      <c r="AJ71" s="1">
        <v>2.8532024616911702</v>
      </c>
      <c r="AK71" s="1">
        <v>2.3206385941981198</v>
      </c>
      <c r="AL71" s="1">
        <v>0.76358595071984303</v>
      </c>
      <c r="AM71" s="1">
        <v>0.85177247835363801</v>
      </c>
      <c r="AN71" s="1">
        <v>0.97541947253244499</v>
      </c>
      <c r="AO71" s="1">
        <v>1.13206003669443</v>
      </c>
      <c r="AP71" s="1">
        <v>1.13206003669443</v>
      </c>
      <c r="AQ71" s="1">
        <v>0.91670073570167299</v>
      </c>
      <c r="AR71" s="1">
        <v>0.80976335707212199</v>
      </c>
    </row>
    <row r="72" spans="1:44">
      <c r="A72" t="s">
        <v>49</v>
      </c>
      <c r="B72" s="1">
        <v>54.747337251901598</v>
      </c>
      <c r="C72" s="1">
        <v>0.106812416156669</v>
      </c>
      <c r="D72" s="1">
        <v>0.54474332239901602</v>
      </c>
      <c r="E72" s="1">
        <v>0.60425309711487496</v>
      </c>
      <c r="F72" s="1">
        <v>1.19307575024915</v>
      </c>
      <c r="G72" s="1">
        <v>1.19307575024915</v>
      </c>
      <c r="H72" s="1">
        <v>2.5680639508609802</v>
      </c>
      <c r="I72" s="1">
        <v>2.1524735126007299</v>
      </c>
      <c r="J72" s="1">
        <v>0.79533657277533898</v>
      </c>
      <c r="K72" s="1">
        <v>0.93960692783691302</v>
      </c>
      <c r="L72" s="1">
        <v>0.97659932657064896</v>
      </c>
      <c r="M72" s="1">
        <v>1.02221953519904</v>
      </c>
      <c r="N72" s="1">
        <v>1.02221953519904</v>
      </c>
      <c r="O72" s="1">
        <v>2.3770806312028099</v>
      </c>
      <c r="P72" s="1">
        <v>2.3254110779136798</v>
      </c>
      <c r="Q72" s="3">
        <v>0.14534988475361801</v>
      </c>
      <c r="R72" s="1">
        <v>0.32113240162752499</v>
      </c>
      <c r="S72" s="1">
        <v>0.41969779222607201</v>
      </c>
      <c r="T72" s="1">
        <v>1.4948569626146999</v>
      </c>
      <c r="U72" s="1">
        <v>1.4948569626146999</v>
      </c>
      <c r="V72" s="1">
        <v>2.9063220217554702</v>
      </c>
      <c r="W72" s="1">
        <v>1.9442141252559999</v>
      </c>
      <c r="X72" s="3">
        <v>0.32680455760334798</v>
      </c>
      <c r="Y72" s="1">
        <v>0.90726648444964597</v>
      </c>
      <c r="Z72" s="1">
        <v>0.93466103474557605</v>
      </c>
      <c r="AA72" s="1">
        <v>0.95221802582556303</v>
      </c>
      <c r="AB72" s="1">
        <v>-1.0501796572618001</v>
      </c>
      <c r="AC72" s="1">
        <v>2.2691747185428102</v>
      </c>
      <c r="AD72" s="1">
        <v>2.3830411281667199</v>
      </c>
      <c r="AE72" s="1">
        <v>0.70732718344682499</v>
      </c>
      <c r="AF72" s="1">
        <v>0.62555346049669003</v>
      </c>
      <c r="AG72" s="1">
        <v>0.93367188214980701</v>
      </c>
      <c r="AH72" s="1">
        <v>0.81585420503626105</v>
      </c>
      <c r="AI72" s="1">
        <v>-1.2257091939062199</v>
      </c>
      <c r="AJ72" s="1">
        <v>1.9442141252559999</v>
      </c>
      <c r="AK72" s="1">
        <v>2.3830411281667199</v>
      </c>
      <c r="AL72" s="1">
        <v>0.71046566536579303</v>
      </c>
      <c r="AM72" s="1">
        <v>0.542752313851952</v>
      </c>
      <c r="AN72" s="1">
        <v>0.90756259188662602</v>
      </c>
      <c r="AO72" s="1">
        <v>1.2807837131833</v>
      </c>
      <c r="AP72" s="1">
        <v>1.2807837131833</v>
      </c>
      <c r="AQ72" s="1">
        <v>2.9063220217554702</v>
      </c>
      <c r="AR72" s="1">
        <v>2.2691747185428102</v>
      </c>
    </row>
    <row r="73" spans="1:44">
      <c r="A73" t="s">
        <v>137</v>
      </c>
      <c r="B73" s="1">
        <v>96.866447806358295</v>
      </c>
      <c r="C73" s="1">
        <v>8.3402491599024308E-3</v>
      </c>
      <c r="D73" s="1">
        <v>2.5378186729417301E-2</v>
      </c>
      <c r="E73" s="1">
        <v>4.7181980961733698E-2</v>
      </c>
      <c r="F73" s="1">
        <v>0.419369523639397</v>
      </c>
      <c r="G73" s="1">
        <v>-2.3845318832940898</v>
      </c>
      <c r="H73" s="1">
        <v>2.3676900916238699</v>
      </c>
      <c r="I73" s="1">
        <v>5.6458325124081004</v>
      </c>
      <c r="J73" s="1">
        <v>0.71369048378511502</v>
      </c>
      <c r="K73" s="1">
        <v>0.221165566831205</v>
      </c>
      <c r="L73" s="1">
        <v>0.87634552427567702</v>
      </c>
      <c r="M73" s="1">
        <v>0.63566569579173904</v>
      </c>
      <c r="N73" s="1">
        <v>-1.5731539496629099</v>
      </c>
      <c r="O73" s="1">
        <v>2.9150151152509398</v>
      </c>
      <c r="P73" s="1">
        <v>4.5857675415332402</v>
      </c>
      <c r="Q73" s="3">
        <v>9.7340022101059506E-2</v>
      </c>
      <c r="R73" s="1">
        <v>0.178862290610696</v>
      </c>
      <c r="S73" s="1">
        <v>0.281069313816809</v>
      </c>
      <c r="T73" s="1">
        <v>0.488700913578761</v>
      </c>
      <c r="U73" s="1">
        <v>-2.0462413149117902</v>
      </c>
      <c r="V73" s="1">
        <v>2.0378038880759402</v>
      </c>
      <c r="W73" s="1">
        <v>4.1698385069646999</v>
      </c>
      <c r="X73" s="3">
        <v>3.85105260194799E-2</v>
      </c>
      <c r="Y73" s="1">
        <v>5.5070052207856303E-2</v>
      </c>
      <c r="Z73" s="1">
        <v>0.110140104415712</v>
      </c>
      <c r="AA73" s="1">
        <v>0.35987409163946799</v>
      </c>
      <c r="AB73" s="1">
        <v>-2.7787496328071999</v>
      </c>
      <c r="AC73" s="1">
        <v>2.75097932768539</v>
      </c>
      <c r="AD73" s="1">
        <v>7.6442827953466903</v>
      </c>
      <c r="AE73" s="1">
        <v>0.70732718344682499</v>
      </c>
      <c r="AF73" s="1">
        <v>0.19454943937660801</v>
      </c>
      <c r="AG73" s="1">
        <v>0.93367188214980701</v>
      </c>
      <c r="AH73" s="1">
        <v>0.54548459524237103</v>
      </c>
      <c r="AI73" s="1">
        <v>-1.8332323382215301</v>
      </c>
      <c r="AJ73" s="1">
        <v>4.1698385069646999</v>
      </c>
      <c r="AK73" s="1">
        <v>7.6442827953466903</v>
      </c>
      <c r="AL73" s="1">
        <v>0.71046566536579303</v>
      </c>
      <c r="AM73" s="1">
        <v>0.59616512978982805</v>
      </c>
      <c r="AN73" s="1">
        <v>0.90756259188662602</v>
      </c>
      <c r="AO73" s="1">
        <v>0.74075579829501403</v>
      </c>
      <c r="AP73" s="1">
        <v>-1.34997255816516</v>
      </c>
      <c r="AQ73" s="1">
        <v>2.0378038880759402</v>
      </c>
      <c r="AR73" s="1">
        <v>2.75097932768539</v>
      </c>
    </row>
    <row r="74" spans="1:44">
      <c r="A74" t="s">
        <v>145</v>
      </c>
      <c r="B74" s="1">
        <v>535.62128353118896</v>
      </c>
      <c r="C74" s="1">
        <v>3.5390122793239702E-4</v>
      </c>
      <c r="D74" s="1">
        <v>5.4601903738141298E-4</v>
      </c>
      <c r="E74" s="1">
        <v>2.0020698037318402E-3</v>
      </c>
      <c r="F74" s="1">
        <v>0.374817330540199</v>
      </c>
      <c r="G74" s="1">
        <v>-2.6679662825589299</v>
      </c>
      <c r="H74" s="1">
        <v>12.386025171216099</v>
      </c>
      <c r="I74" s="1">
        <v>33.0454975262546</v>
      </c>
      <c r="J74" s="1">
        <v>0.76340892479699696</v>
      </c>
      <c r="K74" s="1">
        <v>0.74952690702995906</v>
      </c>
      <c r="L74" s="1">
        <v>0.93739514486701103</v>
      </c>
      <c r="M74" s="1">
        <v>1.0796407669464601</v>
      </c>
      <c r="N74" s="1">
        <v>1.0796407669464601</v>
      </c>
      <c r="O74" s="1">
        <v>21.021406193311101</v>
      </c>
      <c r="P74" s="1">
        <v>19.470741414329702</v>
      </c>
      <c r="Q74" s="3">
        <v>2.1306628930707099E-2</v>
      </c>
      <c r="R74" s="1">
        <v>2.0370195764647801E-2</v>
      </c>
      <c r="S74" s="1">
        <v>6.1522891037416899E-2</v>
      </c>
      <c r="T74" s="1">
        <v>0.44102994502397203</v>
      </c>
      <c r="U74" s="1">
        <v>-2.2674197325663301</v>
      </c>
      <c r="V74" s="1">
        <v>13.960333817942701</v>
      </c>
      <c r="W74" s="1">
        <v>31.653936367640402</v>
      </c>
      <c r="X74" s="3">
        <v>6.0213156608459103E-3</v>
      </c>
      <c r="Y74" s="1">
        <v>3.6529315009131802E-3</v>
      </c>
      <c r="Z74" s="1">
        <v>1.7220962790019299E-2</v>
      </c>
      <c r="AA74" s="1">
        <v>0.31854533429843401</v>
      </c>
      <c r="AB74" s="1">
        <v>-3.13927059142901</v>
      </c>
      <c r="AC74" s="1">
        <v>10.9892515138013</v>
      </c>
      <c r="AD74" s="1">
        <v>34.498234092428604</v>
      </c>
      <c r="AE74" s="1">
        <v>0.70732718344682499</v>
      </c>
      <c r="AF74" s="1">
        <v>0.78588223771240795</v>
      </c>
      <c r="AG74" s="1">
        <v>0.93367188214980701</v>
      </c>
      <c r="AH74" s="1">
        <v>0.91755236753198299</v>
      </c>
      <c r="AI74" s="1">
        <v>-1.0898560511480999</v>
      </c>
      <c r="AJ74" s="1">
        <v>31.653936367640402</v>
      </c>
      <c r="AK74" s="1">
        <v>34.498234092428604</v>
      </c>
      <c r="AL74" s="1">
        <v>0.71046566536579303</v>
      </c>
      <c r="AM74" s="1">
        <v>0.50884459937707904</v>
      </c>
      <c r="AN74" s="1">
        <v>0.90756259188662602</v>
      </c>
      <c r="AO74" s="1">
        <v>1.2703625720982199</v>
      </c>
      <c r="AP74" s="1">
        <v>1.2703625720982199</v>
      </c>
      <c r="AQ74" s="1">
        <v>13.960333817942701</v>
      </c>
      <c r="AR74" s="1">
        <v>10.9892515138013</v>
      </c>
    </row>
    <row r="75" spans="1:44">
      <c r="A75" t="s">
        <v>122</v>
      </c>
      <c r="B75" s="1">
        <v>176.75548410415601</v>
      </c>
      <c r="C75" s="1">
        <v>3.7825069618089202E-4</v>
      </c>
      <c r="D75" s="1">
        <v>6.3221902075949097E-4</v>
      </c>
      <c r="E75" s="1">
        <v>2.1398182241090398E-3</v>
      </c>
      <c r="F75" s="1">
        <v>0.48436915945700698</v>
      </c>
      <c r="G75" s="1">
        <v>-2.0645410230515702</v>
      </c>
      <c r="H75" s="1">
        <v>4.9100268626185102</v>
      </c>
      <c r="I75" s="1">
        <v>10.136951880920099</v>
      </c>
      <c r="J75" s="1">
        <v>0.717011606808861</v>
      </c>
      <c r="K75" s="1">
        <v>0.40389312495692897</v>
      </c>
      <c r="L75" s="1">
        <v>0.88042355440715903</v>
      </c>
      <c r="M75" s="1">
        <v>1.16361329040591</v>
      </c>
      <c r="N75" s="1">
        <v>1.16361329040591</v>
      </c>
      <c r="O75" s="1">
        <v>7.6102682112118796</v>
      </c>
      <c r="P75" s="1">
        <v>6.5402039269866199</v>
      </c>
      <c r="Q75" s="3">
        <v>1.8032093507095701E-2</v>
      </c>
      <c r="R75" s="1">
        <v>1.4989177727773299E-2</v>
      </c>
      <c r="S75" s="1">
        <v>5.2067670001739098E-2</v>
      </c>
      <c r="T75" s="1">
        <v>0.53708954369865103</v>
      </c>
      <c r="U75" s="1">
        <v>-1.8618869269238201</v>
      </c>
      <c r="V75" s="1">
        <v>5.5772910896644001</v>
      </c>
      <c r="W75" s="1">
        <v>10.3842853664048</v>
      </c>
      <c r="X75" s="3">
        <v>8.1508297233750006E-3</v>
      </c>
      <c r="Y75" s="1">
        <v>6.0737813956046501E-3</v>
      </c>
      <c r="Z75" s="1">
        <v>2.3311373008852498E-2</v>
      </c>
      <c r="AA75" s="1">
        <v>0.43682377619461499</v>
      </c>
      <c r="AB75" s="1">
        <v>-2.2892526792188002</v>
      </c>
      <c r="AC75" s="1">
        <v>4.3225937832636996</v>
      </c>
      <c r="AD75" s="1">
        <v>9.8955093981269595</v>
      </c>
      <c r="AE75" s="1">
        <v>0.70732718344682499</v>
      </c>
      <c r="AF75" s="1">
        <v>0.81429073793546902</v>
      </c>
      <c r="AG75" s="1">
        <v>0.93367188214980701</v>
      </c>
      <c r="AH75" s="1">
        <v>1.0493937147343699</v>
      </c>
      <c r="AI75" s="1">
        <v>1.0493937147343699</v>
      </c>
      <c r="AJ75" s="1">
        <v>10.3842853664048</v>
      </c>
      <c r="AK75" s="1">
        <v>9.8955093981269595</v>
      </c>
      <c r="AL75" s="1">
        <v>0.70976500674795695</v>
      </c>
      <c r="AM75" s="1">
        <v>0.39308013154228699</v>
      </c>
      <c r="AN75" s="1">
        <v>0.90666755700706703</v>
      </c>
      <c r="AO75" s="1">
        <v>1.2902649125852801</v>
      </c>
      <c r="AP75" s="1">
        <v>1.2902649125852801</v>
      </c>
      <c r="AQ75" s="1">
        <v>5.5772910896644001</v>
      </c>
      <c r="AR75" s="1">
        <v>4.3225937832636996</v>
      </c>
    </row>
    <row r="76" spans="1:44">
      <c r="A76" t="s">
        <v>151</v>
      </c>
      <c r="B76" s="1">
        <v>141.63510751724201</v>
      </c>
      <c r="C76" s="1">
        <v>9.0778859995136401E-5</v>
      </c>
      <c r="D76" s="1">
        <v>8.9482019138062996E-5</v>
      </c>
      <c r="E76" s="1">
        <v>5.1354897940105696E-4</v>
      </c>
      <c r="F76" s="1">
        <v>0.34765379909487198</v>
      </c>
      <c r="G76" s="1">
        <v>-2.8764247725856298</v>
      </c>
      <c r="H76" s="1">
        <v>3.1058323010078599</v>
      </c>
      <c r="I76" s="1">
        <v>8.9336929685216706</v>
      </c>
      <c r="J76" s="1">
        <v>0.74828157336396295</v>
      </c>
      <c r="K76" s="1">
        <v>0.70118438863366095</v>
      </c>
      <c r="L76" s="1">
        <v>0.91882016450272697</v>
      </c>
      <c r="M76" s="1">
        <v>1.08676038333459</v>
      </c>
      <c r="N76" s="1">
        <v>1.08676038333459</v>
      </c>
      <c r="O76" s="1">
        <v>5.4912524703041798</v>
      </c>
      <c r="P76" s="1">
        <v>5.0528640485882503</v>
      </c>
      <c r="Q76" s="3">
        <v>4.5114850094003702E-3</v>
      </c>
      <c r="R76" s="1">
        <v>1.89159875947389E-3</v>
      </c>
      <c r="S76" s="1">
        <v>1.30269129646435E-2</v>
      </c>
      <c r="T76" s="1">
        <v>0.35759641285574101</v>
      </c>
      <c r="U76" s="1">
        <v>-2.7964486332904301</v>
      </c>
      <c r="V76" s="1">
        <v>3.28373414212097</v>
      </c>
      <c r="W76" s="1">
        <v>9.1827938522286399</v>
      </c>
      <c r="X76" s="3">
        <v>5.1813476176475297E-3</v>
      </c>
      <c r="Y76" s="1">
        <v>2.9188258246081E-3</v>
      </c>
      <c r="Z76" s="1">
        <v>1.4818654186471899E-2</v>
      </c>
      <c r="AA76" s="1">
        <v>0.33798762985314201</v>
      </c>
      <c r="AB76" s="1">
        <v>-2.9586881639263098</v>
      </c>
      <c r="AC76" s="1">
        <v>2.9375685924906398</v>
      </c>
      <c r="AD76" s="1">
        <v>8.6913494237316105</v>
      </c>
      <c r="AE76" s="1">
        <v>0.70732718344682499</v>
      </c>
      <c r="AF76" s="1">
        <v>0.80803677320663303</v>
      </c>
      <c r="AG76" s="1">
        <v>0.93367188214980701</v>
      </c>
      <c r="AH76" s="1">
        <v>1.05654408822184</v>
      </c>
      <c r="AI76" s="1">
        <v>1.05654408822184</v>
      </c>
      <c r="AJ76" s="1">
        <v>9.1827938522286399</v>
      </c>
      <c r="AK76" s="1">
        <v>8.6913494237316105</v>
      </c>
      <c r="AL76" s="1">
        <v>0.74326686436558698</v>
      </c>
      <c r="AM76" s="1">
        <v>0.76299689007382598</v>
      </c>
      <c r="AN76" s="1">
        <v>0.94946347835087896</v>
      </c>
      <c r="AO76" s="1">
        <v>1.1178408397260899</v>
      </c>
      <c r="AP76" s="1">
        <v>1.1178408397260899</v>
      </c>
      <c r="AQ76" s="1">
        <v>3.28373414212097</v>
      </c>
      <c r="AR76" s="1">
        <v>2.9375685924906398</v>
      </c>
    </row>
    <row r="77" spans="1:44">
      <c r="A77" t="s">
        <v>85</v>
      </c>
      <c r="B77" s="1">
        <v>8928.8883209228497</v>
      </c>
      <c r="C77" s="1">
        <v>1.9555423190305E-2</v>
      </c>
      <c r="D77" s="1">
        <v>6.8723344354500698E-2</v>
      </c>
      <c r="E77" s="1">
        <v>0.11062782261944</v>
      </c>
      <c r="F77" s="1">
        <v>0.66059168866919304</v>
      </c>
      <c r="G77" s="1">
        <v>-1.5137944015229201</v>
      </c>
      <c r="H77" s="1">
        <v>305.891188431491</v>
      </c>
      <c r="I77" s="1">
        <v>463.05636849036398</v>
      </c>
      <c r="J77" s="1">
        <v>0.717011606808861</v>
      </c>
      <c r="K77" s="1">
        <v>0.30238242189235798</v>
      </c>
      <c r="L77" s="1">
        <v>0.88042355440715903</v>
      </c>
      <c r="M77" s="1">
        <v>0.79629258565548999</v>
      </c>
      <c r="N77" s="1">
        <v>-1.2558198054510601</v>
      </c>
      <c r="O77" s="1">
        <v>335.84334756333197</v>
      </c>
      <c r="P77" s="1">
        <v>421.75872738279298</v>
      </c>
      <c r="Q77" s="3">
        <v>7.0345914943086799E-2</v>
      </c>
      <c r="R77" s="1">
        <v>0.10890494657248601</v>
      </c>
      <c r="S77" s="1">
        <v>0.20312382939816301</v>
      </c>
      <c r="T77" s="1">
        <v>0.60704585266097699</v>
      </c>
      <c r="U77" s="1">
        <v>-1.64732201960776</v>
      </c>
      <c r="V77" s="1">
        <v>261.66612219052303</v>
      </c>
      <c r="W77" s="1">
        <v>431.04836483348998</v>
      </c>
      <c r="X77" s="3">
        <v>0.143502450360112</v>
      </c>
      <c r="Y77" s="1">
        <v>0.30159431650683599</v>
      </c>
      <c r="Z77" s="1">
        <v>0.41041700802992198</v>
      </c>
      <c r="AA77" s="1">
        <v>0.71886065480217598</v>
      </c>
      <c r="AB77" s="1">
        <v>-1.39109018322221</v>
      </c>
      <c r="AC77" s="1">
        <v>357.59088099261402</v>
      </c>
      <c r="AD77" s="1">
        <v>497.44116413088</v>
      </c>
      <c r="AE77" s="1">
        <v>0.70732718344682499</v>
      </c>
      <c r="AF77" s="1">
        <v>0.63419255186870904</v>
      </c>
      <c r="AG77" s="1">
        <v>0.93367188214980701</v>
      </c>
      <c r="AH77" s="1">
        <v>0.86653135265992998</v>
      </c>
      <c r="AI77" s="1">
        <v>-1.15402633376203</v>
      </c>
      <c r="AJ77" s="1">
        <v>431.04836483348998</v>
      </c>
      <c r="AK77" s="1">
        <v>497.44116413088</v>
      </c>
      <c r="AL77" s="1">
        <v>0.70976500674795695</v>
      </c>
      <c r="AM77" s="1">
        <v>0.32838337582411897</v>
      </c>
      <c r="AN77" s="1">
        <v>0.90666755700706703</v>
      </c>
      <c r="AO77" s="1">
        <v>0.731747189554664</v>
      </c>
      <c r="AP77" s="1">
        <v>-1.3665921977897699</v>
      </c>
      <c r="AQ77" s="1">
        <v>261.66612219052303</v>
      </c>
      <c r="AR77" s="1">
        <v>357.59088099261402</v>
      </c>
    </row>
    <row r="78" spans="1:44">
      <c r="A78" t="s">
        <v>75</v>
      </c>
      <c r="B78" s="1">
        <v>895.41805267333905</v>
      </c>
      <c r="C78" s="1">
        <v>2.1110456037524001E-2</v>
      </c>
      <c r="D78" s="1">
        <v>8.05620089899685E-2</v>
      </c>
      <c r="E78" s="1">
        <v>0.119424865583707</v>
      </c>
      <c r="F78" s="1">
        <v>0.74683631067596601</v>
      </c>
      <c r="G78" s="1">
        <v>-1.3389814952822701</v>
      </c>
      <c r="H78" s="1">
        <v>32.920792298098696</v>
      </c>
      <c r="I78" s="1">
        <v>44.080331695012198</v>
      </c>
      <c r="J78" s="1">
        <v>0.67332323681013495</v>
      </c>
      <c r="K78" s="1">
        <v>0.10673986542986599</v>
      </c>
      <c r="L78" s="1">
        <v>0.82677830008314201</v>
      </c>
      <c r="M78" s="1">
        <v>0.76507356135844495</v>
      </c>
      <c r="N78" s="1">
        <v>-1.30706385700275</v>
      </c>
      <c r="O78" s="1">
        <v>33.3203199878809</v>
      </c>
      <c r="P78" s="1">
        <v>43.551785957956</v>
      </c>
      <c r="Q78" s="3">
        <v>0.115922234047204</v>
      </c>
      <c r="R78" s="1">
        <v>0.240900892629346</v>
      </c>
      <c r="S78" s="1">
        <v>0.33472545081130101</v>
      </c>
      <c r="T78" s="1">
        <v>0.765327999096998</v>
      </c>
      <c r="U78" s="1">
        <v>-1.30662931603167</v>
      </c>
      <c r="V78" s="1">
        <v>29.1496244900313</v>
      </c>
      <c r="W78" s="1">
        <v>38.087753908269498</v>
      </c>
      <c r="X78" s="3">
        <v>9.4593436361595007E-2</v>
      </c>
      <c r="Y78" s="1">
        <v>0.17830862754160601</v>
      </c>
      <c r="Z78" s="1">
        <v>0.27053722799416102</v>
      </c>
      <c r="AA78" s="1">
        <v>0.72879141440296002</v>
      </c>
      <c r="AB78" s="1">
        <v>-1.37213471541678</v>
      </c>
      <c r="AC78" s="1">
        <v>37.179846550173799</v>
      </c>
      <c r="AD78" s="1">
        <v>51.0157581626368</v>
      </c>
      <c r="AE78" s="1">
        <v>0.70732718344682499</v>
      </c>
      <c r="AF78" s="1">
        <v>0.190589052080639</v>
      </c>
      <c r="AG78" s="1">
        <v>0.93367188214980701</v>
      </c>
      <c r="AH78" s="1">
        <v>0.74658802060663398</v>
      </c>
      <c r="AI78" s="1">
        <v>-1.3394267955002199</v>
      </c>
      <c r="AJ78" s="1">
        <v>38.087753908269498</v>
      </c>
      <c r="AK78" s="1">
        <v>51.0157581626368</v>
      </c>
      <c r="AL78" s="1">
        <v>0.70976500674795695</v>
      </c>
      <c r="AM78" s="1">
        <v>0.30681003366390502</v>
      </c>
      <c r="AN78" s="1">
        <v>0.90666755700706703</v>
      </c>
      <c r="AO78" s="1">
        <v>0.78401680462818502</v>
      </c>
      <c r="AP78" s="1">
        <v>-1.2754828647764</v>
      </c>
      <c r="AQ78" s="1">
        <v>29.1496244900313</v>
      </c>
      <c r="AR78" s="1">
        <v>37.179846550173799</v>
      </c>
    </row>
    <row r="79" spans="1:44">
      <c r="A79" t="s">
        <v>164</v>
      </c>
      <c r="B79" s="1">
        <v>556.34836578369095</v>
      </c>
      <c r="C79" s="1">
        <v>8.1148037250130102E-4</v>
      </c>
      <c r="D79" s="1">
        <v>1.63455332175262E-3</v>
      </c>
      <c r="E79" s="1">
        <v>4.5906603930073496E-3</v>
      </c>
      <c r="F79" s="1">
        <v>0.29248725774022999</v>
      </c>
      <c r="G79" s="1">
        <v>-3.4189523595866902</v>
      </c>
      <c r="H79" s="1">
        <v>10.6010488639703</v>
      </c>
      <c r="I79" s="1">
        <v>36.244481020040702</v>
      </c>
      <c r="J79" s="1">
        <v>0.717011606808861</v>
      </c>
      <c r="K79" s="1">
        <v>0.38795609449712898</v>
      </c>
      <c r="L79" s="1">
        <v>0.88042355440715903</v>
      </c>
      <c r="M79" s="1">
        <v>0.74368617792389202</v>
      </c>
      <c r="N79" s="1">
        <v>-1.34465320142381</v>
      </c>
      <c r="O79" s="1">
        <v>16.9040284838071</v>
      </c>
      <c r="P79" s="1">
        <v>22.730056016573801</v>
      </c>
      <c r="Q79" s="3">
        <v>1.9822064613886199E-2</v>
      </c>
      <c r="R79" s="1">
        <v>1.69106988737216E-2</v>
      </c>
      <c r="S79" s="1">
        <v>5.7236211572596403E-2</v>
      </c>
      <c r="T79" s="1">
        <v>0.29566231273304799</v>
      </c>
      <c r="U79" s="1">
        <v>-3.3822369538957502</v>
      </c>
      <c r="V79" s="1">
        <v>9.1915382907131793</v>
      </c>
      <c r="W79" s="1">
        <v>31.087960463600599</v>
      </c>
      <c r="X79" s="3">
        <v>1.6628798338464999E-2</v>
      </c>
      <c r="Y79" s="1">
        <v>1.8714854787894801E-2</v>
      </c>
      <c r="Z79" s="1">
        <v>4.7558363248010001E-2</v>
      </c>
      <c r="AA79" s="1">
        <v>0.28934629899090603</v>
      </c>
      <c r="AB79" s="1">
        <v>-3.4560663242885501</v>
      </c>
      <c r="AC79" s="1">
        <v>12.226706070498899</v>
      </c>
      <c r="AD79" s="1">
        <v>42.256307098376197</v>
      </c>
      <c r="AE79" s="1">
        <v>0.70732718344682499</v>
      </c>
      <c r="AF79" s="1">
        <v>0.50331937303448104</v>
      </c>
      <c r="AG79" s="1">
        <v>0.93367188214980701</v>
      </c>
      <c r="AH79" s="1">
        <v>0.73569988947718201</v>
      </c>
      <c r="AI79" s="1">
        <v>-1.3592498983663499</v>
      </c>
      <c r="AJ79" s="1">
        <v>31.087960463600599</v>
      </c>
      <c r="AK79" s="1">
        <v>42.256307098376197</v>
      </c>
      <c r="AL79" s="1">
        <v>0.71046566536579303</v>
      </c>
      <c r="AM79" s="1">
        <v>0.57253095411761501</v>
      </c>
      <c r="AN79" s="1">
        <v>0.90756259188662602</v>
      </c>
      <c r="AO79" s="1">
        <v>0.75175916042080704</v>
      </c>
      <c r="AP79" s="1">
        <v>-1.3302132553200099</v>
      </c>
      <c r="AQ79" s="1">
        <v>9.1915382907131793</v>
      </c>
      <c r="AR79" s="1">
        <v>12.226706070498899</v>
      </c>
    </row>
    <row r="80" spans="1:44">
      <c r="A80" t="s">
        <v>113</v>
      </c>
      <c r="B80" s="1">
        <v>11239.466247558499</v>
      </c>
      <c r="C80" s="1">
        <v>4.3597379504657597E-4</v>
      </c>
      <c r="D80" s="1">
        <v>7.47383648651273E-4</v>
      </c>
      <c r="E80" s="1">
        <v>2.4663660405492001E-3</v>
      </c>
      <c r="F80" s="1">
        <v>0.53546671955177505</v>
      </c>
      <c r="G80" s="1">
        <v>-1.8675296960324099</v>
      </c>
      <c r="H80" s="1">
        <v>334.43413677281097</v>
      </c>
      <c r="I80" s="1">
        <v>624.56568172431105</v>
      </c>
      <c r="J80" s="1">
        <v>0.74828157336396295</v>
      </c>
      <c r="K80" s="1">
        <v>0.70303664102102603</v>
      </c>
      <c r="L80" s="1">
        <v>0.91882016450272697</v>
      </c>
      <c r="M80" s="1">
        <v>1.0621254145718899</v>
      </c>
      <c r="N80" s="1">
        <v>1.0621254145718899</v>
      </c>
      <c r="O80" s="1">
        <v>471.01231191407402</v>
      </c>
      <c r="P80" s="1">
        <v>443.46204832008198</v>
      </c>
      <c r="Q80" s="3">
        <v>2.5497782906923E-3</v>
      </c>
      <c r="R80" s="1">
        <v>7.7755963689931599E-4</v>
      </c>
      <c r="S80" s="1">
        <v>7.3624848143740299E-3</v>
      </c>
      <c r="T80" s="1">
        <v>0.42388165118712001</v>
      </c>
      <c r="U80" s="1">
        <v>-2.3591490624786502</v>
      </c>
      <c r="V80" s="1">
        <v>306.65819011282503</v>
      </c>
      <c r="W80" s="1">
        <v>723.45238160121403</v>
      </c>
      <c r="X80" s="3">
        <v>6.0476612224335501E-2</v>
      </c>
      <c r="Y80" s="1">
        <v>9.9078985841160497E-2</v>
      </c>
      <c r="Z80" s="1">
        <v>0.172963110961599</v>
      </c>
      <c r="AA80" s="1">
        <v>0.67642608955716998</v>
      </c>
      <c r="AB80" s="1">
        <v>-1.4783581169299</v>
      </c>
      <c r="AC80" s="1">
        <v>364.72592431927302</v>
      </c>
      <c r="AD80" s="1">
        <v>539.19553063656497</v>
      </c>
      <c r="AE80" s="1">
        <v>0.70732718344682499</v>
      </c>
      <c r="AF80" s="1">
        <v>0.18628547566867201</v>
      </c>
      <c r="AG80" s="1">
        <v>0.93367188214980701</v>
      </c>
      <c r="AH80" s="1">
        <v>1.34172547903546</v>
      </c>
      <c r="AI80" s="1">
        <v>1.34172547903546</v>
      </c>
      <c r="AJ80" s="1">
        <v>723.45238160121403</v>
      </c>
      <c r="AK80" s="1">
        <v>539.19553063656497</v>
      </c>
      <c r="AL80" s="1">
        <v>0.70976500674795695</v>
      </c>
      <c r="AM80" s="1">
        <v>0.45221783678708</v>
      </c>
      <c r="AN80" s="1">
        <v>0.90666755700706703</v>
      </c>
      <c r="AO80" s="1">
        <v>0.84079076823560905</v>
      </c>
      <c r="AP80" s="1">
        <v>-1.1893565412218901</v>
      </c>
      <c r="AQ80" s="1">
        <v>306.65819011282503</v>
      </c>
      <c r="AR80" s="1">
        <v>364.72592431927302</v>
      </c>
    </row>
    <row r="81" spans="1:44">
      <c r="A81" t="s">
        <v>100</v>
      </c>
      <c r="B81" s="1">
        <v>689.65593719482399</v>
      </c>
      <c r="C81" s="1">
        <v>1.7217985351339199E-2</v>
      </c>
      <c r="D81" s="1">
        <v>5.7949387145952803E-2</v>
      </c>
      <c r="E81" s="1">
        <v>9.7404602844719398E-2</v>
      </c>
      <c r="F81" s="1">
        <v>0.58829256526450302</v>
      </c>
      <c r="G81" s="1">
        <v>-1.6998345024985699</v>
      </c>
      <c r="H81" s="1">
        <v>21.843908758231901</v>
      </c>
      <c r="I81" s="1">
        <v>37.131029773346903</v>
      </c>
      <c r="J81" s="1">
        <v>0.717011606808861</v>
      </c>
      <c r="K81" s="1">
        <v>0.555740322458942</v>
      </c>
      <c r="L81" s="1">
        <v>0.88042355440715903</v>
      </c>
      <c r="M81" s="1">
        <v>0.85411458614270097</v>
      </c>
      <c r="N81" s="1">
        <v>-1.1708030938988301</v>
      </c>
      <c r="O81" s="1">
        <v>26.320355034328799</v>
      </c>
      <c r="P81" s="1">
        <v>30.815953105887399</v>
      </c>
      <c r="Q81" s="3">
        <v>0.125804072593526</v>
      </c>
      <c r="R81" s="1">
        <v>0.269322646445456</v>
      </c>
      <c r="S81" s="1">
        <v>0.36325925961380601</v>
      </c>
      <c r="T81" s="1">
        <v>0.66107679818948994</v>
      </c>
      <c r="U81" s="1">
        <v>-1.5126835531646601</v>
      </c>
      <c r="V81" s="1">
        <v>21.400193521237</v>
      </c>
      <c r="W81" s="1">
        <v>32.371720771853703</v>
      </c>
      <c r="X81" s="3">
        <v>6.1154049789271497E-2</v>
      </c>
      <c r="Y81" s="1">
        <v>0.104616376473814</v>
      </c>
      <c r="Z81" s="1">
        <v>0.17490058239731601</v>
      </c>
      <c r="AA81" s="1">
        <v>0.52352184087133502</v>
      </c>
      <c r="AB81" s="1">
        <v>-1.9101399825757499</v>
      </c>
      <c r="AC81" s="1">
        <v>22.296824062102299</v>
      </c>
      <c r="AD81" s="1">
        <v>42.590055120823997</v>
      </c>
      <c r="AE81" s="1">
        <v>0.70732718344682499</v>
      </c>
      <c r="AF81" s="1">
        <v>0.453376537503691</v>
      </c>
      <c r="AG81" s="1">
        <v>0.93367188214980701</v>
      </c>
      <c r="AH81" s="1">
        <v>0.76007698695196402</v>
      </c>
      <c r="AI81" s="1">
        <v>-1.3156561995254801</v>
      </c>
      <c r="AJ81" s="1">
        <v>32.371720771853703</v>
      </c>
      <c r="AK81" s="1">
        <v>42.590055120823997</v>
      </c>
      <c r="AL81" s="1">
        <v>0.76358595071984303</v>
      </c>
      <c r="AM81" s="1">
        <v>0.91617176762200203</v>
      </c>
      <c r="AN81" s="1">
        <v>0.97541947253244499</v>
      </c>
      <c r="AO81" s="1">
        <v>0.95978662528276404</v>
      </c>
      <c r="AP81" s="1">
        <v>-1.0418982445242799</v>
      </c>
      <c r="AQ81" s="1">
        <v>21.400193521237</v>
      </c>
      <c r="AR81" s="1">
        <v>22.296824062102299</v>
      </c>
    </row>
    <row r="82" spans="1:44">
      <c r="A82" t="s">
        <v>69</v>
      </c>
      <c r="B82" s="1">
        <v>169.26080203056301</v>
      </c>
      <c r="C82" s="1">
        <v>8.9623231375925996E-2</v>
      </c>
      <c r="D82" s="1">
        <v>0.44555549312603199</v>
      </c>
      <c r="E82" s="1">
        <v>0.50701142321238102</v>
      </c>
      <c r="F82" s="1">
        <v>0.80877596712949096</v>
      </c>
      <c r="G82" s="1">
        <v>-1.236436344108</v>
      </c>
      <c r="H82" s="1">
        <v>6.5474256353949301</v>
      </c>
      <c r="I82" s="1">
        <v>8.0954750156565591</v>
      </c>
      <c r="J82" s="1">
        <v>0.717011606808861</v>
      </c>
      <c r="K82" s="1">
        <v>0.51092139327930197</v>
      </c>
      <c r="L82" s="1">
        <v>0.88042355440715903</v>
      </c>
      <c r="M82" s="1">
        <v>0.83316094457808798</v>
      </c>
      <c r="N82" s="1">
        <v>-1.20024829117067</v>
      </c>
      <c r="O82" s="1">
        <v>6.64539663914291</v>
      </c>
      <c r="P82" s="1">
        <v>7.9761259600367902</v>
      </c>
      <c r="Q82" s="3">
        <v>0.23025796761648601</v>
      </c>
      <c r="R82" s="1">
        <v>0.57924269978522303</v>
      </c>
      <c r="S82" s="1">
        <v>0.66486988149260395</v>
      </c>
      <c r="T82" s="1">
        <v>0.80633663091380603</v>
      </c>
      <c r="U82" s="1">
        <v>-1.24017682151773</v>
      </c>
      <c r="V82" s="1">
        <v>5.9673169038573697</v>
      </c>
      <c r="W82" s="1">
        <v>7.4005281105458396</v>
      </c>
      <c r="X82" s="3">
        <v>0.24598264779193199</v>
      </c>
      <c r="Y82" s="1">
        <v>0.59691789197509004</v>
      </c>
      <c r="Z82" s="1">
        <v>0.703510372684928</v>
      </c>
      <c r="AA82" s="1">
        <v>0.81122268284518195</v>
      </c>
      <c r="AB82" s="1">
        <v>-1.2327071482921499</v>
      </c>
      <c r="AC82" s="1">
        <v>7.1839292502323202</v>
      </c>
      <c r="AD82" s="1">
        <v>8.8556809392736398</v>
      </c>
      <c r="AE82" s="1">
        <v>0.70732718344682499</v>
      </c>
      <c r="AF82" s="1">
        <v>0.632577623636285</v>
      </c>
      <c r="AG82" s="1">
        <v>0.93367188214980701</v>
      </c>
      <c r="AH82" s="1">
        <v>0.83568142992835803</v>
      </c>
      <c r="AI82" s="1">
        <v>-1.19662824156057</v>
      </c>
      <c r="AJ82" s="1">
        <v>7.4005281105458396</v>
      </c>
      <c r="AK82" s="1">
        <v>8.8556809392736398</v>
      </c>
      <c r="AL82" s="1">
        <v>0.71046566536579303</v>
      </c>
      <c r="AM82" s="1">
        <v>0.64842556012173302</v>
      </c>
      <c r="AN82" s="1">
        <v>0.90756259188662602</v>
      </c>
      <c r="AO82" s="1">
        <v>0.83064806122323698</v>
      </c>
      <c r="AP82" s="1">
        <v>-1.2038792921846699</v>
      </c>
      <c r="AQ82" s="1">
        <v>5.9673169038573697</v>
      </c>
      <c r="AR82" s="1">
        <v>7.1839292502323202</v>
      </c>
    </row>
    <row r="83" spans="1:44">
      <c r="A83" t="s">
        <v>143</v>
      </c>
      <c r="B83" s="1">
        <v>160.66961348056699</v>
      </c>
      <c r="C83" s="1">
        <v>3.1562459173294202E-4</v>
      </c>
      <c r="D83" s="1">
        <v>4.3285658294803502E-4</v>
      </c>
      <c r="E83" s="1">
        <v>1.78553340466064E-3</v>
      </c>
      <c r="F83" s="1">
        <v>0.37881992119000302</v>
      </c>
      <c r="G83" s="1">
        <v>-2.63977669616385</v>
      </c>
      <c r="H83" s="1">
        <v>3.7621015145657699</v>
      </c>
      <c r="I83" s="1">
        <v>9.9311079051255504</v>
      </c>
      <c r="J83" s="1">
        <v>0.76787484404769202</v>
      </c>
      <c r="K83" s="1">
        <v>0.87144866022156697</v>
      </c>
      <c r="L83" s="1">
        <v>0.94287887827251604</v>
      </c>
      <c r="M83" s="1">
        <v>0.96323271257062104</v>
      </c>
      <c r="N83" s="1">
        <v>-1.0381707213112099</v>
      </c>
      <c r="O83" s="1">
        <v>5.9990118123706502</v>
      </c>
      <c r="P83" s="1">
        <v>6.2279984203639298</v>
      </c>
      <c r="Q83" s="3">
        <v>4.5114850094003702E-3</v>
      </c>
      <c r="R83" s="1">
        <v>1.9737746916126601E-3</v>
      </c>
      <c r="S83" s="1">
        <v>1.30269129646435E-2</v>
      </c>
      <c r="T83" s="1">
        <v>0.31814986504742998</v>
      </c>
      <c r="U83" s="1">
        <v>-3.1431727932712401</v>
      </c>
      <c r="V83" s="1">
        <v>3.38372911939901</v>
      </c>
      <c r="W83" s="1">
        <v>10.6356453058377</v>
      </c>
      <c r="X83" s="3">
        <v>2.0393592626232301E-2</v>
      </c>
      <c r="Y83" s="1">
        <v>2.4744225719828501E-2</v>
      </c>
      <c r="Z83" s="1">
        <v>5.8325674911024299E-2</v>
      </c>
      <c r="AA83" s="1">
        <v>0.45105954286356897</v>
      </c>
      <c r="AB83" s="1">
        <v>-2.2170022025284202</v>
      </c>
      <c r="AC83" s="1">
        <v>4.1827839364434398</v>
      </c>
      <c r="AD83" s="1">
        <v>9.2732411985488596</v>
      </c>
      <c r="AE83" s="1">
        <v>0.70732718344682499</v>
      </c>
      <c r="AF83" s="1">
        <v>0.61226304980980095</v>
      </c>
      <c r="AG83" s="1">
        <v>0.93367188214980701</v>
      </c>
      <c r="AH83" s="1">
        <v>1.1469177904860499</v>
      </c>
      <c r="AI83" s="1">
        <v>1.1469177904860499</v>
      </c>
      <c r="AJ83" s="1">
        <v>10.6356453058377</v>
      </c>
      <c r="AK83" s="1">
        <v>9.2732411985488596</v>
      </c>
      <c r="AL83" s="1">
        <v>0.71046566536579303</v>
      </c>
      <c r="AM83" s="1">
        <v>0.574756898843235</v>
      </c>
      <c r="AN83" s="1">
        <v>0.90756259188662602</v>
      </c>
      <c r="AO83" s="1">
        <v>0.80896579184891204</v>
      </c>
      <c r="AP83" s="1">
        <v>-1.23614621294983</v>
      </c>
      <c r="AQ83" s="1">
        <v>3.38372911939901</v>
      </c>
      <c r="AR83" s="1">
        <v>4.1827839364434398</v>
      </c>
    </row>
    <row r="84" spans="1:44">
      <c r="A84" t="s">
        <v>131</v>
      </c>
      <c r="B84" s="1">
        <v>2141.8199157714798</v>
      </c>
      <c r="C84" s="1">
        <v>2.8371253448658301E-4</v>
      </c>
      <c r="D84" s="1">
        <v>3.64773258625606E-4</v>
      </c>
      <c r="E84" s="1">
        <v>1.6050023379526599E-3</v>
      </c>
      <c r="F84" s="1">
        <v>0.46253992347220702</v>
      </c>
      <c r="G84" s="1">
        <v>-2.1619755382263399</v>
      </c>
      <c r="H84" s="1">
        <v>57.974568992145898</v>
      </c>
      <c r="I84" s="1">
        <v>125.33959998391499</v>
      </c>
      <c r="J84" s="1">
        <v>0.717011606808861</v>
      </c>
      <c r="K84" s="1">
        <v>0.54972487581245399</v>
      </c>
      <c r="L84" s="1">
        <v>0.88042355440715903</v>
      </c>
      <c r="M84" s="1">
        <v>0.89712147905821804</v>
      </c>
      <c r="N84" s="1">
        <v>-1.11467624323272</v>
      </c>
      <c r="O84" s="1">
        <v>80.739962589835201</v>
      </c>
      <c r="P84" s="1">
        <v>89.998918176738201</v>
      </c>
      <c r="Q84" s="3">
        <v>1.00327297254722E-2</v>
      </c>
      <c r="R84" s="1">
        <v>5.5346387287956997E-3</v>
      </c>
      <c r="S84" s="1">
        <v>2.8969507082301001E-2</v>
      </c>
      <c r="T84" s="1">
        <v>0.46268724463487998</v>
      </c>
      <c r="U84" s="1">
        <v>-2.1612871580004902</v>
      </c>
      <c r="V84" s="1">
        <v>54.920224947334098</v>
      </c>
      <c r="W84" s="1">
        <v>118.698376877722</v>
      </c>
      <c r="X84" s="3">
        <v>9.3234421477713693E-3</v>
      </c>
      <c r="Y84" s="1">
        <v>7.4742927884633801E-3</v>
      </c>
      <c r="Z84" s="1">
        <v>2.6665044542626099E-2</v>
      </c>
      <c r="AA84" s="1">
        <v>0.46239264921708301</v>
      </c>
      <c r="AB84" s="1">
        <v>-2.1626641377045699</v>
      </c>
      <c r="AC84" s="1">
        <v>61.198777919212397</v>
      </c>
      <c r="AD84" s="1">
        <v>132.352402259987</v>
      </c>
      <c r="AE84" s="1">
        <v>0.70732718344682499</v>
      </c>
      <c r="AF84" s="1">
        <v>0.65882083543442505</v>
      </c>
      <c r="AG84" s="1">
        <v>0.93367188214980701</v>
      </c>
      <c r="AH84" s="1">
        <v>0.89683583258560196</v>
      </c>
      <c r="AI84" s="1">
        <v>-1.11503127291086</v>
      </c>
      <c r="AJ84" s="1">
        <v>118.698376877722</v>
      </c>
      <c r="AK84" s="1">
        <v>132.352402259987</v>
      </c>
      <c r="AL84" s="1">
        <v>0.71046566536579303</v>
      </c>
      <c r="AM84" s="1">
        <v>0.68312431085504299</v>
      </c>
      <c r="AN84" s="1">
        <v>0.90756259188662602</v>
      </c>
      <c r="AO84" s="1">
        <v>0.89740721651059097</v>
      </c>
      <c r="AP84" s="1">
        <v>-1.1143213265972101</v>
      </c>
      <c r="AQ84" s="1">
        <v>54.920224947334098</v>
      </c>
      <c r="AR84" s="1">
        <v>61.198777919212397</v>
      </c>
    </row>
    <row r="85" spans="1:44">
      <c r="A85" t="s">
        <v>120</v>
      </c>
      <c r="B85" s="1">
        <v>6150.203125</v>
      </c>
      <c r="C85" s="1">
        <v>2.4333576684411299E-4</v>
      </c>
      <c r="D85" s="1">
        <v>2.9200292021293501E-4</v>
      </c>
      <c r="E85" s="1">
        <v>1.37658519528955E-3</v>
      </c>
      <c r="F85" s="1">
        <v>0.49097253788570699</v>
      </c>
      <c r="G85" s="1">
        <v>-2.0367737965677901</v>
      </c>
      <c r="H85" s="1">
        <v>172.285030069013</v>
      </c>
      <c r="I85" s="1">
        <v>350.90563474330798</v>
      </c>
      <c r="J85" s="1">
        <v>0.717011606808861</v>
      </c>
      <c r="K85" s="1">
        <v>0.36773505818785701</v>
      </c>
      <c r="L85" s="1">
        <v>0.88042355440715903</v>
      </c>
      <c r="M85" s="1">
        <v>0.86208737716707495</v>
      </c>
      <c r="N85" s="1">
        <v>-1.15997522581309</v>
      </c>
      <c r="O85" s="1">
        <v>228.29404628448901</v>
      </c>
      <c r="P85" s="1">
        <v>264.815437884</v>
      </c>
      <c r="Q85" s="3">
        <v>2.0813913817857001E-2</v>
      </c>
      <c r="R85" s="1">
        <v>1.91227833201561E-2</v>
      </c>
      <c r="S85" s="1">
        <v>6.0100176149062101E-2</v>
      </c>
      <c r="T85" s="1">
        <v>0.56628233675185702</v>
      </c>
      <c r="U85" s="1">
        <v>-1.7659035698268499</v>
      </c>
      <c r="V85" s="1">
        <v>171.795226901478</v>
      </c>
      <c r="W85" s="1">
        <v>303.37380443540201</v>
      </c>
      <c r="X85" s="3">
        <v>3.41141358004678E-3</v>
      </c>
      <c r="Y85" s="1">
        <v>1.6261071398222899E-3</v>
      </c>
      <c r="Z85" s="1">
        <v>9.7566428389337899E-3</v>
      </c>
      <c r="AA85" s="1">
        <v>0.42567817732157398</v>
      </c>
      <c r="AB85" s="1">
        <v>-2.3491925432779701</v>
      </c>
      <c r="AC85" s="1">
        <v>172.77622970807701</v>
      </c>
      <c r="AD85" s="1">
        <v>405.88463042735498</v>
      </c>
      <c r="AE85" s="1">
        <v>0.70732718344682499</v>
      </c>
      <c r="AF85" s="1">
        <v>0.20307350872646601</v>
      </c>
      <c r="AG85" s="1">
        <v>0.93367188214980701</v>
      </c>
      <c r="AH85" s="1">
        <v>0.74743851251786997</v>
      </c>
      <c r="AI85" s="1">
        <v>-1.33790269467294</v>
      </c>
      <c r="AJ85" s="1">
        <v>303.37380443540201</v>
      </c>
      <c r="AK85" s="1">
        <v>405.88463042735498</v>
      </c>
      <c r="AL85" s="1">
        <v>0.767822844325877</v>
      </c>
      <c r="AM85" s="1">
        <v>0.98083176242918402</v>
      </c>
      <c r="AN85" s="1">
        <v>0.98083176242918402</v>
      </c>
      <c r="AO85" s="1">
        <v>0.99432211937706105</v>
      </c>
      <c r="AP85" s="1">
        <v>-1.0057103030419301</v>
      </c>
      <c r="AQ85" s="1">
        <v>171.795226901478</v>
      </c>
      <c r="AR85" s="1">
        <v>172.77622970807701</v>
      </c>
    </row>
    <row r="86" spans="1:44">
      <c r="A86" t="s">
        <v>140</v>
      </c>
      <c r="B86" s="1">
        <v>3229.5325965881302</v>
      </c>
      <c r="C86" s="1">
        <v>1.5781594322688899E-4</v>
      </c>
      <c r="D86" s="1">
        <v>1.75852051024248E-4</v>
      </c>
      <c r="E86" s="1">
        <v>8.9278733596925895E-4</v>
      </c>
      <c r="F86" s="1">
        <v>0.39941028044966098</v>
      </c>
      <c r="G86" s="1">
        <v>-2.50369118910556</v>
      </c>
      <c r="H86" s="1">
        <v>78.262811566666301</v>
      </c>
      <c r="I86" s="1">
        <v>195.94591172372199</v>
      </c>
      <c r="J86" s="1">
        <v>0.67332323681013495</v>
      </c>
      <c r="K86" s="1">
        <v>0.113811164881633</v>
      </c>
      <c r="L86" s="1">
        <v>0.82677830008314201</v>
      </c>
      <c r="M86" s="1">
        <v>0.72079921387847401</v>
      </c>
      <c r="N86" s="1">
        <v>-1.3873489048624199</v>
      </c>
      <c r="O86" s="1">
        <v>105.136370031814</v>
      </c>
      <c r="P86" s="1">
        <v>145.860827816784</v>
      </c>
      <c r="Q86" s="3">
        <v>3.5784075439653702E-3</v>
      </c>
      <c r="R86" s="1">
        <v>1.3307203054121199E-3</v>
      </c>
      <c r="S86" s="1">
        <v>1.03326517832E-2</v>
      </c>
      <c r="T86" s="1">
        <v>0.35765446592956801</v>
      </c>
      <c r="U86" s="1">
        <v>-2.7959947246875001</v>
      </c>
      <c r="V86" s="1">
        <v>62.875985419489297</v>
      </c>
      <c r="W86" s="1">
        <v>175.80092351189501</v>
      </c>
      <c r="X86" s="3">
        <v>1.16710866510738E-2</v>
      </c>
      <c r="Y86" s="1">
        <v>1.06206888524772E-2</v>
      </c>
      <c r="Z86" s="1">
        <v>3.3379307822071297E-2</v>
      </c>
      <c r="AA86" s="1">
        <v>0.44604104610926998</v>
      </c>
      <c r="AB86" s="1">
        <v>-2.24194613639889</v>
      </c>
      <c r="AC86" s="1">
        <v>97.415056534779396</v>
      </c>
      <c r="AD86" s="1">
        <v>218.399309595452</v>
      </c>
      <c r="AE86" s="1">
        <v>0.70732718344682499</v>
      </c>
      <c r="AF86" s="1">
        <v>0.43175074577036798</v>
      </c>
      <c r="AG86" s="1">
        <v>0.93367188214980701</v>
      </c>
      <c r="AH86" s="1">
        <v>0.80495182805795296</v>
      </c>
      <c r="AI86" s="1">
        <v>-1.2423103658421699</v>
      </c>
      <c r="AJ86" s="1">
        <v>175.80092351189501</v>
      </c>
      <c r="AK86" s="1">
        <v>218.399309595452</v>
      </c>
      <c r="AL86" s="1">
        <v>0.70976500674795695</v>
      </c>
      <c r="AM86" s="1">
        <v>0.14523339856818099</v>
      </c>
      <c r="AN86" s="1">
        <v>0.90666755700706703</v>
      </c>
      <c r="AO86" s="1">
        <v>0.64544422239689703</v>
      </c>
      <c r="AP86" s="1">
        <v>-1.54932055365905</v>
      </c>
      <c r="AQ86" s="1">
        <v>62.875985419489297</v>
      </c>
      <c r="AR86" s="1">
        <v>97.415056534779396</v>
      </c>
    </row>
    <row r="87" spans="1:44">
      <c r="A87" t="s">
        <v>102</v>
      </c>
      <c r="B87" s="1">
        <v>980.657082557678</v>
      </c>
      <c r="C87" s="1">
        <v>7.9044166522042499E-3</v>
      </c>
      <c r="D87" s="1">
        <v>2.33744892429468E-2</v>
      </c>
      <c r="E87" s="1">
        <v>4.4716414203898297E-2</v>
      </c>
      <c r="F87" s="1">
        <v>0.57707022394925001</v>
      </c>
      <c r="G87" s="1">
        <v>-1.7328913509977599</v>
      </c>
      <c r="H87" s="1">
        <v>30.660411198204802</v>
      </c>
      <c r="I87" s="1">
        <v>53.131161378471198</v>
      </c>
      <c r="J87" s="1">
        <v>0.68485202794933098</v>
      </c>
      <c r="K87" s="1">
        <v>0.159267913476588</v>
      </c>
      <c r="L87" s="1">
        <v>0.84093458315638803</v>
      </c>
      <c r="M87" s="1">
        <v>0.72131133756258303</v>
      </c>
      <c r="N87" s="1">
        <v>-1.38636390130667</v>
      </c>
      <c r="O87" s="1">
        <v>34.278753525578203</v>
      </c>
      <c r="P87" s="1">
        <v>47.5228264670288</v>
      </c>
      <c r="Q87" s="3">
        <v>4.6336587926595098E-2</v>
      </c>
      <c r="R87" s="1">
        <v>6.0614413815728199E-2</v>
      </c>
      <c r="S87" s="1">
        <v>0.13379689763804301</v>
      </c>
      <c r="T87" s="1">
        <v>0.53866040164543605</v>
      </c>
      <c r="U87" s="1">
        <v>-1.8564572352920601</v>
      </c>
      <c r="V87" s="1">
        <v>25.158372706380099</v>
      </c>
      <c r="W87" s="1">
        <v>46.705443034054099</v>
      </c>
      <c r="X87" s="3">
        <v>8.2359112818173305E-2</v>
      </c>
      <c r="Y87" s="1">
        <v>0.14989358532907501</v>
      </c>
      <c r="Z87" s="1">
        <v>0.23554706265997499</v>
      </c>
      <c r="AA87" s="1">
        <v>0.618218904437003</v>
      </c>
      <c r="AB87" s="1">
        <v>-1.61755001799997</v>
      </c>
      <c r="AC87" s="1">
        <v>37.365724159281697</v>
      </c>
      <c r="AD87" s="1">
        <v>60.440927781519697</v>
      </c>
      <c r="AE87" s="1">
        <v>0.70732718344682499</v>
      </c>
      <c r="AF87" s="1">
        <v>0.40673901970203602</v>
      </c>
      <c r="AG87" s="1">
        <v>0.93367188214980701</v>
      </c>
      <c r="AH87" s="1">
        <v>0.77274530266726404</v>
      </c>
      <c r="AI87" s="1">
        <v>-1.29408745229291</v>
      </c>
      <c r="AJ87" s="1">
        <v>46.705443034054099</v>
      </c>
      <c r="AK87" s="1">
        <v>60.440927781519697</v>
      </c>
      <c r="AL87" s="1">
        <v>0.70976500674795695</v>
      </c>
      <c r="AM87" s="1">
        <v>0.24048788455117201</v>
      </c>
      <c r="AN87" s="1">
        <v>0.90666755700706703</v>
      </c>
      <c r="AO87" s="1">
        <v>0.67330081968851996</v>
      </c>
      <c r="AP87" s="1">
        <v>-1.48522023255907</v>
      </c>
      <c r="AQ87" s="1">
        <v>25.158372706380099</v>
      </c>
      <c r="AR87" s="1">
        <v>37.365724159281697</v>
      </c>
    </row>
    <row r="88" spans="1:44">
      <c r="A88" t="s">
        <v>106</v>
      </c>
      <c r="B88" s="1">
        <v>563.57146215438797</v>
      </c>
      <c r="C88" s="1">
        <v>1.7217985351339199E-2</v>
      </c>
      <c r="D88" s="1">
        <v>5.7668124302439602E-2</v>
      </c>
      <c r="E88" s="1">
        <v>9.7404602844719398E-2</v>
      </c>
      <c r="F88" s="1">
        <v>0.55039006681453295</v>
      </c>
      <c r="G88" s="1">
        <v>-1.81689325497397</v>
      </c>
      <c r="H88" s="1">
        <v>17.0656224709046</v>
      </c>
      <c r="I88" s="1">
        <v>31.006414356192298</v>
      </c>
      <c r="J88" s="1">
        <v>0.717011606808861</v>
      </c>
      <c r="K88" s="1">
        <v>0.59355667485539099</v>
      </c>
      <c r="L88" s="1">
        <v>0.88042355440715903</v>
      </c>
      <c r="M88" s="1">
        <v>0.85177317430532196</v>
      </c>
      <c r="N88" s="1">
        <v>-1.17402147680404</v>
      </c>
      <c r="O88" s="1">
        <v>21.229942568843601</v>
      </c>
      <c r="P88" s="1">
        <v>24.924408526463498</v>
      </c>
      <c r="Q88" s="3">
        <v>0.125804072593526</v>
      </c>
      <c r="R88" s="1">
        <v>0.269692480622371</v>
      </c>
      <c r="S88" s="1">
        <v>0.36325925961380601</v>
      </c>
      <c r="T88" s="1">
        <v>0.62826931859186197</v>
      </c>
      <c r="U88" s="1">
        <v>-1.5916740964548299</v>
      </c>
      <c r="V88" s="1">
        <v>16.827583146020299</v>
      </c>
      <c r="W88" s="1">
        <v>26.7840281973583</v>
      </c>
      <c r="X88" s="3">
        <v>6.1154049789271497E-2</v>
      </c>
      <c r="Y88" s="1">
        <v>0.103818944238712</v>
      </c>
      <c r="Z88" s="1">
        <v>0.17490058239731601</v>
      </c>
      <c r="AA88" s="1">
        <v>0.482164601523214</v>
      </c>
      <c r="AB88" s="1">
        <v>-2.07398053868094</v>
      </c>
      <c r="AC88" s="1">
        <v>17.307029048216101</v>
      </c>
      <c r="AD88" s="1">
        <v>35.894441423964402</v>
      </c>
      <c r="AE88" s="1">
        <v>0.70732718344682499</v>
      </c>
      <c r="AF88" s="1">
        <v>0.47564879203138299</v>
      </c>
      <c r="AG88" s="1">
        <v>0.93367188214980701</v>
      </c>
      <c r="AH88" s="1">
        <v>0.74618874492784404</v>
      </c>
      <c r="AI88" s="1">
        <v>-1.34014350497433</v>
      </c>
      <c r="AJ88" s="1">
        <v>26.7840281973583</v>
      </c>
      <c r="AK88" s="1">
        <v>35.894441423964402</v>
      </c>
      <c r="AL88" s="1">
        <v>0.76358595071984303</v>
      </c>
      <c r="AM88" s="1">
        <v>0.94895487041595605</v>
      </c>
      <c r="AN88" s="1">
        <v>0.97541947253244499</v>
      </c>
      <c r="AO88" s="1">
        <v>0.97229761960068495</v>
      </c>
      <c r="AP88" s="1">
        <v>-1.02849166740806</v>
      </c>
      <c r="AQ88" s="1">
        <v>16.827583146020299</v>
      </c>
      <c r="AR88" s="1">
        <v>17.307029048216101</v>
      </c>
    </row>
    <row r="89" spans="1:44">
      <c r="A89" t="s">
        <v>153</v>
      </c>
      <c r="B89" s="1">
        <v>65.270654646847106</v>
      </c>
      <c r="C89" s="1">
        <v>1.28542281139047E-3</v>
      </c>
      <c r="D89" s="1">
        <v>2.9748356492179402E-3</v>
      </c>
      <c r="E89" s="1">
        <v>7.2718204758660801E-3</v>
      </c>
      <c r="F89" s="1">
        <v>0.34334875372529899</v>
      </c>
      <c r="G89" s="1">
        <v>-2.9124905483130501</v>
      </c>
      <c r="H89" s="1">
        <v>1.3611107914181499</v>
      </c>
      <c r="I89" s="1">
        <v>3.9642223144966202</v>
      </c>
      <c r="J89" s="1">
        <v>0.717011606808861</v>
      </c>
      <c r="K89" s="1">
        <v>0.33523784054265998</v>
      </c>
      <c r="L89" s="1">
        <v>0.88042355440715903</v>
      </c>
      <c r="M89" s="1">
        <v>1.3640513563756</v>
      </c>
      <c r="N89" s="1">
        <v>1.3640513563756</v>
      </c>
      <c r="O89" s="1">
        <v>2.7129456939557701</v>
      </c>
      <c r="P89" s="1">
        <v>1.9888882346090799</v>
      </c>
      <c r="Q89" s="3">
        <v>0.103586451783406</v>
      </c>
      <c r="R89" s="1">
        <v>0.20358558334414001</v>
      </c>
      <c r="S89" s="1">
        <v>0.29910587952458501</v>
      </c>
      <c r="T89" s="1">
        <v>0.62633336162116604</v>
      </c>
      <c r="U89" s="1">
        <v>-1.5965938608341901</v>
      </c>
      <c r="V89" s="1">
        <v>2.1470584767273202</v>
      </c>
      <c r="W89" s="1">
        <v>3.4279803825240101</v>
      </c>
      <c r="X89" s="3">
        <v>6.6321991393176304E-3</v>
      </c>
      <c r="Y89" s="1">
        <v>4.4546270885750102E-3</v>
      </c>
      <c r="Z89" s="1">
        <v>1.8968089538448401E-2</v>
      </c>
      <c r="AA89" s="1">
        <v>0.188219842512588</v>
      </c>
      <c r="AB89" s="1">
        <v>-5.3129361211377901</v>
      </c>
      <c r="AC89" s="1">
        <v>0.86286545364094303</v>
      </c>
      <c r="AD89" s="1">
        <v>4.5843490350379303</v>
      </c>
      <c r="AE89" s="1">
        <v>0.70732718344682499</v>
      </c>
      <c r="AF89" s="1">
        <v>0.33124652938936699</v>
      </c>
      <c r="AG89" s="1">
        <v>0.93367188214980701</v>
      </c>
      <c r="AH89" s="1">
        <v>0.74775728378355799</v>
      </c>
      <c r="AI89" s="1">
        <v>-1.3373323425752801</v>
      </c>
      <c r="AJ89" s="1">
        <v>3.4279803825240101</v>
      </c>
      <c r="AK89" s="1">
        <v>4.5843490350379303</v>
      </c>
      <c r="AL89" s="1">
        <v>0.70976500674795695</v>
      </c>
      <c r="AM89" s="1">
        <v>0.117708502718325</v>
      </c>
      <c r="AN89" s="1">
        <v>0.90666755700706703</v>
      </c>
      <c r="AO89" s="1">
        <v>2.48828883807797</v>
      </c>
      <c r="AP89" s="1">
        <v>2.48828883807797</v>
      </c>
      <c r="AQ89" s="1">
        <v>2.1470584767273202</v>
      </c>
      <c r="AR89" s="1">
        <v>0.86286545364094303</v>
      </c>
    </row>
    <row r="90" spans="1:44">
      <c r="A90" t="s">
        <v>70</v>
      </c>
      <c r="B90" s="1">
        <v>1668.17177581787</v>
      </c>
      <c r="C90" s="1">
        <v>6.6443052832400401E-2</v>
      </c>
      <c r="D90" s="1">
        <v>0.30753641596711001</v>
      </c>
      <c r="E90" s="1">
        <v>0.37587784173757899</v>
      </c>
      <c r="F90" s="1">
        <v>0.79176058186791498</v>
      </c>
      <c r="G90" s="1">
        <v>-1.26300806443383</v>
      </c>
      <c r="H90" s="1">
        <v>63.801004996204497</v>
      </c>
      <c r="I90" s="1">
        <v>80.581183826011994</v>
      </c>
      <c r="J90" s="1">
        <v>0.717011606808861</v>
      </c>
      <c r="K90" s="1">
        <v>0.38678858470549499</v>
      </c>
      <c r="L90" s="1">
        <v>0.88042355440715903</v>
      </c>
      <c r="M90" s="1">
        <v>0.82097970137646403</v>
      </c>
      <c r="N90" s="1">
        <v>-1.2180569121543201</v>
      </c>
      <c r="O90" s="1">
        <v>64.967595168015507</v>
      </c>
      <c r="P90" s="1">
        <v>79.134228357809405</v>
      </c>
      <c r="Q90" s="3">
        <v>0.125867963335869</v>
      </c>
      <c r="R90" s="1">
        <v>0.27258280809924201</v>
      </c>
      <c r="S90" s="1">
        <v>0.363443744132323</v>
      </c>
      <c r="T90" s="1">
        <v>0.70597049117586097</v>
      </c>
      <c r="U90" s="1">
        <v>-1.41648980021021</v>
      </c>
      <c r="V90" s="1">
        <v>54.587105396275</v>
      </c>
      <c r="W90" s="1">
        <v>77.322078012276904</v>
      </c>
      <c r="X90" s="3">
        <v>0.27532400563251302</v>
      </c>
      <c r="Y90" s="1">
        <v>0.71584241464453502</v>
      </c>
      <c r="Z90" s="1">
        <v>0.78742665610898899</v>
      </c>
      <c r="AA90" s="1">
        <v>0.88797595201986801</v>
      </c>
      <c r="AB90" s="1">
        <v>-1.12615662363976</v>
      </c>
      <c r="AC90" s="1">
        <v>74.570142691674505</v>
      </c>
      <c r="AD90" s="1">
        <v>83.977660116306694</v>
      </c>
      <c r="AE90" s="1">
        <v>0.70732718344682499</v>
      </c>
      <c r="AF90" s="1">
        <v>0.79046872097113896</v>
      </c>
      <c r="AG90" s="1">
        <v>0.93367188214980701</v>
      </c>
      <c r="AH90" s="1">
        <v>0.92074580196816402</v>
      </c>
      <c r="AI90" s="1">
        <v>-1.0860760894727099</v>
      </c>
      <c r="AJ90" s="1">
        <v>77.322078012276904</v>
      </c>
      <c r="AK90" s="1">
        <v>83.977660116306694</v>
      </c>
      <c r="AL90" s="1">
        <v>0.70976500674795695</v>
      </c>
      <c r="AM90" s="1">
        <v>0.346589966980416</v>
      </c>
      <c r="AN90" s="1">
        <v>0.90666755700706703</v>
      </c>
      <c r="AO90" s="1">
        <v>0.73202361458661702</v>
      </c>
      <c r="AP90" s="1">
        <v>-1.3660761484651101</v>
      </c>
      <c r="AQ90" s="1">
        <v>54.587105396275</v>
      </c>
      <c r="AR90" s="1">
        <v>74.570142691674505</v>
      </c>
    </row>
    <row r="91" spans="1:44">
      <c r="A91" t="s">
        <v>101</v>
      </c>
      <c r="B91" s="1">
        <v>274.04548263549799</v>
      </c>
      <c r="C91" s="1">
        <v>1.40134836666568E-3</v>
      </c>
      <c r="D91" s="1">
        <v>3.3031782928548202E-3</v>
      </c>
      <c r="E91" s="1">
        <v>7.9276279028515795E-3</v>
      </c>
      <c r="F91" s="1">
        <v>0.58775099888255</v>
      </c>
      <c r="G91" s="1">
        <v>-1.7014007664831301</v>
      </c>
      <c r="H91" s="1">
        <v>8.6890452342248992</v>
      </c>
      <c r="I91" s="1">
        <v>14.783548220189999</v>
      </c>
      <c r="J91" s="1">
        <v>0.717011606808861</v>
      </c>
      <c r="K91" s="1">
        <v>0.28301656536238001</v>
      </c>
      <c r="L91" s="1">
        <v>0.88042355440715903</v>
      </c>
      <c r="M91" s="1">
        <v>0.83957744092437903</v>
      </c>
      <c r="N91" s="1">
        <v>-1.1910753567878001</v>
      </c>
      <c r="O91" s="1">
        <v>10.384982058031101</v>
      </c>
      <c r="P91" s="1">
        <v>12.369296209639201</v>
      </c>
      <c r="Q91" s="3">
        <v>4.4587970650212597E-2</v>
      </c>
      <c r="R91" s="1">
        <v>5.4620264046510401E-2</v>
      </c>
      <c r="S91" s="1">
        <v>0.12874776525248799</v>
      </c>
      <c r="T91" s="1">
        <v>0.63314366498877395</v>
      </c>
      <c r="U91" s="1">
        <v>-1.5794203674417699</v>
      </c>
      <c r="V91" s="1">
        <v>8.2633639941945294</v>
      </c>
      <c r="W91" s="1">
        <v>13.0513253950084</v>
      </c>
      <c r="X91" s="3">
        <v>1.42683171101369E-2</v>
      </c>
      <c r="Y91" s="1">
        <v>1.42207560531032E-2</v>
      </c>
      <c r="Z91" s="1">
        <v>4.08073869349918E-2</v>
      </c>
      <c r="AA91" s="1">
        <v>0.54561271918208498</v>
      </c>
      <c r="AB91" s="1">
        <v>-1.8328018479830801</v>
      </c>
      <c r="AC91" s="1">
        <v>9.1366551365096704</v>
      </c>
      <c r="AD91" s="1">
        <v>16.745678416865701</v>
      </c>
      <c r="AE91" s="1">
        <v>0.70732718344682499</v>
      </c>
      <c r="AF91" s="1">
        <v>0.22547489119941</v>
      </c>
      <c r="AG91" s="1">
        <v>0.93367188214980701</v>
      </c>
      <c r="AH91" s="1">
        <v>0.77938469075783701</v>
      </c>
      <c r="AI91" s="1">
        <v>-1.2830634369115499</v>
      </c>
      <c r="AJ91" s="1">
        <v>13.0513253950084</v>
      </c>
      <c r="AK91" s="1">
        <v>16.745678416865701</v>
      </c>
      <c r="AL91" s="1">
        <v>0.71046566536579303</v>
      </c>
      <c r="AM91" s="1">
        <v>0.68777255892603895</v>
      </c>
      <c r="AN91" s="1">
        <v>0.90756259188662602</v>
      </c>
      <c r="AO91" s="1">
        <v>0.90441894441591697</v>
      </c>
      <c r="AP91" s="1">
        <v>-1.10568227940626</v>
      </c>
      <c r="AQ91" s="1">
        <v>8.2633639941945294</v>
      </c>
      <c r="AR91" s="1">
        <v>9.1366551365096704</v>
      </c>
    </row>
    <row r="92" spans="1:44">
      <c r="A92" t="s">
        <v>57</v>
      </c>
      <c r="B92" s="1">
        <v>38.984290361404398</v>
      </c>
      <c r="C92" s="1">
        <v>0.155256000183773</v>
      </c>
      <c r="D92" s="1">
        <v>0.84503622957167901</v>
      </c>
      <c r="E92" s="1">
        <v>0.87830537246820195</v>
      </c>
      <c r="F92" s="1">
        <v>0.93756362715441799</v>
      </c>
      <c r="G92" s="1">
        <v>-1.0665942780172399</v>
      </c>
      <c r="H92" s="1">
        <v>1.6211684107095501</v>
      </c>
      <c r="I92" s="1">
        <v>1.7291289505462999</v>
      </c>
      <c r="J92" s="1">
        <v>0.71369048378511502</v>
      </c>
      <c r="K92" s="1">
        <v>0.228627494691821</v>
      </c>
      <c r="L92" s="1">
        <v>0.87634552427567702</v>
      </c>
      <c r="M92" s="1">
        <v>0.66713505075971402</v>
      </c>
      <c r="N92" s="1">
        <v>-1.4989468756906501</v>
      </c>
      <c r="O92" s="1">
        <v>1.3675229920753</v>
      </c>
      <c r="P92" s="1">
        <v>2.0498443162662898</v>
      </c>
      <c r="Q92" s="3">
        <v>0.26242373290792798</v>
      </c>
      <c r="R92" s="1">
        <v>0.67738126056859005</v>
      </c>
      <c r="S92" s="1">
        <v>0.757748528771643</v>
      </c>
      <c r="T92" s="1">
        <v>0.81124871753973504</v>
      </c>
      <c r="U92" s="1">
        <v>-1.23266758810132</v>
      </c>
      <c r="V92" s="1">
        <v>1.23171902195251</v>
      </c>
      <c r="W92" s="1">
        <v>1.51830011595509</v>
      </c>
      <c r="X92" s="3">
        <v>0.31829625381481402</v>
      </c>
      <c r="Y92" s="1">
        <v>0.85133537307768703</v>
      </c>
      <c r="Z92" s="1">
        <v>0.91032728591036804</v>
      </c>
      <c r="AA92" s="1">
        <v>1.0835463107156</v>
      </c>
      <c r="AB92" s="1">
        <v>1.0835463107156</v>
      </c>
      <c r="AC92" s="1">
        <v>2.1337553200374999</v>
      </c>
      <c r="AD92" s="1">
        <v>1.96923315502519</v>
      </c>
      <c r="AE92" s="1">
        <v>0.70732718344682499</v>
      </c>
      <c r="AF92" s="1">
        <v>0.562280005038999</v>
      </c>
      <c r="AG92" s="1">
        <v>0.93367188214980701</v>
      </c>
      <c r="AH92" s="1">
        <v>0.77101084349201199</v>
      </c>
      <c r="AI92" s="1">
        <v>-1.2969986199816099</v>
      </c>
      <c r="AJ92" s="1">
        <v>1.51830011595509</v>
      </c>
      <c r="AK92" s="1">
        <v>1.96923315502519</v>
      </c>
      <c r="AL92" s="1">
        <v>0.70976500674795695</v>
      </c>
      <c r="AM92" s="1">
        <v>0.26517752919488402</v>
      </c>
      <c r="AN92" s="1">
        <v>0.90666755700706703</v>
      </c>
      <c r="AO92" s="1">
        <v>0.57725410700631397</v>
      </c>
      <c r="AP92" s="1">
        <v>-1.7323393421764901</v>
      </c>
      <c r="AQ92" s="1">
        <v>1.23171902195251</v>
      </c>
      <c r="AR92" s="1">
        <v>2.1337553200374999</v>
      </c>
    </row>
    <row r="93" spans="1:44">
      <c r="A93" t="s">
        <v>63</v>
      </c>
      <c r="B93" s="1">
        <v>947.1787109375</v>
      </c>
      <c r="C93" s="1">
        <v>0.103246685692002</v>
      </c>
      <c r="D93" s="1">
        <v>0.51770838111275297</v>
      </c>
      <c r="E93" s="1">
        <v>0.58408125048618298</v>
      </c>
      <c r="F93" s="1">
        <v>0.84547254029976204</v>
      </c>
      <c r="G93" s="1">
        <v>-1.1827705245701401</v>
      </c>
      <c r="H93" s="1">
        <v>37.658087499357002</v>
      </c>
      <c r="I93" s="1">
        <v>44.540875904660098</v>
      </c>
      <c r="J93" s="1">
        <v>0.74828157336396295</v>
      </c>
      <c r="K93" s="1">
        <v>0.68428757964960296</v>
      </c>
      <c r="L93" s="1">
        <v>0.91882016450272697</v>
      </c>
      <c r="M93" s="1">
        <v>0.90018559539339504</v>
      </c>
      <c r="N93" s="1">
        <v>-1.1108820282366101</v>
      </c>
      <c r="O93" s="1">
        <v>38.857471425403901</v>
      </c>
      <c r="P93" s="1">
        <v>43.1660666684324</v>
      </c>
      <c r="Q93" s="3">
        <v>0.21560637910480299</v>
      </c>
      <c r="R93" s="1">
        <v>0.528235628806769</v>
      </c>
      <c r="S93" s="1">
        <v>0.62256341966512097</v>
      </c>
      <c r="T93" s="1">
        <v>0.79754062795920999</v>
      </c>
      <c r="U93" s="1">
        <v>-1.25385461874068</v>
      </c>
      <c r="V93" s="1">
        <v>34.701715448575399</v>
      </c>
      <c r="W93" s="1">
        <v>43.510906191758899</v>
      </c>
      <c r="X93" s="3">
        <v>0.29102766167689098</v>
      </c>
      <c r="Y93" s="1">
        <v>0.76928311903258295</v>
      </c>
      <c r="Z93" s="1">
        <v>0.83233911239590896</v>
      </c>
      <c r="AA93" s="1">
        <v>0.896285143780152</v>
      </c>
      <c r="AB93" s="1">
        <v>-1.1157163620746999</v>
      </c>
      <c r="AC93" s="1">
        <v>40.866324208402901</v>
      </c>
      <c r="AD93" s="1">
        <v>45.595226576321799</v>
      </c>
      <c r="AE93" s="1">
        <v>0.72603787288224997</v>
      </c>
      <c r="AF93" s="1">
        <v>0.89519434404980203</v>
      </c>
      <c r="AG93" s="1">
        <v>0.95836999220456798</v>
      </c>
      <c r="AH93" s="1">
        <v>0.95428643431746696</v>
      </c>
      <c r="AI93" s="1">
        <v>-1.04790340094819</v>
      </c>
      <c r="AJ93" s="1">
        <v>43.510906191758899</v>
      </c>
      <c r="AK93" s="1">
        <v>45.595226576321799</v>
      </c>
      <c r="AL93" s="1">
        <v>0.71046566536579303</v>
      </c>
      <c r="AM93" s="1">
        <v>0.66315082949077597</v>
      </c>
      <c r="AN93" s="1">
        <v>0.90756259188662602</v>
      </c>
      <c r="AO93" s="1">
        <v>0.84915186574284296</v>
      </c>
      <c r="AP93" s="1">
        <v>-1.17764564896197</v>
      </c>
      <c r="AQ93" s="1">
        <v>34.701715448575399</v>
      </c>
      <c r="AR93" s="1">
        <v>40.866324208402901</v>
      </c>
    </row>
    <row r="94" spans="1:44">
      <c r="A94" t="s">
        <v>51</v>
      </c>
      <c r="B94" s="1">
        <v>202.43614283203999</v>
      </c>
      <c r="C94" s="1">
        <v>0.15390325087415499</v>
      </c>
      <c r="D94" s="1">
        <v>0.83107755472044098</v>
      </c>
      <c r="E94" s="1">
        <v>0.87065267637379495</v>
      </c>
      <c r="F94" s="1">
        <v>1.065173031277</v>
      </c>
      <c r="G94" s="1">
        <v>1.065173031277</v>
      </c>
      <c r="H94" s="1">
        <v>8.9463338543566202</v>
      </c>
      <c r="I94" s="1">
        <v>8.3989488953982399</v>
      </c>
      <c r="J94" s="1">
        <v>0.71369048378511502</v>
      </c>
      <c r="K94" s="1">
        <v>0.23735804226361301</v>
      </c>
      <c r="L94" s="1">
        <v>0.87634552427567702</v>
      </c>
      <c r="M94" s="1">
        <v>0.70034646846720905</v>
      </c>
      <c r="N94" s="1">
        <v>-1.42786469986579</v>
      </c>
      <c r="O94" s="1">
        <v>7.2542328447278797</v>
      </c>
      <c r="P94" s="1">
        <v>10.3580630029709</v>
      </c>
      <c r="Q94" s="3">
        <v>0.197117705315043</v>
      </c>
      <c r="R94" s="1">
        <v>0.46569057880678899</v>
      </c>
      <c r="S94" s="1">
        <v>0.56917737409718705</v>
      </c>
      <c r="T94" s="1">
        <v>0.735837841383984</v>
      </c>
      <c r="U94" s="1">
        <v>-1.3589950716847701</v>
      </c>
      <c r="V94" s="1">
        <v>6.2227528225045097</v>
      </c>
      <c r="W94" s="1">
        <v>8.4566904176581108</v>
      </c>
      <c r="X94" s="3">
        <v>0.144383841919655</v>
      </c>
      <c r="Y94" s="1">
        <v>0.30834380677878598</v>
      </c>
      <c r="Z94" s="1">
        <v>0.41293778789021401</v>
      </c>
      <c r="AA94" s="1">
        <v>1.54190709249998</v>
      </c>
      <c r="AB94" s="1">
        <v>1.54190709249998</v>
      </c>
      <c r="AC94" s="1">
        <v>12.861974710638499</v>
      </c>
      <c r="AD94" s="1">
        <v>8.3416016270637598</v>
      </c>
      <c r="AE94" s="1">
        <v>0.74295856573244501</v>
      </c>
      <c r="AF94" s="1">
        <v>0.973275721109502</v>
      </c>
      <c r="AG94" s="1">
        <v>0.98070530676682699</v>
      </c>
      <c r="AH94" s="1">
        <v>1.0137969655899699</v>
      </c>
      <c r="AI94" s="1">
        <v>1.0137969655899699</v>
      </c>
      <c r="AJ94" s="1">
        <v>8.4566904176581108</v>
      </c>
      <c r="AK94" s="1">
        <v>8.3416016270637598</v>
      </c>
      <c r="AL94" s="1">
        <v>0.69884324013370203</v>
      </c>
      <c r="AM94" s="1">
        <v>0.101444986471021</v>
      </c>
      <c r="AN94" s="1">
        <v>0.89271588094498699</v>
      </c>
      <c r="AO94" s="1">
        <v>0.48381006507457203</v>
      </c>
      <c r="AP94" s="1">
        <v>-2.0669268214704499</v>
      </c>
      <c r="AQ94" s="1">
        <v>6.2227528225045097</v>
      </c>
      <c r="AR94" s="1">
        <v>12.861974710638499</v>
      </c>
    </row>
    <row r="95" spans="1:44">
      <c r="A95" t="s">
        <v>127</v>
      </c>
      <c r="B95" s="1">
        <v>497.789227485656</v>
      </c>
      <c r="C95" s="1">
        <v>2.5300151302865498E-3</v>
      </c>
      <c r="D95" s="1">
        <v>6.3973239722959997E-3</v>
      </c>
      <c r="E95" s="1">
        <v>1.43126570227639E-2</v>
      </c>
      <c r="F95" s="1">
        <v>0.47424970060254001</v>
      </c>
      <c r="G95" s="1">
        <v>-2.10859384566713</v>
      </c>
      <c r="H95" s="1">
        <v>13.5739517038507</v>
      </c>
      <c r="I95" s="1">
        <v>28.6219510205167</v>
      </c>
      <c r="J95" s="1">
        <v>0.717011606808861</v>
      </c>
      <c r="K95" s="1">
        <v>0.59361891168361502</v>
      </c>
      <c r="L95" s="1">
        <v>0.88042355440715903</v>
      </c>
      <c r="M95" s="1">
        <v>0.87618569844756</v>
      </c>
      <c r="N95" s="1">
        <v>-1.14131057123143</v>
      </c>
      <c r="O95" s="1">
        <v>18.450190174236202</v>
      </c>
      <c r="P95" s="1">
        <v>21.057397086616099</v>
      </c>
      <c r="Q95" s="3">
        <v>7.3627133082864296E-2</v>
      </c>
      <c r="R95" s="1">
        <v>0.116382150284479</v>
      </c>
      <c r="S95" s="1">
        <v>0.21259834677677</v>
      </c>
      <c r="T95" s="1">
        <v>0.57490963875352097</v>
      </c>
      <c r="U95" s="1">
        <v>-1.73940378207631</v>
      </c>
      <c r="V95" s="1">
        <v>13.9894500511147</v>
      </c>
      <c r="W95" s="1">
        <v>24.333302325801998</v>
      </c>
      <c r="X95" s="3">
        <v>1.50294437729872E-2</v>
      </c>
      <c r="Y95" s="1">
        <v>1.5304983575492001E-2</v>
      </c>
      <c r="Z95" s="1">
        <v>4.29842091907435E-2</v>
      </c>
      <c r="AA95" s="1">
        <v>0.39121413759776102</v>
      </c>
      <c r="AB95" s="1">
        <v>-2.55614484215848</v>
      </c>
      <c r="AC95" s="1">
        <v>13.1707940044283</v>
      </c>
      <c r="AD95" s="1">
        <v>33.666457156215699</v>
      </c>
      <c r="AE95" s="1">
        <v>0.70732718344682499</v>
      </c>
      <c r="AF95" s="1">
        <v>0.33176339829965601</v>
      </c>
      <c r="AG95" s="1">
        <v>0.93367188214980701</v>
      </c>
      <c r="AH95" s="1">
        <v>0.72277585406622902</v>
      </c>
      <c r="AI95" s="1">
        <v>-1.3835547969320601</v>
      </c>
      <c r="AJ95" s="1">
        <v>24.333302325801998</v>
      </c>
      <c r="AK95" s="1">
        <v>33.666457156215699</v>
      </c>
      <c r="AL95" s="1">
        <v>0.76358595071984303</v>
      </c>
      <c r="AM95" s="1">
        <v>0.86943564044633204</v>
      </c>
      <c r="AN95" s="1">
        <v>0.97541947253244499</v>
      </c>
      <c r="AO95" s="1">
        <v>1.06215692437021</v>
      </c>
      <c r="AP95" s="1">
        <v>1.06215692437021</v>
      </c>
      <c r="AQ95" s="1">
        <v>13.9894500511147</v>
      </c>
      <c r="AR95" s="1">
        <v>13.1707940044283</v>
      </c>
    </row>
    <row r="96" spans="1:44">
      <c r="A96" t="s">
        <v>161</v>
      </c>
      <c r="B96" s="1">
        <v>37.539380788803101</v>
      </c>
      <c r="C96" s="1">
        <v>3.8795335799992501E-3</v>
      </c>
      <c r="D96" s="1">
        <v>1.08072721157122E-2</v>
      </c>
      <c r="E96" s="1">
        <v>2.19470756811386E-2</v>
      </c>
      <c r="F96" s="1">
        <v>0.31518498780156301</v>
      </c>
      <c r="G96" s="1">
        <v>-3.17273994226395</v>
      </c>
      <c r="H96" s="1">
        <v>0.74454110414530605</v>
      </c>
      <c r="I96" s="1">
        <v>2.36223529931853</v>
      </c>
      <c r="J96" s="1">
        <v>0.76787484404769202</v>
      </c>
      <c r="K96" s="1">
        <v>0.81593377473032203</v>
      </c>
      <c r="L96" s="1">
        <v>0.94287887827251604</v>
      </c>
      <c r="M96" s="1">
        <v>0.90805270923203396</v>
      </c>
      <c r="N96" s="1">
        <v>-1.10125765809974</v>
      </c>
      <c r="O96" s="1">
        <v>1.26375080789909</v>
      </c>
      <c r="P96" s="1">
        <v>1.39171525510594</v>
      </c>
      <c r="Q96" s="3">
        <v>9.6660996181909306E-2</v>
      </c>
      <c r="R96" s="1">
        <v>0.16921443073687101</v>
      </c>
      <c r="S96" s="1">
        <v>0.27910862647526302</v>
      </c>
      <c r="T96" s="1">
        <v>0.46153031456766602</v>
      </c>
      <c r="U96" s="1">
        <v>-2.16670491284356</v>
      </c>
      <c r="V96" s="1">
        <v>0.85854203256195705</v>
      </c>
      <c r="W96" s="1">
        <v>1.8602072395917999</v>
      </c>
      <c r="X96" s="3">
        <v>1.8635000513034398E-2</v>
      </c>
      <c r="Y96" s="1">
        <v>2.1399192255801201E-2</v>
      </c>
      <c r="Z96" s="1">
        <v>5.3296101467278603E-2</v>
      </c>
      <c r="AA96" s="1">
        <v>0.21524388192903199</v>
      </c>
      <c r="AB96" s="1">
        <v>-4.6458927939689696</v>
      </c>
      <c r="AC96" s="1">
        <v>0.64567771260739804</v>
      </c>
      <c r="AD96" s="1">
        <v>2.9997494314509798</v>
      </c>
      <c r="AE96" s="1">
        <v>0.70732718344682499</v>
      </c>
      <c r="AF96" s="1">
        <v>0.238508430525118</v>
      </c>
      <c r="AG96" s="1">
        <v>0.93367188214980701</v>
      </c>
      <c r="AH96" s="1">
        <v>0.62012087407644001</v>
      </c>
      <c r="AI96" s="1">
        <v>-1.61258883840883</v>
      </c>
      <c r="AJ96" s="1">
        <v>1.8602072395917999</v>
      </c>
      <c r="AK96" s="1">
        <v>2.9997494314509798</v>
      </c>
      <c r="AL96" s="1">
        <v>0.71046566536579303</v>
      </c>
      <c r="AM96" s="1">
        <v>0.69541892995769095</v>
      </c>
      <c r="AN96" s="1">
        <v>0.90756259188662602</v>
      </c>
      <c r="AO96" s="1">
        <v>1.3296758054978699</v>
      </c>
      <c r="AP96" s="1">
        <v>1.3296758054978699</v>
      </c>
      <c r="AQ96" s="1">
        <v>0.85854203256195705</v>
      </c>
      <c r="AR96" s="1">
        <v>0.64567771260739804</v>
      </c>
    </row>
    <row r="97" spans="1:44">
      <c r="A97" t="s">
        <v>98</v>
      </c>
      <c r="B97" s="1">
        <v>335.872789382934</v>
      </c>
      <c r="C97" s="1">
        <v>6.2705194553671897E-3</v>
      </c>
      <c r="D97" s="1">
        <v>1.8274085269927201E-2</v>
      </c>
      <c r="E97" s="1">
        <v>3.54732243475058E-2</v>
      </c>
      <c r="F97" s="1">
        <v>0.59098677192996696</v>
      </c>
      <c r="G97" s="1">
        <v>-1.6920852504605599</v>
      </c>
      <c r="H97" s="1">
        <v>10.429022280986</v>
      </c>
      <c r="I97" s="1">
        <v>17.646794776813699</v>
      </c>
      <c r="J97" s="1">
        <v>0.42084745430342202</v>
      </c>
      <c r="K97" s="1">
        <v>1.23034329246728E-2</v>
      </c>
      <c r="L97" s="1">
        <v>0.51676152528420205</v>
      </c>
      <c r="M97" s="1">
        <v>0.56925546725639198</v>
      </c>
      <c r="N97" s="1">
        <v>-1.75668053715784</v>
      </c>
      <c r="O97" s="1">
        <v>10.2354825072973</v>
      </c>
      <c r="P97" s="1">
        <v>17.980472907277999</v>
      </c>
      <c r="Q97" s="3">
        <v>5.0295530632476E-2</v>
      </c>
      <c r="R97" s="1">
        <v>7.0413742885466396E-2</v>
      </c>
      <c r="S97" s="1">
        <v>0.14522834470127399</v>
      </c>
      <c r="T97" s="1">
        <v>0.56893905281189605</v>
      </c>
      <c r="U97" s="1">
        <v>-1.7576575119209099</v>
      </c>
      <c r="V97" s="1">
        <v>7.7204247289077399</v>
      </c>
      <c r="W97" s="1">
        <v>13.569862518692201</v>
      </c>
      <c r="X97" s="3">
        <v>6.0476612224335501E-2</v>
      </c>
      <c r="Y97" s="1">
        <v>9.9584821462739198E-2</v>
      </c>
      <c r="Z97" s="1">
        <v>0.172963110961599</v>
      </c>
      <c r="AA97" s="1">
        <v>0.613888891736314</v>
      </c>
      <c r="AB97" s="1">
        <v>-1.6289592684624301</v>
      </c>
      <c r="AC97" s="1">
        <v>14.0878914770135</v>
      </c>
      <c r="AD97" s="1">
        <v>22.948601392682999</v>
      </c>
      <c r="AE97" s="1">
        <v>0.70732718344682499</v>
      </c>
      <c r="AF97" s="1">
        <v>6.5474557935387506E-2</v>
      </c>
      <c r="AG97" s="1">
        <v>0.93367188214980701</v>
      </c>
      <c r="AH97" s="1">
        <v>0.59131544817432102</v>
      </c>
      <c r="AI97" s="1">
        <v>-1.69114472332405</v>
      </c>
      <c r="AJ97" s="1">
        <v>13.569862518692201</v>
      </c>
      <c r="AK97" s="1">
        <v>22.948601392682999</v>
      </c>
      <c r="AL97" s="1">
        <v>0.69805502536734898</v>
      </c>
      <c r="AM97" s="1">
        <v>6.4287015570347994E-2</v>
      </c>
      <c r="AN97" s="1">
        <v>0.89170900014667798</v>
      </c>
      <c r="AO97" s="1">
        <v>0.54801846967096601</v>
      </c>
      <c r="AP97" s="1">
        <v>-1.8247560170743899</v>
      </c>
      <c r="AQ97" s="1">
        <v>7.7204247289077399</v>
      </c>
      <c r="AR97" s="1">
        <v>14.0878914770135</v>
      </c>
    </row>
    <row r="98" spans="1:44">
      <c r="A98" t="s">
        <v>67</v>
      </c>
      <c r="B98" s="1">
        <v>7031.10984039306</v>
      </c>
      <c r="C98" s="1">
        <v>6.5037682238409195E-2</v>
      </c>
      <c r="D98" s="1">
        <v>0.29824422855041899</v>
      </c>
      <c r="E98" s="1">
        <v>0.367927459520143</v>
      </c>
      <c r="F98" s="1">
        <v>0.82379113727764197</v>
      </c>
      <c r="G98" s="1">
        <v>-1.21389992529498</v>
      </c>
      <c r="H98" s="1">
        <v>273.70780406883301</v>
      </c>
      <c r="I98" s="1">
        <v>332.253882900934</v>
      </c>
      <c r="J98" s="1">
        <v>0.67332323681013495</v>
      </c>
      <c r="K98" s="1">
        <v>9.3807780176074801E-2</v>
      </c>
      <c r="L98" s="1">
        <v>0.82677830008314201</v>
      </c>
      <c r="M98" s="1">
        <v>0.726361068626724</v>
      </c>
      <c r="N98" s="1">
        <v>-1.37672576793057</v>
      </c>
      <c r="O98" s="1">
        <v>257.01288826299498</v>
      </c>
      <c r="P98" s="1">
        <v>353.83626594282299</v>
      </c>
      <c r="Q98" s="3">
        <v>9.7340022101059506E-2</v>
      </c>
      <c r="R98" s="1">
        <v>0.177437823032077</v>
      </c>
      <c r="S98" s="1">
        <v>0.281069313816809</v>
      </c>
      <c r="T98" s="1">
        <v>0.70405178389904799</v>
      </c>
      <c r="U98" s="1">
        <v>-1.4203500692264199</v>
      </c>
      <c r="V98" s="1">
        <v>215.653844001892</v>
      </c>
      <c r="W98" s="1">
        <v>306.30395223888098</v>
      </c>
      <c r="X98" s="3">
        <v>0.32338418404052099</v>
      </c>
      <c r="Y98" s="1">
        <v>0.88984547975150197</v>
      </c>
      <c r="Z98" s="1">
        <v>0.92487876635589195</v>
      </c>
      <c r="AA98" s="1">
        <v>0.963894777879716</v>
      </c>
      <c r="AB98" s="1">
        <v>-1.03745763847761</v>
      </c>
      <c r="AC98" s="1">
        <v>347.389875450239</v>
      </c>
      <c r="AD98" s="1">
        <v>360.40227981340098</v>
      </c>
      <c r="AE98" s="1">
        <v>0.70732718344682499</v>
      </c>
      <c r="AF98" s="1">
        <v>0.52296158879973098</v>
      </c>
      <c r="AG98" s="1">
        <v>0.93367188214980701</v>
      </c>
      <c r="AH98" s="1">
        <v>0.84989460219024304</v>
      </c>
      <c r="AI98" s="1">
        <v>-1.17661648564765</v>
      </c>
      <c r="AJ98" s="1">
        <v>306.30395223888098</v>
      </c>
      <c r="AK98" s="1">
        <v>360.40227981340098</v>
      </c>
      <c r="AL98" s="1">
        <v>0.69805502536734898</v>
      </c>
      <c r="AM98" s="1">
        <v>8.5212406604167401E-2</v>
      </c>
      <c r="AN98" s="1">
        <v>0.89170900014667798</v>
      </c>
      <c r="AO98" s="1">
        <v>0.62078333084701298</v>
      </c>
      <c r="AP98" s="1">
        <v>-1.6108679958200101</v>
      </c>
      <c r="AQ98" s="1">
        <v>215.653844001892</v>
      </c>
      <c r="AR98" s="1">
        <v>347.389875450239</v>
      </c>
    </row>
    <row r="99" spans="1:44">
      <c r="A99" t="s">
        <v>119</v>
      </c>
      <c r="B99" s="1">
        <v>3357.0541038513102</v>
      </c>
      <c r="C99" s="1">
        <v>6.3555491771770696E-5</v>
      </c>
      <c r="D99" s="1">
        <v>4.9174366761115097E-5</v>
      </c>
      <c r="E99" s="1">
        <v>3.5954249630887401E-4</v>
      </c>
      <c r="F99" s="1">
        <v>0.49548749279415499</v>
      </c>
      <c r="G99" s="1">
        <v>-2.0182144141737899</v>
      </c>
      <c r="H99" s="1">
        <v>95.072988001058604</v>
      </c>
      <c r="I99" s="1">
        <v>191.87767475955499</v>
      </c>
      <c r="J99" s="1">
        <v>0.67332323681013495</v>
      </c>
      <c r="K99" s="1">
        <v>0.116400611743688</v>
      </c>
      <c r="L99" s="1">
        <v>0.82677830008314201</v>
      </c>
      <c r="M99" s="1">
        <v>0.80134432161008196</v>
      </c>
      <c r="N99" s="1">
        <v>-1.2479030212515501</v>
      </c>
      <c r="O99" s="1">
        <v>120.906702574636</v>
      </c>
      <c r="P99" s="1">
        <v>150.87983942680901</v>
      </c>
      <c r="Q99" s="3">
        <v>3.2614115597073999E-3</v>
      </c>
      <c r="R99" s="1">
        <v>1.1414940458975801E-3</v>
      </c>
      <c r="S99" s="1">
        <v>9.4173258786551094E-3</v>
      </c>
      <c r="T99" s="1">
        <v>0.48989288373276402</v>
      </c>
      <c r="U99" s="1">
        <v>-2.0412625559702899</v>
      </c>
      <c r="V99" s="1">
        <v>84.625440534107199</v>
      </c>
      <c r="W99" s="1">
        <v>172.74274302394701</v>
      </c>
      <c r="X99" s="3">
        <v>4.0371423743959097E-3</v>
      </c>
      <c r="Y99" s="1">
        <v>2.0993140346858702E-3</v>
      </c>
      <c r="Z99" s="1">
        <v>1.15462271907723E-2</v>
      </c>
      <c r="AA99" s="1">
        <v>0.50114599266022797</v>
      </c>
      <c r="AB99" s="1">
        <v>-1.99542651172707</v>
      </c>
      <c r="AC99" s="1">
        <v>106.81035147824601</v>
      </c>
      <c r="AD99" s="1">
        <v>213.132207041714</v>
      </c>
      <c r="AE99" s="1">
        <v>0.70732718344682499</v>
      </c>
      <c r="AF99" s="1">
        <v>0.26597350644947898</v>
      </c>
      <c r="AG99" s="1">
        <v>0.93367188214980701</v>
      </c>
      <c r="AH99" s="1">
        <v>0.81049572664543101</v>
      </c>
      <c r="AI99" s="1">
        <v>-1.23381279767989</v>
      </c>
      <c r="AJ99" s="1">
        <v>172.74274302394701</v>
      </c>
      <c r="AK99" s="1">
        <v>213.132207041714</v>
      </c>
      <c r="AL99" s="1">
        <v>0.70976500674795695</v>
      </c>
      <c r="AM99" s="1">
        <v>0.25231967978386799</v>
      </c>
      <c r="AN99" s="1">
        <v>0.90666755700706703</v>
      </c>
      <c r="AO99" s="1">
        <v>0.79229624619309702</v>
      </c>
      <c r="AP99" s="1">
        <v>-1.2621541561062499</v>
      </c>
      <c r="AQ99" s="1">
        <v>84.625440534107199</v>
      </c>
      <c r="AR99" s="1">
        <v>106.81035147824601</v>
      </c>
    </row>
    <row r="100" spans="1:44">
      <c r="A100" t="s">
        <v>126</v>
      </c>
      <c r="B100" s="1">
        <v>505.052567481994</v>
      </c>
      <c r="C100" s="1">
        <v>8.6844580235183398E-4</v>
      </c>
      <c r="D100" s="1">
        <v>1.8237361849388501E-3</v>
      </c>
      <c r="E100" s="1">
        <v>4.9129219675903696E-3</v>
      </c>
      <c r="F100" s="1">
        <v>0.47622083184195702</v>
      </c>
      <c r="G100" s="1">
        <v>-2.0998661401101102</v>
      </c>
      <c r="H100" s="1">
        <v>13.659071780981799</v>
      </c>
      <c r="I100" s="1">
        <v>28.682222334624001</v>
      </c>
      <c r="J100" s="1">
        <v>0.65244137825398196</v>
      </c>
      <c r="K100" s="1">
        <v>6.1631497365141501E-2</v>
      </c>
      <c r="L100" s="1">
        <v>0.80113732027465701</v>
      </c>
      <c r="M100" s="1">
        <v>0.66561138931125496</v>
      </c>
      <c r="N100" s="1">
        <v>-1.5023781384431401</v>
      </c>
      <c r="O100" s="1">
        <v>16.148320670349499</v>
      </c>
      <c r="P100" s="1">
        <v>24.260883946035001</v>
      </c>
      <c r="Q100" s="3">
        <v>3.2136018515871098E-2</v>
      </c>
      <c r="R100" s="1">
        <v>3.7257696466837999E-2</v>
      </c>
      <c r="S100" s="1">
        <v>9.2792753464577798E-2</v>
      </c>
      <c r="T100" s="1">
        <v>0.52397914788306699</v>
      </c>
      <c r="U100" s="1">
        <v>-1.90847289255709</v>
      </c>
      <c r="V100" s="1">
        <v>11.689188634469501</v>
      </c>
      <c r="W100" s="1">
        <v>22.308499642436701</v>
      </c>
      <c r="X100" s="3">
        <v>1.1143111986678099E-2</v>
      </c>
      <c r="Y100" s="1">
        <v>9.6573637217876995E-3</v>
      </c>
      <c r="Z100" s="1">
        <v>3.1869300281899403E-2</v>
      </c>
      <c r="AA100" s="1">
        <v>0.43281546908209401</v>
      </c>
      <c r="AB100" s="1">
        <v>-2.3104534644308701</v>
      </c>
      <c r="AC100" s="1">
        <v>15.960923187418601</v>
      </c>
      <c r="AD100" s="1">
        <v>36.876970268671201</v>
      </c>
      <c r="AE100" s="1">
        <v>0.70732718344682499</v>
      </c>
      <c r="AF100" s="1">
        <v>7.9386460589892294E-2</v>
      </c>
      <c r="AG100" s="1">
        <v>0.93367188214980701</v>
      </c>
      <c r="AH100" s="1">
        <v>0.60494393866991103</v>
      </c>
      <c r="AI100" s="1">
        <v>-1.6530457387484401</v>
      </c>
      <c r="AJ100" s="1">
        <v>22.308499642436701</v>
      </c>
      <c r="AK100" s="1">
        <v>36.876970268671201</v>
      </c>
      <c r="AL100" s="1">
        <v>0.70976500674795695</v>
      </c>
      <c r="AM100" s="1">
        <v>0.32361726614525699</v>
      </c>
      <c r="AN100" s="1">
        <v>0.90666755700706703</v>
      </c>
      <c r="AO100" s="1">
        <v>0.73236294020065196</v>
      </c>
      <c r="AP100" s="1">
        <v>-1.3654432046029199</v>
      </c>
      <c r="AQ100" s="1">
        <v>11.689188634469501</v>
      </c>
      <c r="AR100" s="1">
        <v>15.960923187418601</v>
      </c>
    </row>
    <row r="101" spans="1:44">
      <c r="A101" t="s">
        <v>62</v>
      </c>
      <c r="B101" s="1">
        <v>1642.4607238769499</v>
      </c>
      <c r="C101" s="1">
        <v>0.105116843801114</v>
      </c>
      <c r="D101" s="1">
        <v>0.53159089579420504</v>
      </c>
      <c r="E101" s="1">
        <v>0.59466100207487305</v>
      </c>
      <c r="F101" s="1">
        <v>0.86643819638470199</v>
      </c>
      <c r="G101" s="1">
        <v>-1.15415041046504</v>
      </c>
      <c r="H101" s="1">
        <v>65.945520090061805</v>
      </c>
      <c r="I101" s="1">
        <v>76.111049078433197</v>
      </c>
      <c r="J101" s="1">
        <v>0.71369048378511502</v>
      </c>
      <c r="K101" s="1">
        <v>0.23900332480245701</v>
      </c>
      <c r="L101" s="1">
        <v>0.87634552427567702</v>
      </c>
      <c r="M101" s="1">
        <v>0.76070596950349301</v>
      </c>
      <c r="N101" s="1">
        <v>-1.31456836161374</v>
      </c>
      <c r="O101" s="1">
        <v>61.790956088454102</v>
      </c>
      <c r="P101" s="1">
        <v>81.228435903993898</v>
      </c>
      <c r="Q101" s="3">
        <v>0.176755393900701</v>
      </c>
      <c r="R101" s="1">
        <v>0.40449950484312902</v>
      </c>
      <c r="S101" s="1">
        <v>0.51038119988827402</v>
      </c>
      <c r="T101" s="1">
        <v>0.76666815469098704</v>
      </c>
      <c r="U101" s="1">
        <v>-1.3043452944814899</v>
      </c>
      <c r="V101" s="1">
        <v>54.1039069128976</v>
      </c>
      <c r="W101" s="1">
        <v>70.570176391736197</v>
      </c>
      <c r="X101" s="3">
        <v>0.33435970979741803</v>
      </c>
      <c r="Y101" s="1">
        <v>0.94902430964167095</v>
      </c>
      <c r="Z101" s="1">
        <v>0.95626877002061506</v>
      </c>
      <c r="AA101" s="1">
        <v>0.97919177099113797</v>
      </c>
      <c r="AB101" s="1">
        <v>-1.0212504124578099</v>
      </c>
      <c r="AC101" s="1">
        <v>80.378883302271305</v>
      </c>
      <c r="AD101" s="1">
        <v>82.086967725051807</v>
      </c>
      <c r="AE101" s="1">
        <v>0.70732718344682499</v>
      </c>
      <c r="AF101" s="1">
        <v>0.63131768642185604</v>
      </c>
      <c r="AG101" s="1">
        <v>0.93367188214980701</v>
      </c>
      <c r="AH101" s="1">
        <v>0.85970012470563695</v>
      </c>
      <c r="AI101" s="1">
        <v>-1.1631962951528001</v>
      </c>
      <c r="AJ101" s="1">
        <v>70.570176391736197</v>
      </c>
      <c r="AK101" s="1">
        <v>82.086967725051807</v>
      </c>
      <c r="AL101" s="1">
        <v>0.70976500674795695</v>
      </c>
      <c r="AM101" s="1">
        <v>0.23981636343844501</v>
      </c>
      <c r="AN101" s="1">
        <v>0.90666755700706703</v>
      </c>
      <c r="AO101" s="1">
        <v>0.67311095509773</v>
      </c>
      <c r="AP101" s="1">
        <v>-1.4856391690353701</v>
      </c>
      <c r="AQ101" s="1">
        <v>54.1039069128976</v>
      </c>
      <c r="AR101" s="1">
        <v>80.378883302271305</v>
      </c>
    </row>
    <row r="102" spans="1:44">
      <c r="A102" t="s">
        <v>135</v>
      </c>
      <c r="B102" s="1">
        <v>2111.59426116943</v>
      </c>
      <c r="C102" s="1">
        <v>6.3555491771770696E-5</v>
      </c>
      <c r="D102" s="1">
        <v>5.7199942594593699E-5</v>
      </c>
      <c r="E102" s="1">
        <v>3.5954249630887401E-4</v>
      </c>
      <c r="F102" s="1">
        <v>0.446045544629466</v>
      </c>
      <c r="G102" s="1">
        <v>-2.2419235256137502</v>
      </c>
      <c r="H102" s="1">
        <v>55.234948388802501</v>
      </c>
      <c r="I102" s="1">
        <v>123.832530212035</v>
      </c>
      <c r="J102" s="1">
        <v>0.717011606808861</v>
      </c>
      <c r="K102" s="1">
        <v>0.58229079976470999</v>
      </c>
      <c r="L102" s="1">
        <v>0.88042355440715903</v>
      </c>
      <c r="M102" s="1">
        <v>1.0917271846388501</v>
      </c>
      <c r="N102" s="1">
        <v>1.0917271846388501</v>
      </c>
      <c r="O102" s="1">
        <v>86.413463441367597</v>
      </c>
      <c r="P102" s="1">
        <v>79.152983143159304</v>
      </c>
      <c r="Q102" s="3">
        <v>1.70771715866983E-2</v>
      </c>
      <c r="R102" s="1">
        <v>1.23275832391478E-2</v>
      </c>
      <c r="S102" s="1">
        <v>4.9310332956591499E-2</v>
      </c>
      <c r="T102" s="1">
        <v>0.55139920852400903</v>
      </c>
      <c r="U102" s="1">
        <v>-1.81356807289732</v>
      </c>
      <c r="V102" s="1">
        <v>64.167405719167405</v>
      </c>
      <c r="W102" s="1">
        <v>116.371958321232</v>
      </c>
      <c r="X102" s="3">
        <v>7.58713461562387E-4</v>
      </c>
      <c r="Y102" s="1">
        <v>2.6302066667496001E-4</v>
      </c>
      <c r="Z102" s="1">
        <v>2.1699205000684199E-3</v>
      </c>
      <c r="AA102" s="1">
        <v>0.360821388221368</v>
      </c>
      <c r="AB102" s="1">
        <v>-2.7714543334844799</v>
      </c>
      <c r="AC102" s="1">
        <v>47.545938460814902</v>
      </c>
      <c r="AD102" s="1">
        <v>131.77139716412799</v>
      </c>
      <c r="AE102" s="1">
        <v>0.70732718344682499</v>
      </c>
      <c r="AF102" s="1">
        <v>0.56496198556959698</v>
      </c>
      <c r="AG102" s="1">
        <v>0.93367188214980701</v>
      </c>
      <c r="AH102" s="1">
        <v>0.88313519339741398</v>
      </c>
      <c r="AI102" s="1">
        <v>-1.13232946379705</v>
      </c>
      <c r="AJ102" s="1">
        <v>116.371958321232</v>
      </c>
      <c r="AK102" s="1">
        <v>131.77139716412799</v>
      </c>
      <c r="AL102" s="1">
        <v>0.70976500674795695</v>
      </c>
      <c r="AM102" s="1">
        <v>0.20987660290322899</v>
      </c>
      <c r="AN102" s="1">
        <v>0.90666755700706703</v>
      </c>
      <c r="AO102" s="1">
        <v>1.3495875315469801</v>
      </c>
      <c r="AP102" s="1">
        <v>1.3495875315469801</v>
      </c>
      <c r="AQ102" s="1">
        <v>64.167405719167405</v>
      </c>
      <c r="AR102" s="1">
        <v>47.545938460814902</v>
      </c>
    </row>
    <row r="103" spans="1:44">
      <c r="A103" t="s">
        <v>174</v>
      </c>
      <c r="B103" s="1">
        <v>2752.81594276428</v>
      </c>
      <c r="C103" s="1">
        <v>5.7436313472552799E-9</v>
      </c>
      <c r="D103" s="1">
        <v>2.4615562916808298E-10</v>
      </c>
      <c r="E103" s="1">
        <v>3.2492543050187002E-8</v>
      </c>
      <c r="F103" s="1">
        <v>0.20135516334384301</v>
      </c>
      <c r="G103" s="1">
        <v>-4.9663489298874</v>
      </c>
      <c r="H103" s="1">
        <v>38.825767827685901</v>
      </c>
      <c r="I103" s="1">
        <v>192.82231045089699</v>
      </c>
      <c r="J103" s="1">
        <v>0.73385999736794205</v>
      </c>
      <c r="K103" s="1">
        <v>0.61439441640106696</v>
      </c>
      <c r="L103" s="1">
        <v>0.90111181072156599</v>
      </c>
      <c r="M103" s="1">
        <v>1.0705843489846001</v>
      </c>
      <c r="N103" s="1">
        <v>1.0705843489846001</v>
      </c>
      <c r="O103" s="1">
        <v>89.525985999219003</v>
      </c>
      <c r="P103" s="1">
        <v>83.623477295517404</v>
      </c>
      <c r="Q103" s="3">
        <v>1.07758256568734E-5</v>
      </c>
      <c r="R103" s="1">
        <v>2.3572118624410699E-7</v>
      </c>
      <c r="S103" s="1">
        <v>3.1115196584222102E-5</v>
      </c>
      <c r="T103" s="1">
        <v>0.24133724135637999</v>
      </c>
      <c r="U103" s="1">
        <v>-4.1435793099304901</v>
      </c>
      <c r="V103" s="1">
        <v>43.980613680393603</v>
      </c>
      <c r="W103" s="1">
        <v>182.23716084037599</v>
      </c>
      <c r="X103" s="3">
        <v>9.6461379066106802E-7</v>
      </c>
      <c r="Y103" s="1">
        <v>2.08999654643231E-8</v>
      </c>
      <c r="Z103" s="1">
        <v>2.7587954412906501E-6</v>
      </c>
      <c r="AA103" s="1">
        <v>0.167996872663987</v>
      </c>
      <c r="AB103" s="1">
        <v>-5.95249175858239</v>
      </c>
      <c r="AC103" s="1">
        <v>34.2751071725354</v>
      </c>
      <c r="AD103" s="1">
        <v>204.02229290758601</v>
      </c>
      <c r="AE103" s="1">
        <v>0.70732718344682499</v>
      </c>
      <c r="AF103" s="1">
        <v>0.52289280006419503</v>
      </c>
      <c r="AG103" s="1">
        <v>0.93367188214980701</v>
      </c>
      <c r="AH103" s="1">
        <v>0.89322180551831898</v>
      </c>
      <c r="AI103" s="1">
        <v>-1.11954275390726</v>
      </c>
      <c r="AJ103" s="1">
        <v>182.23716084037599</v>
      </c>
      <c r="AK103" s="1">
        <v>204.02229290758601</v>
      </c>
      <c r="AL103" s="1">
        <v>0.70976500674795695</v>
      </c>
      <c r="AM103" s="1">
        <v>0.23224948086240299</v>
      </c>
      <c r="AN103" s="1">
        <v>0.90666755700706703</v>
      </c>
      <c r="AO103" s="1">
        <v>1.2831648770886099</v>
      </c>
      <c r="AP103" s="1">
        <v>1.2831648770886099</v>
      </c>
      <c r="AQ103" s="1">
        <v>43.980613680393603</v>
      </c>
      <c r="AR103" s="1">
        <v>34.2751071725354</v>
      </c>
    </row>
    <row r="104" spans="1:44">
      <c r="A104" t="s">
        <v>111</v>
      </c>
      <c r="B104" s="1">
        <v>72.084749400615607</v>
      </c>
      <c r="C104" s="1">
        <v>2.17836417141875E-2</v>
      </c>
      <c r="D104" s="1">
        <v>8.5889787330225204E-2</v>
      </c>
      <c r="E104" s="1">
        <v>0.123233173125975</v>
      </c>
      <c r="F104" s="1">
        <v>0.53881930834783498</v>
      </c>
      <c r="G104" s="1">
        <v>-1.85590973542924</v>
      </c>
      <c r="H104" s="1">
        <v>2.0874498711866298</v>
      </c>
      <c r="I104" s="1">
        <v>3.8741185377512299</v>
      </c>
      <c r="J104" s="1">
        <v>0.717011606808861</v>
      </c>
      <c r="K104" s="1">
        <v>0.56876080371799598</v>
      </c>
      <c r="L104" s="1">
        <v>0.88042355440715903</v>
      </c>
      <c r="M104" s="1">
        <v>0.82039886783071503</v>
      </c>
      <c r="N104" s="1">
        <v>-1.21891928330445</v>
      </c>
      <c r="O104" s="1">
        <v>2.5757695577357298</v>
      </c>
      <c r="P104" s="1">
        <v>3.1396551831677</v>
      </c>
      <c r="Q104" s="3">
        <v>0.26251749270597602</v>
      </c>
      <c r="R104" s="1">
        <v>0.68336584820024404</v>
      </c>
      <c r="S104" s="1">
        <v>0.75801926018850596</v>
      </c>
      <c r="T104" s="1">
        <v>0.821988078538333</v>
      </c>
      <c r="U104" s="1">
        <v>-1.21656265596723</v>
      </c>
      <c r="V104" s="1">
        <v>2.3352843320998602</v>
      </c>
      <c r="W104" s="1">
        <v>2.8410197094040299</v>
      </c>
      <c r="X104" s="3">
        <v>3.45068137232558E-2</v>
      </c>
      <c r="Y104" s="1">
        <v>4.7849448362914701E-2</v>
      </c>
      <c r="Z104" s="1">
        <v>9.8689487248511704E-2</v>
      </c>
      <c r="AA104" s="1">
        <v>0.35320007020624999</v>
      </c>
      <c r="AB104" s="1">
        <v>-2.83125651536833</v>
      </c>
      <c r="AC104" s="1">
        <v>1.8659170983256399</v>
      </c>
      <c r="AD104" s="1">
        <v>5.2828899408431802</v>
      </c>
      <c r="AE104" s="1">
        <v>0.70732718344682499</v>
      </c>
      <c r="AF104" s="1">
        <v>0.16462300475147201</v>
      </c>
      <c r="AG104" s="1">
        <v>0.93367188214980701</v>
      </c>
      <c r="AH104" s="1">
        <v>0.53777756889119899</v>
      </c>
      <c r="AI104" s="1">
        <v>-1.85950485451042</v>
      </c>
      <c r="AJ104" s="1">
        <v>2.8410197094040299</v>
      </c>
      <c r="AK104" s="1">
        <v>5.2828899408431802</v>
      </c>
      <c r="AL104" s="1">
        <v>0.71046566536579303</v>
      </c>
      <c r="AM104" s="1">
        <v>0.677326519304144</v>
      </c>
      <c r="AN104" s="1">
        <v>0.90756259188662602</v>
      </c>
      <c r="AO104" s="1">
        <v>1.25154774254648</v>
      </c>
      <c r="AP104" s="1">
        <v>1.25154774254648</v>
      </c>
      <c r="AQ104" s="1">
        <v>2.3352843320998602</v>
      </c>
      <c r="AR104" s="1">
        <v>1.8659170983256399</v>
      </c>
    </row>
    <row r="105" spans="1:44">
      <c r="A105" t="s">
        <v>162</v>
      </c>
      <c r="B105" s="1">
        <v>55.409780621528597</v>
      </c>
      <c r="C105" s="1">
        <v>8.7040853880808304E-4</v>
      </c>
      <c r="D105" s="1">
        <v>1.8651611545887499E-3</v>
      </c>
      <c r="E105" s="1">
        <v>4.9240254481143003E-3</v>
      </c>
      <c r="F105" s="1">
        <v>0.30201098839388302</v>
      </c>
      <c r="G105" s="1">
        <v>-3.3111378010385302</v>
      </c>
      <c r="H105" s="1">
        <v>1.08478190802867</v>
      </c>
      <c r="I105" s="1">
        <v>3.5918623808302099</v>
      </c>
      <c r="J105" s="1">
        <v>0.76340892479699696</v>
      </c>
      <c r="K105" s="1">
        <v>0.75227175643298405</v>
      </c>
      <c r="L105" s="1">
        <v>0.93739514486701103</v>
      </c>
      <c r="M105" s="1">
        <v>1.1120582976482201</v>
      </c>
      <c r="N105" s="1">
        <v>1.1120582976482201</v>
      </c>
      <c r="O105" s="1">
        <v>2.08158830165838</v>
      </c>
      <c r="P105" s="1">
        <v>1.8718337933342499</v>
      </c>
      <c r="Q105" s="3">
        <v>2.81782430134285E-2</v>
      </c>
      <c r="R105" s="1">
        <v>3.0939342536410602E-2</v>
      </c>
      <c r="S105" s="1">
        <v>8.1364676701274799E-2</v>
      </c>
      <c r="T105" s="1">
        <v>0.37188359351100497</v>
      </c>
      <c r="U105" s="1">
        <v>-2.6890134909121901</v>
      </c>
      <c r="V105" s="1">
        <v>1.2693995733544401</v>
      </c>
      <c r="W105" s="1">
        <v>3.41343257753809</v>
      </c>
      <c r="X105" s="3">
        <v>1.31557198878175E-2</v>
      </c>
      <c r="Y105" s="1">
        <v>1.2541786293052699E-2</v>
      </c>
      <c r="Z105" s="1">
        <v>3.7625358879158299E-2</v>
      </c>
      <c r="AA105" s="1">
        <v>0.24526663370523599</v>
      </c>
      <c r="AB105" s="1">
        <v>-4.07719543785075</v>
      </c>
      <c r="AC105" s="1">
        <v>0.92701448203319503</v>
      </c>
      <c r="AD105" s="1">
        <v>3.7796192160702802</v>
      </c>
      <c r="AE105" s="1">
        <v>0.70732718344682499</v>
      </c>
      <c r="AF105" s="1">
        <v>0.74182164816793905</v>
      </c>
      <c r="AG105" s="1">
        <v>0.93367188214980701</v>
      </c>
      <c r="AH105" s="1">
        <v>0.90311546807837995</v>
      </c>
      <c r="AI105" s="1">
        <v>-1.1072781226167701</v>
      </c>
      <c r="AJ105" s="1">
        <v>3.41343257753809</v>
      </c>
      <c r="AK105" s="1">
        <v>3.7796192160702802</v>
      </c>
      <c r="AL105" s="1">
        <v>0.71046566536579303</v>
      </c>
      <c r="AM105" s="1">
        <v>0.59982538167410404</v>
      </c>
      <c r="AN105" s="1">
        <v>0.90756259188662602</v>
      </c>
      <c r="AO105" s="1">
        <v>1.36934168562036</v>
      </c>
      <c r="AP105" s="1">
        <v>1.36934168562036</v>
      </c>
      <c r="AQ105" s="1">
        <v>1.2693995733544401</v>
      </c>
      <c r="AR105" s="1">
        <v>0.92701448203319503</v>
      </c>
    </row>
    <row r="106" spans="1:44">
      <c r="A106" t="s">
        <v>138</v>
      </c>
      <c r="B106" s="1">
        <v>684.14097261428799</v>
      </c>
      <c r="C106" s="1">
        <v>7.5712448723435201E-4</v>
      </c>
      <c r="D106" s="1">
        <v>1.46883509285803E-3</v>
      </c>
      <c r="E106" s="1">
        <v>4.2831613849257603E-3</v>
      </c>
      <c r="F106" s="1">
        <v>0.40626802845992899</v>
      </c>
      <c r="G106" s="1">
        <v>-2.4614292288535999</v>
      </c>
      <c r="H106" s="1">
        <v>16.848264045897</v>
      </c>
      <c r="I106" s="1">
        <v>41.470809571706198</v>
      </c>
      <c r="J106" s="1">
        <v>0.76787484404769202</v>
      </c>
      <c r="K106" s="1">
        <v>0.86074988055906898</v>
      </c>
      <c r="L106" s="1">
        <v>0.94287887827251604</v>
      </c>
      <c r="M106" s="1">
        <v>1.04405686593008</v>
      </c>
      <c r="N106" s="1">
        <v>1.04405686593008</v>
      </c>
      <c r="O106" s="1">
        <v>27.0091498072264</v>
      </c>
      <c r="P106" s="1">
        <v>25.869424059926398</v>
      </c>
      <c r="Q106" s="3">
        <v>2.13384875363558E-2</v>
      </c>
      <c r="R106" s="1">
        <v>2.1005073668600299E-2</v>
      </c>
      <c r="S106" s="1">
        <v>6.16148827612275E-2</v>
      </c>
      <c r="T106" s="1">
        <v>0.43214997420061402</v>
      </c>
      <c r="U106" s="1">
        <v>-2.3140114768022002</v>
      </c>
      <c r="V106" s="1">
        <v>17.755305917379602</v>
      </c>
      <c r="W106" s="1">
        <v>41.085981661129402</v>
      </c>
      <c r="X106" s="3">
        <v>1.35382503616997E-2</v>
      </c>
      <c r="Y106" s="1">
        <v>1.31997941026572E-2</v>
      </c>
      <c r="Z106" s="1">
        <v>3.8719396034461298E-2</v>
      </c>
      <c r="AA106" s="1">
        <v>0.381936181424128</v>
      </c>
      <c r="AB106" s="1">
        <v>-2.6182384613871599</v>
      </c>
      <c r="AC106" s="1">
        <v>15.9875590249566</v>
      </c>
      <c r="AD106" s="1">
        <v>41.859241936035097</v>
      </c>
      <c r="AE106" s="1">
        <v>0.74295856573244501</v>
      </c>
      <c r="AF106" s="1">
        <v>0.95487795081682503</v>
      </c>
      <c r="AG106" s="1">
        <v>0.98070530676682699</v>
      </c>
      <c r="AH106" s="1">
        <v>0.98152713142257197</v>
      </c>
      <c r="AI106" s="1">
        <v>-1.0188205379006201</v>
      </c>
      <c r="AJ106" s="1">
        <v>41.085981661129402</v>
      </c>
      <c r="AK106" s="1">
        <v>41.859241936035097</v>
      </c>
      <c r="AL106" s="1">
        <v>0.74326686436558698</v>
      </c>
      <c r="AM106" s="1">
        <v>0.77379158960069905</v>
      </c>
      <c r="AN106" s="1">
        <v>0.94946347835087896</v>
      </c>
      <c r="AO106" s="1">
        <v>1.11057015583041</v>
      </c>
      <c r="AP106" s="1">
        <v>1.11057015583041</v>
      </c>
      <c r="AQ106" s="1">
        <v>17.755305917379602</v>
      </c>
      <c r="AR106" s="1">
        <v>15.9875590249566</v>
      </c>
    </row>
    <row r="107" spans="1:44">
      <c r="A107" t="s">
        <v>97</v>
      </c>
      <c r="B107" s="1">
        <v>231.269756972789</v>
      </c>
      <c r="C107" s="1">
        <v>2.1110456037524001E-2</v>
      </c>
      <c r="D107" s="1">
        <v>8.14260447161642E-2</v>
      </c>
      <c r="E107" s="1">
        <v>0.119424865583707</v>
      </c>
      <c r="F107" s="1">
        <v>0.59408002116061798</v>
      </c>
      <c r="G107" s="1">
        <v>-1.6832749198438901</v>
      </c>
      <c r="H107" s="1">
        <v>7.3481571845851503</v>
      </c>
      <c r="I107" s="1">
        <v>12.3689686947952</v>
      </c>
      <c r="J107" s="1">
        <v>0.71369048378511502</v>
      </c>
      <c r="K107" s="1">
        <v>0.23000529786712701</v>
      </c>
      <c r="L107" s="1">
        <v>0.87634552427567702</v>
      </c>
      <c r="M107" s="1">
        <v>0.70400966262479003</v>
      </c>
      <c r="N107" s="1">
        <v>-1.42043504952993</v>
      </c>
      <c r="O107" s="1">
        <v>7.9991763990073501</v>
      </c>
      <c r="P107" s="1">
        <v>11.362310523849301</v>
      </c>
      <c r="Q107" s="3">
        <v>0.100302769037524</v>
      </c>
      <c r="R107" s="1">
        <v>0.18650046117914601</v>
      </c>
      <c r="S107" s="1">
        <v>0.28962424559584998</v>
      </c>
      <c r="T107" s="1">
        <v>0.57897610478550299</v>
      </c>
      <c r="U107" s="1">
        <v>-1.72718699741585</v>
      </c>
      <c r="V107" s="1">
        <v>6.0866116664124004</v>
      </c>
      <c r="W107" s="1">
        <v>10.512716527576901</v>
      </c>
      <c r="X107" s="3">
        <v>0.116819209945518</v>
      </c>
      <c r="Y107" s="1">
        <v>0.23285962515806599</v>
      </c>
      <c r="Z107" s="1">
        <v>0.33410294044418098</v>
      </c>
      <c r="AA107" s="1">
        <v>0.60957795775173196</v>
      </c>
      <c r="AB107" s="1">
        <v>-1.6404792648478199</v>
      </c>
      <c r="AC107" s="1">
        <v>8.8711777535162799</v>
      </c>
      <c r="AD107" s="1">
        <v>14.552983158206199</v>
      </c>
      <c r="AE107" s="1">
        <v>0.70732718344682499</v>
      </c>
      <c r="AF107" s="1">
        <v>0.40062764609943102</v>
      </c>
      <c r="AG107" s="1">
        <v>0.93367188214980701</v>
      </c>
      <c r="AH107" s="1">
        <v>0.72237536542956604</v>
      </c>
      <c r="AI107" s="1">
        <v>-1.3843218468632801</v>
      </c>
      <c r="AJ107" s="1">
        <v>10.512716527576901</v>
      </c>
      <c r="AK107" s="1">
        <v>14.552983158206199</v>
      </c>
      <c r="AL107" s="1">
        <v>0.70976500674795695</v>
      </c>
      <c r="AM107" s="1">
        <v>0.38211977075234299</v>
      </c>
      <c r="AN107" s="1">
        <v>0.90666755700706703</v>
      </c>
      <c r="AO107" s="1">
        <v>0.68611089024933902</v>
      </c>
      <c r="AP107" s="1">
        <v>-1.4574903477141801</v>
      </c>
      <c r="AQ107" s="1">
        <v>6.0866116664124004</v>
      </c>
      <c r="AR107" s="1">
        <v>8.8711777535162799</v>
      </c>
    </row>
    <row r="108" spans="1:44">
      <c r="A108" t="s">
        <v>66</v>
      </c>
      <c r="B108" s="1">
        <v>49.465698227286303</v>
      </c>
      <c r="C108" s="1">
        <v>0.10997233156369</v>
      </c>
      <c r="D108" s="1">
        <v>0.56557199089897903</v>
      </c>
      <c r="E108" s="1">
        <v>0.62212918998887701</v>
      </c>
      <c r="F108" s="1">
        <v>0.83144861176720997</v>
      </c>
      <c r="G108" s="1">
        <v>-1.2027201511282</v>
      </c>
      <c r="H108" s="1">
        <v>1.9112765734334001</v>
      </c>
      <c r="I108" s="1">
        <v>2.2987308491759699</v>
      </c>
      <c r="J108" s="1">
        <v>0.717011606808861</v>
      </c>
      <c r="K108" s="1">
        <v>0.38443479401446601</v>
      </c>
      <c r="L108" s="1">
        <v>0.88042355440715903</v>
      </c>
      <c r="M108" s="1">
        <v>0.75501079297982998</v>
      </c>
      <c r="N108" s="1">
        <v>-1.32448437730706</v>
      </c>
      <c r="O108" s="1">
        <v>1.82130386998548</v>
      </c>
      <c r="P108" s="1">
        <v>2.4122885220101802</v>
      </c>
      <c r="Q108" s="3">
        <v>0.32520556652299998</v>
      </c>
      <c r="R108" s="1">
        <v>0.92480332979978097</v>
      </c>
      <c r="S108" s="1">
        <v>0.939031073335162</v>
      </c>
      <c r="T108" s="1">
        <v>1.04484542450951</v>
      </c>
      <c r="U108" s="1">
        <v>1.04484542450951</v>
      </c>
      <c r="V108" s="1">
        <v>1.8616945741606801</v>
      </c>
      <c r="W108" s="1">
        <v>1.7817894690484199</v>
      </c>
      <c r="X108" s="3">
        <v>0.158157705207012</v>
      </c>
      <c r="Y108" s="1">
        <v>0.35295527878698102</v>
      </c>
      <c r="Z108" s="1">
        <v>0.45233103689205401</v>
      </c>
      <c r="AA108" s="1">
        <v>0.661635470466021</v>
      </c>
      <c r="AB108" s="1">
        <v>-1.5114062722418</v>
      </c>
      <c r="AC108" s="1">
        <v>1.9621790764482401</v>
      </c>
      <c r="AD108" s="1">
        <v>2.9656497631986398</v>
      </c>
      <c r="AE108" s="1">
        <v>0.70732718344682499</v>
      </c>
      <c r="AF108" s="1">
        <v>0.24080510619311199</v>
      </c>
      <c r="AG108" s="1">
        <v>0.93367188214980701</v>
      </c>
      <c r="AH108" s="1">
        <v>0.60080913498475497</v>
      </c>
      <c r="AI108" s="1">
        <v>-1.66442209642064</v>
      </c>
      <c r="AJ108" s="1">
        <v>1.7817894690484199</v>
      </c>
      <c r="AK108" s="1">
        <v>2.9656497631986398</v>
      </c>
      <c r="AL108" s="1">
        <v>0.76358595071984303</v>
      </c>
      <c r="AM108" s="1">
        <v>0.91223338550615596</v>
      </c>
      <c r="AN108" s="1">
        <v>0.97541947253244499</v>
      </c>
      <c r="AO108" s="1">
        <v>0.94878933145797695</v>
      </c>
      <c r="AP108" s="1">
        <v>-1.05397475165886</v>
      </c>
      <c r="AQ108" s="1">
        <v>1.8616945741606801</v>
      </c>
      <c r="AR108" s="1">
        <v>1.9621790764482401</v>
      </c>
    </row>
    <row r="109" spans="1:44">
      <c r="A109" t="s">
        <v>136</v>
      </c>
      <c r="B109" s="1">
        <v>87.580228984355898</v>
      </c>
      <c r="C109" s="1">
        <v>9.7640192877773604E-4</v>
      </c>
      <c r="D109" s="1">
        <v>2.1759814412760899E-3</v>
      </c>
      <c r="E109" s="1">
        <v>5.5236451970854701E-3</v>
      </c>
      <c r="F109" s="1">
        <v>0.42970047444055798</v>
      </c>
      <c r="G109" s="1">
        <v>-2.3272024572510199</v>
      </c>
      <c r="H109" s="1">
        <v>2.24749621203267</v>
      </c>
      <c r="I109" s="1">
        <v>5.2303787065587501</v>
      </c>
      <c r="J109" s="1">
        <v>0.717011606808861</v>
      </c>
      <c r="K109" s="1">
        <v>0.34189092756983203</v>
      </c>
      <c r="L109" s="1">
        <v>0.88042355440715903</v>
      </c>
      <c r="M109" s="1">
        <v>0.79258858723203496</v>
      </c>
      <c r="N109" s="1">
        <v>-1.2616886189243599</v>
      </c>
      <c r="O109" s="1">
        <v>3.0523895570351098</v>
      </c>
      <c r="P109" s="1">
        <v>3.8511651644836</v>
      </c>
      <c r="Q109" s="3">
        <v>1.21946799417905E-2</v>
      </c>
      <c r="R109" s="1">
        <v>8.2695173355267007E-3</v>
      </c>
      <c r="S109" s="1">
        <v>3.52121383319201E-2</v>
      </c>
      <c r="T109" s="1">
        <v>0.35378883471628397</v>
      </c>
      <c r="U109" s="1">
        <v>-2.8265448252541199</v>
      </c>
      <c r="V109" s="1">
        <v>1.81556591373277</v>
      </c>
      <c r="W109" s="1">
        <v>5.1317784374686797</v>
      </c>
      <c r="X109" s="3">
        <v>3.9120879316192202E-2</v>
      </c>
      <c r="Y109" s="1">
        <v>5.7188567968566202E-2</v>
      </c>
      <c r="Z109" s="1">
        <v>0.11188571484430899</v>
      </c>
      <c r="AA109" s="1">
        <v>0.52190029649327996</v>
      </c>
      <c r="AB109" s="1">
        <v>-1.9160747880756801</v>
      </c>
      <c r="AC109" s="1">
        <v>2.7821844334563099</v>
      </c>
      <c r="AD109" s="1">
        <v>5.33087344813688</v>
      </c>
      <c r="AE109" s="1">
        <v>0.72603787288224997</v>
      </c>
      <c r="AF109" s="1">
        <v>0.88175780340598198</v>
      </c>
      <c r="AG109" s="1">
        <v>0.95836999220456798</v>
      </c>
      <c r="AH109" s="1">
        <v>0.96265245974451596</v>
      </c>
      <c r="AI109" s="1">
        <v>-1.0387964938721399</v>
      </c>
      <c r="AJ109" s="1">
        <v>5.1317784374686797</v>
      </c>
      <c r="AK109" s="1">
        <v>5.33087344813688</v>
      </c>
      <c r="AL109" s="1">
        <v>0.70976500674795695</v>
      </c>
      <c r="AM109" s="1">
        <v>0.30465602234162198</v>
      </c>
      <c r="AN109" s="1">
        <v>0.90666755700706703</v>
      </c>
      <c r="AO109" s="1">
        <v>0.65256849681472096</v>
      </c>
      <c r="AP109" s="1">
        <v>-1.53240618399622</v>
      </c>
      <c r="AQ109" s="1">
        <v>1.81556591373277</v>
      </c>
      <c r="AR109" s="1">
        <v>2.7821844334563099</v>
      </c>
    </row>
    <row r="110" spans="1:44">
      <c r="A110" t="s">
        <v>144</v>
      </c>
      <c r="B110" s="1">
        <v>30.913907080888698</v>
      </c>
      <c r="C110" s="1">
        <v>1.00372779673917E-2</v>
      </c>
      <c r="D110" s="1">
        <v>3.1832510125156602E-2</v>
      </c>
      <c r="E110" s="1">
        <v>5.6782315358387597E-2</v>
      </c>
      <c r="F110" s="1">
        <v>0.37729532622522399</v>
      </c>
      <c r="G110" s="1">
        <v>-2.6504436458432399</v>
      </c>
      <c r="H110" s="1">
        <v>0.715097291597381</v>
      </c>
      <c r="I110" s="1">
        <v>1.8953250723620101</v>
      </c>
      <c r="J110" s="1">
        <v>0.74828157336396295</v>
      </c>
      <c r="K110" s="1">
        <v>0.68932319418676702</v>
      </c>
      <c r="L110" s="1">
        <v>0.91882016450272697</v>
      </c>
      <c r="M110" s="1">
        <v>1.1862332821311701</v>
      </c>
      <c r="N110" s="1">
        <v>1.1862332821311701</v>
      </c>
      <c r="O110" s="1">
        <v>1.2679714439021399</v>
      </c>
      <c r="P110" s="1">
        <v>1.0689056385778399</v>
      </c>
      <c r="Q110" s="3">
        <v>9.6660996181909306E-2</v>
      </c>
      <c r="R110" s="1">
        <v>0.173385661901299</v>
      </c>
      <c r="S110" s="1">
        <v>0.27910862647526302</v>
      </c>
      <c r="T110" s="1">
        <v>0.47204568139908898</v>
      </c>
      <c r="U110" s="1">
        <v>-2.1184390397050401</v>
      </c>
      <c r="V110" s="1">
        <v>0.87116714320622302</v>
      </c>
      <c r="W110" s="1">
        <v>1.84551448604242</v>
      </c>
      <c r="X110" s="3">
        <v>5.2610742244616898E-2</v>
      </c>
      <c r="Y110" s="1">
        <v>8.20727579016024E-2</v>
      </c>
      <c r="Z110" s="1">
        <v>0.15046672281960399</v>
      </c>
      <c r="AA110" s="1">
        <v>0.301563532515505</v>
      </c>
      <c r="AB110" s="1">
        <v>-3.3160508223870999</v>
      </c>
      <c r="AC110" s="1">
        <v>0.58698740010774098</v>
      </c>
      <c r="AD110" s="1">
        <v>1.94648005046409</v>
      </c>
      <c r="AE110" s="1">
        <v>0.72603787288224997</v>
      </c>
      <c r="AF110" s="1">
        <v>0.90028696237398798</v>
      </c>
      <c r="AG110" s="1">
        <v>0.95836999220456798</v>
      </c>
      <c r="AH110" s="1">
        <v>0.9481291552851</v>
      </c>
      <c r="AI110" s="1">
        <v>-1.0547086274330399</v>
      </c>
      <c r="AJ110" s="1">
        <v>1.84551448604242</v>
      </c>
      <c r="AK110" s="1">
        <v>1.94648005046409</v>
      </c>
      <c r="AL110" s="1">
        <v>0.71046566536579303</v>
      </c>
      <c r="AM110" s="1">
        <v>0.59459415632701895</v>
      </c>
      <c r="AN110" s="1">
        <v>0.90756259188662602</v>
      </c>
      <c r="AO110" s="1">
        <v>1.4841326118829901</v>
      </c>
      <c r="AP110" s="1">
        <v>1.4841326118829901</v>
      </c>
      <c r="AQ110" s="1">
        <v>0.87116714320622302</v>
      </c>
      <c r="AR110" s="1">
        <v>0.58698740010774098</v>
      </c>
    </row>
    <row r="111" spans="1:44">
      <c r="A111" t="s">
        <v>99</v>
      </c>
      <c r="B111" s="1">
        <v>2934.1462936401299</v>
      </c>
      <c r="C111" s="1">
        <v>3.5390122793239702E-4</v>
      </c>
      <c r="D111" s="1">
        <v>5.2962463188480796E-4</v>
      </c>
      <c r="E111" s="1">
        <v>2.0020698037318402E-3</v>
      </c>
      <c r="F111" s="1">
        <v>0.59045507001844</v>
      </c>
      <c r="G111" s="1">
        <v>-1.6936089649780901</v>
      </c>
      <c r="H111" s="1">
        <v>93.653688402575398</v>
      </c>
      <c r="I111" s="1">
        <v>158.612726267754</v>
      </c>
      <c r="J111" s="1">
        <v>0.79261010738767002</v>
      </c>
      <c r="K111" s="1">
        <v>0.91241141528361003</v>
      </c>
      <c r="L111" s="1">
        <v>0.97325148069927903</v>
      </c>
      <c r="M111" s="1">
        <v>0.98598707058020196</v>
      </c>
      <c r="N111" s="1">
        <v>-1.0142120823263401</v>
      </c>
      <c r="O111" s="1">
        <v>121.022764158561</v>
      </c>
      <c r="P111" s="1">
        <v>122.742749645852</v>
      </c>
      <c r="Q111" s="3">
        <v>2.8695251043739998E-3</v>
      </c>
      <c r="R111" s="1">
        <v>9.4156292487272101E-4</v>
      </c>
      <c r="S111" s="1">
        <v>8.2857537388799397E-3</v>
      </c>
      <c r="T111" s="1">
        <v>0.50471816452474205</v>
      </c>
      <c r="U111" s="1">
        <v>-1.9813037657196799</v>
      </c>
      <c r="V111" s="1">
        <v>85.978830908635004</v>
      </c>
      <c r="W111" s="1">
        <v>170.35018143178399</v>
      </c>
      <c r="X111" s="3">
        <v>3.9120879316192202E-2</v>
      </c>
      <c r="Y111" s="1">
        <v>5.7638095525856498E-2</v>
      </c>
      <c r="Z111" s="1">
        <v>0.11188571484430899</v>
      </c>
      <c r="AA111" s="1">
        <v>0.69075617684330404</v>
      </c>
      <c r="AB111" s="1">
        <v>-1.4476888278725299</v>
      </c>
      <c r="AC111" s="1">
        <v>102.01363822598501</v>
      </c>
      <c r="AD111" s="1">
        <v>147.68400434116299</v>
      </c>
      <c r="AE111" s="1">
        <v>0.70732718344682499</v>
      </c>
      <c r="AF111" s="1">
        <v>0.41824528876567402</v>
      </c>
      <c r="AG111" s="1">
        <v>0.93367188214980701</v>
      </c>
      <c r="AH111" s="1">
        <v>1.1534775360124101</v>
      </c>
      <c r="AI111" s="1">
        <v>1.1534775360124101</v>
      </c>
      <c r="AJ111" s="1">
        <v>170.35018143178399</v>
      </c>
      <c r="AK111" s="1">
        <v>147.68400434116299</v>
      </c>
      <c r="AL111" s="1">
        <v>0.70976500674795695</v>
      </c>
      <c r="AM111" s="1">
        <v>0.36763371028726</v>
      </c>
      <c r="AN111" s="1">
        <v>0.90666755700706703</v>
      </c>
      <c r="AO111" s="1">
        <v>0.84281702330513497</v>
      </c>
      <c r="AP111" s="1">
        <v>-1.18649715460001</v>
      </c>
      <c r="AQ111" s="1">
        <v>85.978830908635004</v>
      </c>
      <c r="AR111" s="1">
        <v>102.01363822598501</v>
      </c>
    </row>
    <row r="112" spans="1:44">
      <c r="A112" t="s">
        <v>133</v>
      </c>
      <c r="B112" s="1">
        <v>58.340792834758702</v>
      </c>
      <c r="C112" s="1">
        <v>8.4868539018086199E-3</v>
      </c>
      <c r="D112" s="1">
        <v>2.6188006325580802E-2</v>
      </c>
      <c r="E112" s="1">
        <v>4.8011344930231598E-2</v>
      </c>
      <c r="F112" s="1">
        <v>0.45705566661953601</v>
      </c>
      <c r="G112" s="1">
        <v>-2.1879172998689</v>
      </c>
      <c r="H112" s="1">
        <v>1.5412268977949699</v>
      </c>
      <c r="I112" s="1">
        <v>3.37207699226306</v>
      </c>
      <c r="J112" s="1">
        <v>0.717011606808861</v>
      </c>
      <c r="K112" s="1">
        <v>0.49266652233284502</v>
      </c>
      <c r="L112" s="1">
        <v>0.88042355440715903</v>
      </c>
      <c r="M112" s="1">
        <v>1.25503619455014</v>
      </c>
      <c r="N112" s="1">
        <v>1.25503619455014</v>
      </c>
      <c r="O112" s="1">
        <v>2.55393686079737</v>
      </c>
      <c r="P112" s="1">
        <v>2.0349507623648901</v>
      </c>
      <c r="Q112" s="3">
        <v>0.110597304347702</v>
      </c>
      <c r="R112" s="1">
        <v>0.227415707064963</v>
      </c>
      <c r="S112" s="1">
        <v>0.319349716303991</v>
      </c>
      <c r="T112" s="1">
        <v>0.59863829582764305</v>
      </c>
      <c r="U112" s="1">
        <v>-1.67045778221965</v>
      </c>
      <c r="V112" s="1">
        <v>1.9760248609097899</v>
      </c>
      <c r="W112" s="1">
        <v>3.30086610648027</v>
      </c>
      <c r="X112" s="3">
        <v>3.5370706248455903E-2</v>
      </c>
      <c r="Y112" s="1">
        <v>4.9813744633242098E-2</v>
      </c>
      <c r="Z112" s="1">
        <v>0.101160219870583</v>
      </c>
      <c r="AA112" s="1">
        <v>0.34895843424152501</v>
      </c>
      <c r="AB112" s="1">
        <v>-2.86567081312575</v>
      </c>
      <c r="AC112" s="1">
        <v>1.20210043784219</v>
      </c>
      <c r="AD112" s="1">
        <v>3.4448241385576002</v>
      </c>
      <c r="AE112" s="1">
        <v>0.72650335138201305</v>
      </c>
      <c r="AF112" s="1">
        <v>0.90812918922751495</v>
      </c>
      <c r="AG112" s="1">
        <v>0.95898442382425597</v>
      </c>
      <c r="AH112" s="1">
        <v>0.95821033924785204</v>
      </c>
      <c r="AI112" s="1">
        <v>-1.0436121997858501</v>
      </c>
      <c r="AJ112" s="1">
        <v>3.30086610648027</v>
      </c>
      <c r="AK112" s="1">
        <v>3.4448241385576002</v>
      </c>
      <c r="AL112" s="1">
        <v>0.70976500674795695</v>
      </c>
      <c r="AM112" s="1">
        <v>0.366414681185805</v>
      </c>
      <c r="AN112" s="1">
        <v>0.90666755700706703</v>
      </c>
      <c r="AO112" s="1">
        <v>1.6438101167508701</v>
      </c>
      <c r="AP112" s="1">
        <v>1.6438101167508701</v>
      </c>
      <c r="AQ112" s="1">
        <v>1.9760248609097899</v>
      </c>
      <c r="AR112" s="1">
        <v>1.20210043784219</v>
      </c>
    </row>
    <row r="113" spans="1:44">
      <c r="A113" t="s">
        <v>121</v>
      </c>
      <c r="B113" s="1">
        <v>176.75548410415601</v>
      </c>
      <c r="C113" s="1">
        <v>3.7825069618089202E-4</v>
      </c>
      <c r="D113" s="1">
        <v>6.3221902075949097E-4</v>
      </c>
      <c r="E113" s="1">
        <v>2.1398182241090398E-3</v>
      </c>
      <c r="F113" s="1">
        <v>0.48436915945700698</v>
      </c>
      <c r="G113" s="1">
        <v>-2.0645410230515702</v>
      </c>
      <c r="H113" s="1">
        <v>4.9100268626185102</v>
      </c>
      <c r="I113" s="1">
        <v>10.136951880920099</v>
      </c>
      <c r="J113" s="1">
        <v>0.717011606808861</v>
      </c>
      <c r="K113" s="1">
        <v>0.40389312495692897</v>
      </c>
      <c r="L113" s="1">
        <v>0.88042355440715903</v>
      </c>
      <c r="M113" s="1">
        <v>1.16361329040591</v>
      </c>
      <c r="N113" s="1">
        <v>1.16361329040591</v>
      </c>
      <c r="O113" s="1">
        <v>7.6102682112118796</v>
      </c>
      <c r="P113" s="1">
        <v>6.5402039269866199</v>
      </c>
      <c r="Q113" s="3">
        <v>1.8032093507095701E-2</v>
      </c>
      <c r="R113" s="1">
        <v>1.4989177727773299E-2</v>
      </c>
      <c r="S113" s="1">
        <v>5.2067670001739098E-2</v>
      </c>
      <c r="T113" s="1">
        <v>0.53708954369865103</v>
      </c>
      <c r="U113" s="1">
        <v>-1.8618869269238201</v>
      </c>
      <c r="V113" s="1">
        <v>5.5772910896644001</v>
      </c>
      <c r="W113" s="1">
        <v>10.3842853664048</v>
      </c>
      <c r="X113" s="3">
        <v>8.1508297233750006E-3</v>
      </c>
      <c r="Y113" s="1">
        <v>6.0737813956046501E-3</v>
      </c>
      <c r="Z113" s="1">
        <v>2.3311373008852498E-2</v>
      </c>
      <c r="AA113" s="1">
        <v>0.43682377619461499</v>
      </c>
      <c r="AB113" s="1">
        <v>-2.2892526792188002</v>
      </c>
      <c r="AC113" s="1">
        <v>4.3225937832636996</v>
      </c>
      <c r="AD113" s="1">
        <v>9.8955093981269595</v>
      </c>
      <c r="AE113" s="1">
        <v>0.70732718344682499</v>
      </c>
      <c r="AF113" s="1">
        <v>0.81429073793546902</v>
      </c>
      <c r="AG113" s="1">
        <v>0.93367188214980701</v>
      </c>
      <c r="AH113" s="1">
        <v>1.0493937147343699</v>
      </c>
      <c r="AI113" s="1">
        <v>1.0493937147343699</v>
      </c>
      <c r="AJ113" s="1">
        <v>10.3842853664048</v>
      </c>
      <c r="AK113" s="1">
        <v>9.8955093981269595</v>
      </c>
      <c r="AL113" s="1">
        <v>0.70976500674795695</v>
      </c>
      <c r="AM113" s="1">
        <v>0.39308013154228699</v>
      </c>
      <c r="AN113" s="1">
        <v>0.90666755700706703</v>
      </c>
      <c r="AO113" s="1">
        <v>1.2902649125852801</v>
      </c>
      <c r="AP113" s="1">
        <v>1.2902649125852801</v>
      </c>
      <c r="AQ113" s="1">
        <v>5.5772910896644001</v>
      </c>
      <c r="AR113" s="1">
        <v>4.3225937832636996</v>
      </c>
    </row>
    <row r="114" spans="1:44">
      <c r="A114" t="s">
        <v>110</v>
      </c>
      <c r="B114" s="1">
        <v>188.70106649398801</v>
      </c>
      <c r="C114" s="1">
        <v>2.02512116304985E-3</v>
      </c>
      <c r="D114" s="1">
        <v>5.0338726052953503E-3</v>
      </c>
      <c r="E114" s="1">
        <v>1.14563997223963E-2</v>
      </c>
      <c r="F114" s="1">
        <v>0.546530836410696</v>
      </c>
      <c r="G114" s="1">
        <v>-1.8297229239020201</v>
      </c>
      <c r="H114" s="1">
        <v>5.6705285808591999</v>
      </c>
      <c r="I114" s="1">
        <v>10.3754961339811</v>
      </c>
      <c r="J114" s="1">
        <v>0.67332323681013495</v>
      </c>
      <c r="K114" s="1">
        <v>0.116673382488255</v>
      </c>
      <c r="L114" s="1">
        <v>0.82677830008314201</v>
      </c>
      <c r="M114" s="1">
        <v>0.73109689672081501</v>
      </c>
      <c r="N114" s="1">
        <v>-1.36780774817304</v>
      </c>
      <c r="O114" s="1">
        <v>6.55848724960551</v>
      </c>
      <c r="P114" s="1">
        <v>8.97074967583006</v>
      </c>
      <c r="Q114" s="3">
        <v>4.5806405593496399E-2</v>
      </c>
      <c r="R114" s="1">
        <v>5.71148619743908E-2</v>
      </c>
      <c r="S114" s="1">
        <v>0.13226599615122001</v>
      </c>
      <c r="T114" s="1">
        <v>0.57272343196100794</v>
      </c>
      <c r="U114" s="1">
        <v>-1.7460434551734501</v>
      </c>
      <c r="V114" s="1">
        <v>4.9633643216374104</v>
      </c>
      <c r="W114" s="1">
        <v>8.6662497886207603</v>
      </c>
      <c r="X114" s="3">
        <v>1.98215819972445E-2</v>
      </c>
      <c r="Y114" s="1">
        <v>2.3191250936776001E-2</v>
      </c>
      <c r="Z114" s="1">
        <v>5.6689724512119198E-2</v>
      </c>
      <c r="AA114" s="1">
        <v>0.52153611757255802</v>
      </c>
      <c r="AB114" s="1">
        <v>-1.9174127472789499</v>
      </c>
      <c r="AC114" s="1">
        <v>6.4784473398747497</v>
      </c>
      <c r="AD114" s="1">
        <v>12.421857510685699</v>
      </c>
      <c r="AE114" s="1">
        <v>0.70732718344682499</v>
      </c>
      <c r="AF114" s="1">
        <v>0.143170848355757</v>
      </c>
      <c r="AG114" s="1">
        <v>0.93367188214980701</v>
      </c>
      <c r="AH114" s="1">
        <v>0.69766134256803802</v>
      </c>
      <c r="AI114" s="1">
        <v>-1.43336019782761</v>
      </c>
      <c r="AJ114" s="1">
        <v>8.6662497886207603</v>
      </c>
      <c r="AK114" s="1">
        <v>12.421857510685699</v>
      </c>
      <c r="AL114" s="1">
        <v>0.70976500674795695</v>
      </c>
      <c r="AM114" s="1">
        <v>0.384774195204103</v>
      </c>
      <c r="AN114" s="1">
        <v>0.90666755700706703</v>
      </c>
      <c r="AO114" s="1">
        <v>0.76613485624320599</v>
      </c>
      <c r="AP114" s="1">
        <v>-1.3052532355773001</v>
      </c>
      <c r="AQ114" s="1">
        <v>4.9633643216374104</v>
      </c>
      <c r="AR114" s="1">
        <v>6.4784473398747497</v>
      </c>
    </row>
    <row r="115" spans="1:44">
      <c r="A115" t="s">
        <v>129</v>
      </c>
      <c r="B115" s="1">
        <v>220.87168717384299</v>
      </c>
      <c r="C115" s="1">
        <v>1.47895625273263E-3</v>
      </c>
      <c r="D115" s="1">
        <v>3.61287884596114E-3</v>
      </c>
      <c r="E115" s="1">
        <v>8.3666668011731695E-3</v>
      </c>
      <c r="F115" s="1">
        <v>0.46827257228429497</v>
      </c>
      <c r="G115" s="1">
        <v>-2.1355083752222899</v>
      </c>
      <c r="H115" s="1">
        <v>6.0274894277741398</v>
      </c>
      <c r="I115" s="1">
        <v>12.8717541529263</v>
      </c>
      <c r="J115" s="1">
        <v>0.717011606808861</v>
      </c>
      <c r="K115" s="1">
        <v>0.41819911190815101</v>
      </c>
      <c r="L115" s="1">
        <v>0.88042355440715903</v>
      </c>
      <c r="M115" s="1">
        <v>0.82761220433724503</v>
      </c>
      <c r="N115" s="1">
        <v>-1.2082953764569</v>
      </c>
      <c r="O115" s="1">
        <v>8.0130995825549096</v>
      </c>
      <c r="P115" s="1">
        <v>9.6821911763804707</v>
      </c>
      <c r="Q115" s="3">
        <v>2.1306628930707099E-2</v>
      </c>
      <c r="R115" s="1">
        <v>2.0507630345805598E-2</v>
      </c>
      <c r="S115" s="1">
        <v>6.1522891037416899E-2</v>
      </c>
      <c r="T115" s="1">
        <v>0.44355984382572899</v>
      </c>
      <c r="U115" s="1">
        <v>-2.2544872217803502</v>
      </c>
      <c r="V115" s="1">
        <v>5.3367474461404001</v>
      </c>
      <c r="W115" s="1">
        <v>12.031628921540699</v>
      </c>
      <c r="X115" s="3">
        <v>3.2109822329227003E-2</v>
      </c>
      <c r="Y115" s="1">
        <v>4.3134194662261698E-2</v>
      </c>
      <c r="Z115" s="1">
        <v>9.1834091861589404E-2</v>
      </c>
      <c r="AA115" s="1">
        <v>0.49436215880692402</v>
      </c>
      <c r="AB115" s="1">
        <v>-2.0228085467005799</v>
      </c>
      <c r="AC115" s="1">
        <v>6.8076350190046497</v>
      </c>
      <c r="AD115" s="1">
        <v>13.7705422976225</v>
      </c>
      <c r="AE115" s="1">
        <v>0.70732718344682499</v>
      </c>
      <c r="AF115" s="1">
        <v>0.64727418540430304</v>
      </c>
      <c r="AG115" s="1">
        <v>0.93367188214980701</v>
      </c>
      <c r="AH115" s="1">
        <v>0.87372222975878999</v>
      </c>
      <c r="AI115" s="1">
        <v>-1.14452850796307</v>
      </c>
      <c r="AJ115" s="1">
        <v>12.031628921540699</v>
      </c>
      <c r="AK115" s="1">
        <v>13.7705422976225</v>
      </c>
      <c r="AL115" s="1">
        <v>0.71046566536579303</v>
      </c>
      <c r="AM115" s="1">
        <v>0.49910177336514999</v>
      </c>
      <c r="AN115" s="1">
        <v>0.90756259188662602</v>
      </c>
      <c r="AO115" s="1">
        <v>0.78393560039905097</v>
      </c>
      <c r="AP115" s="1">
        <v>-1.2756149860919199</v>
      </c>
      <c r="AQ115" s="1">
        <v>5.3367474461404001</v>
      </c>
      <c r="AR115" s="1">
        <v>6.8076350190046497</v>
      </c>
    </row>
    <row r="116" spans="1:44">
      <c r="A116" t="s">
        <v>173</v>
      </c>
      <c r="B116" s="1">
        <v>82.747875092718402</v>
      </c>
      <c r="C116" s="1">
        <v>8.7380521613666105E-4</v>
      </c>
      <c r="D116" s="1">
        <v>1.9098885438415499E-3</v>
      </c>
      <c r="E116" s="1">
        <v>4.94324093700168E-3</v>
      </c>
      <c r="F116" s="1">
        <v>0.22407983970154999</v>
      </c>
      <c r="G116" s="1">
        <v>-4.4626950881966296</v>
      </c>
      <c r="H116" s="1">
        <v>1.26527136359712</v>
      </c>
      <c r="I116" s="1">
        <v>5.6465202981344698</v>
      </c>
      <c r="J116" s="1">
        <v>0.717011606808861</v>
      </c>
      <c r="K116" s="1">
        <v>0.524842631881968</v>
      </c>
      <c r="L116" s="1">
        <v>0.88042355440715903</v>
      </c>
      <c r="M116" s="1">
        <v>1.30890690495766</v>
      </c>
      <c r="N116" s="1">
        <v>1.30890690495766</v>
      </c>
      <c r="O116" s="1">
        <v>3.0579942585736899</v>
      </c>
      <c r="P116" s="1">
        <v>2.3362962233067401</v>
      </c>
      <c r="Q116" s="3">
        <v>3.4954044659350099E-2</v>
      </c>
      <c r="R116" s="1">
        <v>4.1289465253857398E-2</v>
      </c>
      <c r="S116" s="1">
        <v>0.10092980395387301</v>
      </c>
      <c r="T116" s="1">
        <v>0.31380499531574202</v>
      </c>
      <c r="U116" s="1">
        <v>-3.18669242022048</v>
      </c>
      <c r="V116" s="1">
        <v>1.71303640290424</v>
      </c>
      <c r="W116" s="1">
        <v>5.4589201196282904</v>
      </c>
      <c r="X116" s="3">
        <v>1.12592385019872E-2</v>
      </c>
      <c r="Y116" s="1">
        <v>1.00019568692653E-2</v>
      </c>
      <c r="Z116" s="1">
        <v>3.2201422115683401E-2</v>
      </c>
      <c r="AA116" s="1">
        <v>0.160009481398315</v>
      </c>
      <c r="AB116" s="1">
        <v>-6.2496296548244903</v>
      </c>
      <c r="AC116" s="1">
        <v>0.93454617825095299</v>
      </c>
      <c r="AD116" s="1">
        <v>5.8405675075926098</v>
      </c>
      <c r="AE116" s="1">
        <v>0.72603787288224997</v>
      </c>
      <c r="AF116" s="1">
        <v>0.88474803124539103</v>
      </c>
      <c r="AG116" s="1">
        <v>0.95836999220456798</v>
      </c>
      <c r="AH116" s="1">
        <v>0.93465576974660702</v>
      </c>
      <c r="AI116" s="1">
        <v>-1.06991261635404</v>
      </c>
      <c r="AJ116" s="1">
        <v>5.4589201196282904</v>
      </c>
      <c r="AK116" s="1">
        <v>5.8405675075926098</v>
      </c>
      <c r="AL116" s="1">
        <v>0.70976500674795695</v>
      </c>
      <c r="AM116" s="1">
        <v>0.39224442524618103</v>
      </c>
      <c r="AN116" s="1">
        <v>0.90666755700706703</v>
      </c>
      <c r="AO116" s="1">
        <v>1.8330141869346299</v>
      </c>
      <c r="AP116" s="1">
        <v>1.8330141869346299</v>
      </c>
      <c r="AQ116" s="1">
        <v>1.71303640290424</v>
      </c>
      <c r="AR116" s="1">
        <v>0.93454617825095299</v>
      </c>
    </row>
    <row r="117" spans="1:44">
      <c r="A117" t="s">
        <v>142</v>
      </c>
      <c r="B117" s="1">
        <v>469.20333290100098</v>
      </c>
      <c r="C117" s="1">
        <v>6.8080348245267298E-4</v>
      </c>
      <c r="D117" s="1">
        <v>1.25462356051992E-3</v>
      </c>
      <c r="E117" s="1">
        <v>3.8514025578751201E-3</v>
      </c>
      <c r="F117" s="1">
        <v>0.38672325831481602</v>
      </c>
      <c r="G117" s="1">
        <v>-2.5858284406208001</v>
      </c>
      <c r="H117" s="1">
        <v>10.4696482008281</v>
      </c>
      <c r="I117" s="1">
        <v>27.072714076652499</v>
      </c>
      <c r="J117" s="1">
        <v>0.42084745430342202</v>
      </c>
      <c r="K117" s="1">
        <v>5.4748548121039704E-3</v>
      </c>
      <c r="L117" s="1">
        <v>0.51676152528420205</v>
      </c>
      <c r="M117" s="1">
        <v>0.45537826813697702</v>
      </c>
      <c r="N117" s="1">
        <v>-2.1959765539342699</v>
      </c>
      <c r="O117" s="1">
        <v>11.36104011426</v>
      </c>
      <c r="P117" s="1">
        <v>24.9485777159076</v>
      </c>
      <c r="Q117" s="3">
        <v>1.8032093507095701E-2</v>
      </c>
      <c r="R117" s="1">
        <v>1.395168233717E-2</v>
      </c>
      <c r="S117" s="1">
        <v>5.2067670001739098E-2</v>
      </c>
      <c r="T117" s="1">
        <v>0.377799660719289</v>
      </c>
      <c r="U117" s="1">
        <v>-2.6469055003810902</v>
      </c>
      <c r="V117" s="1">
        <v>6.9831098692545499</v>
      </c>
      <c r="W117" s="1">
        <v>18.483631919657</v>
      </c>
      <c r="X117" s="3">
        <v>1.54150683839351E-2</v>
      </c>
      <c r="Y117" s="1">
        <v>1.60316711192925E-2</v>
      </c>
      <c r="Z117" s="1">
        <v>4.4087095578054403E-2</v>
      </c>
      <c r="AA117" s="1">
        <v>0.39585763056772399</v>
      </c>
      <c r="AB117" s="1">
        <v>-2.5261607274459599</v>
      </c>
      <c r="AC117" s="1">
        <v>15.6969510005441</v>
      </c>
      <c r="AD117" s="1">
        <v>39.653021152012698</v>
      </c>
      <c r="AE117" s="1">
        <v>0.70732718344682499</v>
      </c>
      <c r="AF117" s="1">
        <v>3.2547928544920397E-2</v>
      </c>
      <c r="AG117" s="1">
        <v>0.93367188214980701</v>
      </c>
      <c r="AH117" s="1">
        <v>0.46613426619919301</v>
      </c>
      <c r="AI117" s="1">
        <v>-2.14530463111817</v>
      </c>
      <c r="AJ117" s="1">
        <v>18.483631919657</v>
      </c>
      <c r="AK117" s="1">
        <v>39.653021152012698</v>
      </c>
      <c r="AL117" s="1">
        <v>0.69805502536734898</v>
      </c>
      <c r="AM117" s="1">
        <v>4.5086323029404497E-2</v>
      </c>
      <c r="AN117" s="1">
        <v>0.89170900014667798</v>
      </c>
      <c r="AO117" s="1">
        <v>0.44487046357329502</v>
      </c>
      <c r="AP117" s="1">
        <v>-2.2478453434911798</v>
      </c>
      <c r="AQ117" s="1">
        <v>6.9831098692545499</v>
      </c>
      <c r="AR117" s="1">
        <v>15.6969510005441</v>
      </c>
    </row>
    <row r="118" spans="1:44">
      <c r="A118" t="s">
        <v>147</v>
      </c>
      <c r="B118" s="1">
        <v>814.63607740402199</v>
      </c>
      <c r="C118" s="1">
        <v>9.0767085244979201E-7</v>
      </c>
      <c r="D118" s="1">
        <v>1.5560071756282099E-7</v>
      </c>
      <c r="E118" s="1">
        <v>5.1348236795731097E-6</v>
      </c>
      <c r="F118" s="1">
        <v>0.365351777489136</v>
      </c>
      <c r="G118" s="1">
        <v>-2.7370880932137598</v>
      </c>
      <c r="H118" s="1">
        <v>18.561113685092</v>
      </c>
      <c r="I118" s="1">
        <v>50.803403255614</v>
      </c>
      <c r="J118" s="1">
        <v>0.76787484404769202</v>
      </c>
      <c r="K118" s="1">
        <v>0.85179309684182103</v>
      </c>
      <c r="L118" s="1">
        <v>0.94287887827251604</v>
      </c>
      <c r="M118" s="1">
        <v>0.97656043767843004</v>
      </c>
      <c r="N118" s="1">
        <v>-1.0240021625054601</v>
      </c>
      <c r="O118" s="1">
        <v>30.3457574008569</v>
      </c>
      <c r="P118" s="1">
        <v>31.074121201219299</v>
      </c>
      <c r="Q118" s="3">
        <v>2.8430898005225901E-4</v>
      </c>
      <c r="R118" s="1">
        <v>2.4877035754572601E-5</v>
      </c>
      <c r="S118" s="1">
        <v>8.2094217990089796E-4</v>
      </c>
      <c r="T118" s="1">
        <v>0.38660294417736601</v>
      </c>
      <c r="U118" s="1">
        <v>-2.5866331725120402</v>
      </c>
      <c r="V118" s="1">
        <v>18.868203869042802</v>
      </c>
      <c r="W118" s="1">
        <v>48.8051220255537</v>
      </c>
      <c r="X118" s="3">
        <v>1.00783422007235E-4</v>
      </c>
      <c r="Y118" s="1">
        <v>1.2639899969006799E-5</v>
      </c>
      <c r="Z118" s="1">
        <v>2.8824058694069298E-4</v>
      </c>
      <c r="AA118" s="1">
        <v>0.34526876560265501</v>
      </c>
      <c r="AB118" s="1">
        <v>-2.89629442227284</v>
      </c>
      <c r="AC118" s="1">
        <v>18.2590215593418</v>
      </c>
      <c r="AD118" s="1">
        <v>52.883502288984303</v>
      </c>
      <c r="AE118" s="1">
        <v>0.70732718344682499</v>
      </c>
      <c r="AF118" s="1">
        <v>0.609596441685607</v>
      </c>
      <c r="AG118" s="1">
        <v>0.93367188214980701</v>
      </c>
      <c r="AH118" s="1">
        <v>0.92287991362966904</v>
      </c>
      <c r="AI118" s="1">
        <v>-1.08356459516712</v>
      </c>
      <c r="AJ118" s="1">
        <v>48.8051220255537</v>
      </c>
      <c r="AK118" s="1">
        <v>52.883502288984303</v>
      </c>
      <c r="AL118" s="1">
        <v>0.76358595071984303</v>
      </c>
      <c r="AM118" s="1">
        <v>0.869508151077383</v>
      </c>
      <c r="AN118" s="1">
        <v>0.97541947253244499</v>
      </c>
      <c r="AO118" s="1">
        <v>1.0333633600149701</v>
      </c>
      <c r="AP118" s="1">
        <v>1.0333633600149701</v>
      </c>
      <c r="AQ118" s="1">
        <v>18.868203869042802</v>
      </c>
      <c r="AR118" s="1">
        <v>18.2590215593418</v>
      </c>
    </row>
    <row r="119" spans="1:44">
      <c r="A119" t="s">
        <v>154</v>
      </c>
      <c r="B119" s="1">
        <v>1719.8446664810101</v>
      </c>
      <c r="C119" s="1">
        <v>1.2588275261994699E-6</v>
      </c>
      <c r="D119" s="1">
        <v>3.2369850673700702E-7</v>
      </c>
      <c r="E119" s="1">
        <v>7.1213671482141604E-6</v>
      </c>
      <c r="F119" s="1">
        <v>0.33556125814620602</v>
      </c>
      <c r="G119" s="1">
        <v>-2.9800818054040401</v>
      </c>
      <c r="H119" s="1">
        <v>36.598942819699701</v>
      </c>
      <c r="I119" s="1">
        <v>109.06784357389699</v>
      </c>
      <c r="J119" s="1">
        <v>0.717011606808861</v>
      </c>
      <c r="K119" s="1">
        <v>0.56235875322745199</v>
      </c>
      <c r="L119" s="1">
        <v>0.88042355440715903</v>
      </c>
      <c r="M119" s="1">
        <v>1.08781448615733</v>
      </c>
      <c r="N119" s="1">
        <v>1.08781448615733</v>
      </c>
      <c r="O119" s="1">
        <v>65.896151678128604</v>
      </c>
      <c r="P119" s="1">
        <v>60.576644747434202</v>
      </c>
      <c r="Q119" s="3">
        <v>7.5671700707429402E-4</v>
      </c>
      <c r="R119" s="1">
        <v>1.32425476238001E-4</v>
      </c>
      <c r="S119" s="1">
        <v>2.1850203579270198E-3</v>
      </c>
      <c r="T119" s="1">
        <v>0.39388940149052298</v>
      </c>
      <c r="U119" s="1">
        <v>-2.5387837200388801</v>
      </c>
      <c r="V119" s="1">
        <v>41.3568259615014</v>
      </c>
      <c r="W119" s="1">
        <v>104.996036447021</v>
      </c>
      <c r="X119" s="3">
        <v>1.00783422007235E-4</v>
      </c>
      <c r="Y119" s="1">
        <v>8.76167605840711E-6</v>
      </c>
      <c r="Z119" s="1">
        <v>2.8824058694069298E-4</v>
      </c>
      <c r="AA119" s="1">
        <v>0.28587049446511698</v>
      </c>
      <c r="AB119" s="1">
        <v>-3.4980874884309601</v>
      </c>
      <c r="AC119" s="1">
        <v>32.388428859762001</v>
      </c>
      <c r="AD119" s="1">
        <v>113.29755774031101</v>
      </c>
      <c r="AE119" s="1">
        <v>0.70732718344682499</v>
      </c>
      <c r="AF119" s="1">
        <v>0.69103285825723804</v>
      </c>
      <c r="AG119" s="1">
        <v>0.93367188214980701</v>
      </c>
      <c r="AH119" s="1">
        <v>0.92672815319049595</v>
      </c>
      <c r="AI119" s="1">
        <v>-1.0790650921278699</v>
      </c>
      <c r="AJ119" s="1">
        <v>104.996036447021</v>
      </c>
      <c r="AK119" s="1">
        <v>113.29755774031101</v>
      </c>
      <c r="AL119" s="1">
        <v>0.70976500674795695</v>
      </c>
      <c r="AM119" s="1">
        <v>0.268320193395225</v>
      </c>
      <c r="AN119" s="1">
        <v>0.90666755700706703</v>
      </c>
      <c r="AO119" s="1">
        <v>1.2769012705827301</v>
      </c>
      <c r="AP119" s="1">
        <v>1.2769012705827301</v>
      </c>
      <c r="AQ119" s="1">
        <v>41.3568259615014</v>
      </c>
      <c r="AR119" s="1">
        <v>32.388428859762001</v>
      </c>
    </row>
    <row r="120" spans="1:44">
      <c r="A120" t="s">
        <v>158</v>
      </c>
      <c r="B120" s="1">
        <v>767.04324007034302</v>
      </c>
      <c r="C120" s="1">
        <v>1.7445247168937E-5</v>
      </c>
      <c r="D120" s="1">
        <v>1.04671483013622E-5</v>
      </c>
      <c r="E120" s="1">
        <v>9.8690255412843604E-5</v>
      </c>
      <c r="F120" s="1">
        <v>0.31793008910911702</v>
      </c>
      <c r="G120" s="1">
        <v>-3.1453455783380999</v>
      </c>
      <c r="H120" s="1">
        <v>15.7353466676532</v>
      </c>
      <c r="I120" s="1">
        <v>49.493103055142498</v>
      </c>
      <c r="J120" s="1">
        <v>0.75306242427383996</v>
      </c>
      <c r="K120" s="1">
        <v>0.72153888093214402</v>
      </c>
      <c r="L120" s="1">
        <v>0.92469060468973896</v>
      </c>
      <c r="M120" s="1">
        <v>0.93246135362487104</v>
      </c>
      <c r="N120" s="1">
        <v>-1.0724305046129501</v>
      </c>
      <c r="O120" s="1">
        <v>26.947961615384699</v>
      </c>
      <c r="P120" s="1">
        <v>28.8998160731363</v>
      </c>
      <c r="Q120" s="3">
        <v>1.7475607848268799E-3</v>
      </c>
      <c r="R120" s="1">
        <v>4.20506813848968E-4</v>
      </c>
      <c r="S120" s="1">
        <v>5.0460817661876203E-3</v>
      </c>
      <c r="T120" s="1">
        <v>0.32030387404823402</v>
      </c>
      <c r="U120" s="1">
        <v>-3.1220352953002699</v>
      </c>
      <c r="V120" s="1">
        <v>15.251305334703099</v>
      </c>
      <c r="W120" s="1">
        <v>47.615113545189899</v>
      </c>
      <c r="X120" s="3">
        <v>1.39642456131703E-3</v>
      </c>
      <c r="Y120" s="1">
        <v>5.7486144440884498E-4</v>
      </c>
      <c r="Z120" s="1">
        <v>3.9937742453667099E-3</v>
      </c>
      <c r="AA120" s="1">
        <v>0.31557389638599698</v>
      </c>
      <c r="AB120" s="1">
        <v>-3.16882990466625</v>
      </c>
      <c r="AC120" s="1">
        <v>16.234750358569599</v>
      </c>
      <c r="AD120" s="1">
        <v>51.445162421006501</v>
      </c>
      <c r="AE120" s="1">
        <v>0.70732718344682499</v>
      </c>
      <c r="AF120" s="1">
        <v>0.76241950710554995</v>
      </c>
      <c r="AG120" s="1">
        <v>0.93367188214980701</v>
      </c>
      <c r="AH120" s="1">
        <v>0.92555084489586903</v>
      </c>
      <c r="AI120" s="1">
        <v>-1.08043767180884</v>
      </c>
      <c r="AJ120" s="1">
        <v>47.615113545189899</v>
      </c>
      <c r="AK120" s="1">
        <v>51.445162421006501</v>
      </c>
      <c r="AL120" s="1">
        <v>0.76358595071984303</v>
      </c>
      <c r="AM120" s="1">
        <v>0.833373233637133</v>
      </c>
      <c r="AN120" s="1">
        <v>0.97541947253244499</v>
      </c>
      <c r="AO120" s="1">
        <v>0.93942345879631195</v>
      </c>
      <c r="AP120" s="1">
        <v>-1.06448267885635</v>
      </c>
      <c r="AQ120" s="1">
        <v>15.251305334703099</v>
      </c>
      <c r="AR120" s="1">
        <v>16.234750358569599</v>
      </c>
    </row>
    <row r="121" spans="1:44">
      <c r="A121" t="s">
        <v>53</v>
      </c>
      <c r="B121" s="1">
        <v>62.882872819900498</v>
      </c>
      <c r="C121" s="1">
        <v>0.159728982272</v>
      </c>
      <c r="D121" s="1">
        <v>0.88307308770377102</v>
      </c>
      <c r="E121" s="1">
        <v>0.90360967113874302</v>
      </c>
      <c r="F121" s="1">
        <v>1.0479139678548199</v>
      </c>
      <c r="G121" s="1">
        <v>1.0479139678548199</v>
      </c>
      <c r="H121" s="1">
        <v>2.7978780518208302</v>
      </c>
      <c r="I121" s="1">
        <v>2.6699501463564301</v>
      </c>
      <c r="J121" s="1">
        <v>0.717011606808861</v>
      </c>
      <c r="K121" s="1">
        <v>0.44645837668183602</v>
      </c>
      <c r="L121" s="1">
        <v>0.88042355440715903</v>
      </c>
      <c r="M121" s="1">
        <v>0.78341103793862898</v>
      </c>
      <c r="N121" s="1">
        <v>-1.27646912230299</v>
      </c>
      <c r="O121" s="1">
        <v>2.4191389276723898</v>
      </c>
      <c r="P121" s="1">
        <v>3.0879561436076899</v>
      </c>
      <c r="Q121" s="3">
        <v>0.31174691985223602</v>
      </c>
      <c r="R121" s="1">
        <v>0.85243298397096001</v>
      </c>
      <c r="S121" s="1">
        <v>0.90016923107333302</v>
      </c>
      <c r="T121" s="1">
        <v>0.91841656816021899</v>
      </c>
      <c r="U121" s="1">
        <v>-1.08883053144741</v>
      </c>
      <c r="V121" s="1">
        <v>2.3183588779654198</v>
      </c>
      <c r="W121" s="1">
        <v>2.5242999291446302</v>
      </c>
      <c r="X121" s="3">
        <v>0.26640286959348902</v>
      </c>
      <c r="Y121" s="1">
        <v>0.68687539876854797</v>
      </c>
      <c r="Z121" s="1">
        <v>0.76191220703738005</v>
      </c>
      <c r="AA121" s="1">
        <v>1.1956705944721899</v>
      </c>
      <c r="AB121" s="1">
        <v>1.1956705944721899</v>
      </c>
      <c r="AC121" s="1">
        <v>3.3765788667415699</v>
      </c>
      <c r="AD121" s="1">
        <v>2.8240042721247902</v>
      </c>
      <c r="AE121" s="1">
        <v>0.70732718344682499</v>
      </c>
      <c r="AF121" s="1">
        <v>0.80006960861126497</v>
      </c>
      <c r="AG121" s="1">
        <v>0.93367188214980701</v>
      </c>
      <c r="AH121" s="1">
        <v>0.89387256032637297</v>
      </c>
      <c r="AI121" s="1">
        <v>-1.11872770726385</v>
      </c>
      <c r="AJ121" s="1">
        <v>2.5242999291446302</v>
      </c>
      <c r="AK121" s="1">
        <v>2.8240042721247902</v>
      </c>
      <c r="AL121" s="1">
        <v>0.70976500674795695</v>
      </c>
      <c r="AM121" s="1">
        <v>0.41489031026044398</v>
      </c>
      <c r="AN121" s="1">
        <v>0.90666755700706703</v>
      </c>
      <c r="AO121" s="1">
        <v>0.68659994903523203</v>
      </c>
      <c r="AP121" s="1">
        <v>-1.45645219083563</v>
      </c>
      <c r="AQ121" s="1">
        <v>2.3183588779654198</v>
      </c>
      <c r="AR121" s="1">
        <v>3.3765788667415699</v>
      </c>
    </row>
    <row r="122" spans="1:44">
      <c r="A122" t="s">
        <v>64</v>
      </c>
      <c r="B122" s="1">
        <v>163.25956916809</v>
      </c>
      <c r="C122" s="1">
        <v>0.119332393707722</v>
      </c>
      <c r="D122" s="1">
        <v>0.61882369879861598</v>
      </c>
      <c r="E122" s="1">
        <v>0.67508039868939995</v>
      </c>
      <c r="F122" s="1">
        <v>0.84132010454255901</v>
      </c>
      <c r="G122" s="1">
        <v>-1.1886082296151901</v>
      </c>
      <c r="H122" s="1">
        <v>6.4199766405762899</v>
      </c>
      <c r="I122" s="1">
        <v>7.6308370687036096</v>
      </c>
      <c r="J122" s="1">
        <v>0.76787484404769202</v>
      </c>
      <c r="K122" s="1">
        <v>0.77934695603539506</v>
      </c>
      <c r="L122" s="1">
        <v>0.94287887827251604</v>
      </c>
      <c r="M122" s="1">
        <v>1.1019474809352101</v>
      </c>
      <c r="N122" s="1">
        <v>1.1019474809352101</v>
      </c>
      <c r="O122" s="1">
        <v>7.3473928705596201</v>
      </c>
      <c r="P122" s="1">
        <v>6.66764342021491</v>
      </c>
      <c r="Q122" s="3">
        <v>0.32144878720798897</v>
      </c>
      <c r="R122" s="1">
        <v>0.90005660418236999</v>
      </c>
      <c r="S122" s="1">
        <v>0.92818337306306897</v>
      </c>
      <c r="T122" s="1">
        <v>0.94214215060063999</v>
      </c>
      <c r="U122" s="1">
        <v>-1.06141095519659</v>
      </c>
      <c r="V122" s="1">
        <v>7.1316739495777197</v>
      </c>
      <c r="W122" s="1">
        <v>7.5696368588957803</v>
      </c>
      <c r="X122" s="3">
        <v>0.237915345325307</v>
      </c>
      <c r="Y122" s="1">
        <v>0.57218640550736299</v>
      </c>
      <c r="Z122" s="1">
        <v>0.68043788763037805</v>
      </c>
      <c r="AA122" s="1">
        <v>0.75128739103356001</v>
      </c>
      <c r="AB122" s="1">
        <v>-1.3310485600247799</v>
      </c>
      <c r="AC122" s="1">
        <v>5.7793023569151902</v>
      </c>
      <c r="AD122" s="1">
        <v>7.6925320797483296</v>
      </c>
      <c r="AE122" s="1">
        <v>0.74295856573244501</v>
      </c>
      <c r="AF122" s="1">
        <v>0.97281632010575203</v>
      </c>
      <c r="AG122" s="1">
        <v>0.98070530676682699</v>
      </c>
      <c r="AH122" s="1">
        <v>0.98402408730973301</v>
      </c>
      <c r="AI122" s="1">
        <v>-1.01623528620518</v>
      </c>
      <c r="AJ122" s="1">
        <v>7.5696368588957803</v>
      </c>
      <c r="AK122" s="1">
        <v>7.6925320797483296</v>
      </c>
      <c r="AL122" s="1">
        <v>0.71046566536579303</v>
      </c>
      <c r="AM122" s="1">
        <v>0.67835793970665503</v>
      </c>
      <c r="AN122" s="1">
        <v>0.90756259188662602</v>
      </c>
      <c r="AO122" s="1">
        <v>1.2340025680258</v>
      </c>
      <c r="AP122" s="1">
        <v>1.2340025680258</v>
      </c>
      <c r="AQ122" s="1">
        <v>7.1316739495777197</v>
      </c>
      <c r="AR122" s="1">
        <v>5.7793023569151902</v>
      </c>
    </row>
    <row r="123" spans="1:44">
      <c r="A123" t="s">
        <v>156</v>
      </c>
      <c r="B123" s="1">
        <v>351.63120150566101</v>
      </c>
      <c r="C123" s="1">
        <v>7.2061036192792502E-4</v>
      </c>
      <c r="D123" s="1">
        <v>1.3588652539212301E-3</v>
      </c>
      <c r="E123" s="1">
        <v>4.07659576176369E-3</v>
      </c>
      <c r="F123" s="1">
        <v>0.32694521909105601</v>
      </c>
      <c r="G123" s="1">
        <v>-3.0586163724311599</v>
      </c>
      <c r="H123" s="1">
        <v>7.3494079468828604</v>
      </c>
      <c r="I123" s="1">
        <v>22.479019469767699</v>
      </c>
      <c r="J123" s="1">
        <v>0.717011606808861</v>
      </c>
      <c r="K123" s="1">
        <v>0.51228691316619301</v>
      </c>
      <c r="L123" s="1">
        <v>0.88042355440715903</v>
      </c>
      <c r="M123" s="1">
        <v>0.819436171901475</v>
      </c>
      <c r="N123" s="1">
        <v>-1.2203513028715001</v>
      </c>
      <c r="O123" s="1">
        <v>11.6351617321282</v>
      </c>
      <c r="P123" s="1">
        <v>14.1989847784458</v>
      </c>
      <c r="Q123" s="3">
        <v>1.8032093507095701E-2</v>
      </c>
      <c r="R123" s="1">
        <v>1.4471587179807901E-2</v>
      </c>
      <c r="S123" s="1">
        <v>5.2067670001739098E-2</v>
      </c>
      <c r="T123" s="1">
        <v>0.327765531036733</v>
      </c>
      <c r="U123" s="1">
        <v>-3.05096145051301</v>
      </c>
      <c r="V123" s="1">
        <v>6.6612244028376404</v>
      </c>
      <c r="W123" s="1">
        <v>20.323138862445902</v>
      </c>
      <c r="X123" s="3">
        <v>1.61038806808456E-2</v>
      </c>
      <c r="Y123" s="1">
        <v>1.70969533228311E-2</v>
      </c>
      <c r="Z123" s="1">
        <v>4.60570987472185E-2</v>
      </c>
      <c r="AA123" s="1">
        <v>0.32612696017300002</v>
      </c>
      <c r="AB123" s="1">
        <v>-3.0662905006980399</v>
      </c>
      <c r="AC123" s="1">
        <v>8.1086890191982501</v>
      </c>
      <c r="AD123" s="1">
        <v>24.8635961079775</v>
      </c>
      <c r="AE123" s="1">
        <v>0.70732718344682499</v>
      </c>
      <c r="AF123" s="1">
        <v>0.61274119955425799</v>
      </c>
      <c r="AG123" s="1">
        <v>0.93367188214980701</v>
      </c>
      <c r="AH123" s="1">
        <v>0.81738533611528197</v>
      </c>
      <c r="AI123" s="1">
        <v>-1.2234131881452801</v>
      </c>
      <c r="AJ123" s="1">
        <v>20.323138862445902</v>
      </c>
      <c r="AK123" s="1">
        <v>24.8635961079775</v>
      </c>
      <c r="AL123" s="1">
        <v>0.71046566536579303</v>
      </c>
      <c r="AM123" s="1">
        <v>0.66680688747684502</v>
      </c>
      <c r="AN123" s="1">
        <v>0.90756259188662602</v>
      </c>
      <c r="AO123" s="1">
        <v>0.82149215327474301</v>
      </c>
      <c r="AP123" s="1">
        <v>-1.2172970807008401</v>
      </c>
      <c r="AQ123" s="1">
        <v>6.6612244028376404</v>
      </c>
      <c r="AR123" s="1">
        <v>8.1086890191982501</v>
      </c>
    </row>
    <row r="124" spans="1:44">
      <c r="A124" t="s">
        <v>46</v>
      </c>
      <c r="B124" s="1">
        <v>97.388532936573</v>
      </c>
      <c r="C124" s="1">
        <v>7.9630728366939393E-2</v>
      </c>
      <c r="D124" s="1">
        <v>0.38222749616130902</v>
      </c>
      <c r="E124" s="1">
        <v>0.45048240619011398</v>
      </c>
      <c r="F124" s="1">
        <v>1.29620161033422</v>
      </c>
      <c r="G124" s="1">
        <v>1.29620161033422</v>
      </c>
      <c r="H124" s="1">
        <v>4.7067630398645397</v>
      </c>
      <c r="I124" s="1">
        <v>3.6311967232143201</v>
      </c>
      <c r="J124" s="1">
        <v>0.67332323681013495</v>
      </c>
      <c r="K124" s="1">
        <v>0.14876785447427099</v>
      </c>
      <c r="L124" s="1">
        <v>0.82677830008314201</v>
      </c>
      <c r="M124" s="1">
        <v>0.64630244240824797</v>
      </c>
      <c r="N124" s="1">
        <v>-1.54726322288649</v>
      </c>
      <c r="O124" s="1">
        <v>3.32356330041342</v>
      </c>
      <c r="P124" s="1">
        <v>5.1424272632858896</v>
      </c>
      <c r="Q124" s="3">
        <v>0.31555284639773001</v>
      </c>
      <c r="R124" s="1">
        <v>0.87551868679487799</v>
      </c>
      <c r="S124" s="1">
        <v>0.91115884397344704</v>
      </c>
      <c r="T124" s="1">
        <v>0.93515648090489001</v>
      </c>
      <c r="U124" s="1">
        <v>-1.06933975267151</v>
      </c>
      <c r="V124" s="1">
        <v>3.2140016748131401</v>
      </c>
      <c r="W124" s="1">
        <v>3.4368597559916099</v>
      </c>
      <c r="X124" s="3">
        <v>8.5287820320229496E-2</v>
      </c>
      <c r="Y124" s="1">
        <v>0.157071735756422</v>
      </c>
      <c r="Z124" s="1">
        <v>0.24392316611585599</v>
      </c>
      <c r="AA124" s="1">
        <v>1.7966390106255401</v>
      </c>
      <c r="AB124" s="1">
        <v>1.7966390106255401</v>
      </c>
      <c r="AC124" s="1">
        <v>6.8928459145009198</v>
      </c>
      <c r="AD124" s="1">
        <v>3.8365224591126998</v>
      </c>
      <c r="AE124" s="1">
        <v>0.70732718344682499</v>
      </c>
      <c r="AF124" s="1">
        <v>0.79241018221333503</v>
      </c>
      <c r="AG124" s="1">
        <v>0.93367188214980701</v>
      </c>
      <c r="AH124" s="1">
        <v>0.89582683082288705</v>
      </c>
      <c r="AI124" s="1">
        <v>-1.1162871724677199</v>
      </c>
      <c r="AJ124" s="1">
        <v>3.4368597559916099</v>
      </c>
      <c r="AK124" s="1">
        <v>3.8365224591126998</v>
      </c>
      <c r="AL124" s="1">
        <v>0.69805502536734898</v>
      </c>
      <c r="AM124" s="1">
        <v>7.7076319010684097E-2</v>
      </c>
      <c r="AN124" s="1">
        <v>0.89170900014667798</v>
      </c>
      <c r="AO124" s="1">
        <v>0.46628079522821397</v>
      </c>
      <c r="AP124" s="1">
        <v>-2.1446304678076298</v>
      </c>
      <c r="AQ124" s="1">
        <v>3.2140016748131401</v>
      </c>
      <c r="AR124" s="1">
        <v>6.8928459145009198</v>
      </c>
    </row>
    <row r="125" spans="1:44">
      <c r="A125" t="s">
        <v>82</v>
      </c>
      <c r="B125" s="1">
        <v>177.42651844024601</v>
      </c>
      <c r="C125" s="1">
        <v>1.7711731070247799E-2</v>
      </c>
      <c r="D125" s="1">
        <v>6.0725935097992401E-2</v>
      </c>
      <c r="E125" s="1">
        <v>0.100197792911687</v>
      </c>
      <c r="F125" s="1">
        <v>0.68548289675555596</v>
      </c>
      <c r="G125" s="1">
        <v>-1.4588256027000499</v>
      </c>
      <c r="H125" s="1">
        <v>6.2213964670533297</v>
      </c>
      <c r="I125" s="1">
        <v>9.0759324501062402</v>
      </c>
      <c r="J125" s="1">
        <v>0.76348116238390795</v>
      </c>
      <c r="K125" s="1">
        <v>0.76664247411928799</v>
      </c>
      <c r="L125" s="1">
        <v>0.93748384590396105</v>
      </c>
      <c r="M125" s="1">
        <v>0.94457510890301</v>
      </c>
      <c r="N125" s="1">
        <v>-1.0586770608018199</v>
      </c>
      <c r="O125" s="1">
        <v>7.3031095460511901</v>
      </c>
      <c r="P125" s="1">
        <v>7.7316345488527496</v>
      </c>
      <c r="Q125" s="3">
        <v>0.106769642889608</v>
      </c>
      <c r="R125" s="1">
        <v>0.21487390631533601</v>
      </c>
      <c r="S125" s="1">
        <v>0.30829734384374302</v>
      </c>
      <c r="T125" s="1">
        <v>0.71375318159064605</v>
      </c>
      <c r="U125" s="1">
        <v>-1.4010445428368199</v>
      </c>
      <c r="V125" s="1">
        <v>6.1699528277828399</v>
      </c>
      <c r="W125" s="1">
        <v>8.6443787384335504</v>
      </c>
      <c r="X125" s="3">
        <v>7.8911445973148003E-2</v>
      </c>
      <c r="Y125" s="1">
        <v>0.14190908367504401</v>
      </c>
      <c r="Z125" s="1">
        <v>0.225686735483203</v>
      </c>
      <c r="AA125" s="1">
        <v>0.658332339335026</v>
      </c>
      <c r="AB125" s="1">
        <v>-1.5189896352503101</v>
      </c>
      <c r="AC125" s="1">
        <v>6.2732690314866604</v>
      </c>
      <c r="AD125" s="1">
        <v>9.5290306372923101</v>
      </c>
      <c r="AE125" s="1">
        <v>0.70732718344682499</v>
      </c>
      <c r="AF125" s="1">
        <v>0.69413352701817499</v>
      </c>
      <c r="AG125" s="1">
        <v>0.93367188214980701</v>
      </c>
      <c r="AH125" s="1">
        <v>0.90716244572256099</v>
      </c>
      <c r="AI125" s="1">
        <v>-1.10233840114875</v>
      </c>
      <c r="AJ125" s="1">
        <v>8.6443787384335504</v>
      </c>
      <c r="AK125" s="1">
        <v>9.5290306372923101</v>
      </c>
      <c r="AL125" s="1">
        <v>0.76358595071984303</v>
      </c>
      <c r="AM125" s="1">
        <v>0.95489192314992599</v>
      </c>
      <c r="AN125" s="1">
        <v>0.97541947253244499</v>
      </c>
      <c r="AO125" s="1">
        <v>0.98353072326365099</v>
      </c>
      <c r="AP125" s="1">
        <v>-1.0167450556925099</v>
      </c>
      <c r="AQ125" s="1">
        <v>6.1699528277828399</v>
      </c>
      <c r="AR125" s="1">
        <v>6.2732690314866604</v>
      </c>
    </row>
    <row r="126" spans="1:44">
      <c r="A126" t="s">
        <v>79</v>
      </c>
      <c r="B126" s="1">
        <v>194.63785183429701</v>
      </c>
      <c r="C126" s="1">
        <v>2.22279673339996E-2</v>
      </c>
      <c r="D126" s="1">
        <v>8.8594326945512794E-2</v>
      </c>
      <c r="E126" s="1">
        <v>0.12574678663234001</v>
      </c>
      <c r="F126" s="1">
        <v>0.72370735778314399</v>
      </c>
      <c r="G126" s="1">
        <v>-1.3817739853622499</v>
      </c>
      <c r="H126" s="1">
        <v>7.0605531024069696</v>
      </c>
      <c r="I126" s="1">
        <v>9.7560885986419201</v>
      </c>
      <c r="J126" s="1">
        <v>0.79533657277533898</v>
      </c>
      <c r="K126" s="1">
        <v>0.93309897462550795</v>
      </c>
      <c r="L126" s="1">
        <v>0.97659932657064896</v>
      </c>
      <c r="M126" s="1">
        <v>0.98479147460193395</v>
      </c>
      <c r="N126" s="1">
        <v>-1.0154433966888401</v>
      </c>
      <c r="O126" s="1">
        <v>8.23624714076524</v>
      </c>
      <c r="P126" s="1">
        <v>8.3634427725657599</v>
      </c>
      <c r="Q126" s="3">
        <v>5.6042747966193601E-2</v>
      </c>
      <c r="R126" s="1">
        <v>8.2137652487952503E-2</v>
      </c>
      <c r="S126" s="1">
        <v>0.161823434752384</v>
      </c>
      <c r="T126" s="1">
        <v>0.63214988676710204</v>
      </c>
      <c r="U126" s="1">
        <v>-1.5819033127002999</v>
      </c>
      <c r="V126" s="1">
        <v>6.5484633623640196</v>
      </c>
      <c r="W126" s="1">
        <v>10.3590358852178</v>
      </c>
      <c r="X126" s="3">
        <v>0.204072841653714</v>
      </c>
      <c r="Y126" s="1">
        <v>0.47753044946969198</v>
      </c>
      <c r="Z126" s="1">
        <v>0.583648327129623</v>
      </c>
      <c r="AA126" s="1">
        <v>0.82852556122092802</v>
      </c>
      <c r="AB126" s="1">
        <v>-1.2069633657727801</v>
      </c>
      <c r="AC126" s="1">
        <v>7.6126882527005604</v>
      </c>
      <c r="AD126" s="1">
        <v>9.1882358357665606</v>
      </c>
      <c r="AE126" s="1">
        <v>0.70732718344682499</v>
      </c>
      <c r="AF126" s="1">
        <v>0.61534843729920197</v>
      </c>
      <c r="AG126" s="1">
        <v>0.93367188214980701</v>
      </c>
      <c r="AH126" s="1">
        <v>1.1274238135141901</v>
      </c>
      <c r="AI126" s="1">
        <v>1.1274238135141901</v>
      </c>
      <c r="AJ126" s="1">
        <v>10.3590358852178</v>
      </c>
      <c r="AK126" s="1">
        <v>9.1882358357665606</v>
      </c>
      <c r="AL126" s="1">
        <v>0.71046566536579303</v>
      </c>
      <c r="AM126" s="1">
        <v>0.58809463907789705</v>
      </c>
      <c r="AN126" s="1">
        <v>0.90756259188662602</v>
      </c>
      <c r="AO126" s="1">
        <v>0.86020379986983697</v>
      </c>
      <c r="AP126" s="1">
        <v>-1.1625152087811199</v>
      </c>
      <c r="AQ126" s="1">
        <v>6.5484633623640196</v>
      </c>
      <c r="AR126" s="1">
        <v>7.6126882527005604</v>
      </c>
    </row>
    <row r="127" spans="1:44">
      <c r="A127" t="s">
        <v>160</v>
      </c>
      <c r="B127" s="1">
        <v>301.56777262687598</v>
      </c>
      <c r="C127" s="1">
        <v>3.5870144654783599E-4</v>
      </c>
      <c r="D127" s="1">
        <v>5.6879800809728404E-4</v>
      </c>
      <c r="E127" s="1">
        <v>2.0292253261848998E-3</v>
      </c>
      <c r="F127" s="1">
        <v>0.31761374393978498</v>
      </c>
      <c r="G127" s="1">
        <v>-3.1484783611555001</v>
      </c>
      <c r="H127" s="1">
        <v>6.1148346960369997</v>
      </c>
      <c r="I127" s="1">
        <v>19.2524247187865</v>
      </c>
      <c r="J127" s="1">
        <v>0.74828157336396295</v>
      </c>
      <c r="K127" s="1">
        <v>0.65607579584910203</v>
      </c>
      <c r="L127" s="1">
        <v>0.91882016450272697</v>
      </c>
      <c r="M127" s="1">
        <v>0.88194041940123402</v>
      </c>
      <c r="N127" s="1">
        <v>-1.1338634424748499</v>
      </c>
      <c r="O127" s="1">
        <v>10.1895428718313</v>
      </c>
      <c r="P127" s="1">
        <v>11.5535501576546</v>
      </c>
      <c r="Q127" s="3">
        <v>2.23864664707677E-2</v>
      </c>
      <c r="R127" s="1">
        <v>2.2526381886209999E-2</v>
      </c>
      <c r="S127" s="1">
        <v>6.4640921934341802E-2</v>
      </c>
      <c r="T127" s="1">
        <v>0.38680409451377301</v>
      </c>
      <c r="U127" s="1">
        <v>-2.5852880416300499</v>
      </c>
      <c r="V127" s="1">
        <v>6.3372411310780503</v>
      </c>
      <c r="W127" s="1">
        <v>16.383593710474202</v>
      </c>
      <c r="X127" s="3">
        <v>5.9049587600645201E-3</v>
      </c>
      <c r="Y127" s="1">
        <v>3.4544008746377401E-3</v>
      </c>
      <c r="Z127" s="1">
        <v>1.6888182053784499E-2</v>
      </c>
      <c r="AA127" s="1">
        <v>0.26079995473226603</v>
      </c>
      <c r="AB127" s="1">
        <v>-3.8343564937600698</v>
      </c>
      <c r="AC127" s="1">
        <v>5.9002336484389302</v>
      </c>
      <c r="AD127" s="1">
        <v>22.623599199458699</v>
      </c>
      <c r="AE127" s="1">
        <v>0.70732718344682499</v>
      </c>
      <c r="AF127" s="1">
        <v>0.37721987857254502</v>
      </c>
      <c r="AG127" s="1">
        <v>0.93367188214980701</v>
      </c>
      <c r="AH127" s="1">
        <v>0.72418157540438299</v>
      </c>
      <c r="AI127" s="1">
        <v>-1.3808691548685099</v>
      </c>
      <c r="AJ127" s="1">
        <v>16.383593710474202</v>
      </c>
      <c r="AK127" s="1">
        <v>22.623599199458699</v>
      </c>
      <c r="AL127" s="1">
        <v>0.76358595071984303</v>
      </c>
      <c r="AM127" s="1">
        <v>0.86840929388696098</v>
      </c>
      <c r="AN127" s="1">
        <v>0.97541947253244499</v>
      </c>
      <c r="AO127" s="1">
        <v>1.0740661317422899</v>
      </c>
      <c r="AP127" s="1">
        <v>1.0740661317422899</v>
      </c>
      <c r="AQ127" s="1">
        <v>6.3372411310780503</v>
      </c>
      <c r="AR127" s="1">
        <v>5.9002336484389302</v>
      </c>
    </row>
    <row r="128" spans="1:44">
      <c r="A128" t="s">
        <v>170</v>
      </c>
      <c r="B128" s="1">
        <v>4008.9065354466402</v>
      </c>
      <c r="C128" s="1">
        <v>2.0810997746819201E-7</v>
      </c>
      <c r="D128" s="1">
        <v>2.67569971030532E-8</v>
      </c>
      <c r="E128" s="1">
        <v>1.17730787253434E-6</v>
      </c>
      <c r="F128" s="1">
        <v>0.253394678110898</v>
      </c>
      <c r="G128" s="1">
        <v>-3.9464127954666299</v>
      </c>
      <c r="H128" s="1">
        <v>68.018007216183804</v>
      </c>
      <c r="I128" s="1">
        <v>268.42713393785999</v>
      </c>
      <c r="J128" s="1">
        <v>0.79261010738767002</v>
      </c>
      <c r="K128" s="1">
        <v>0.91426654247507999</v>
      </c>
      <c r="L128" s="1">
        <v>0.97325148069927903</v>
      </c>
      <c r="M128" s="1">
        <v>1.01673436074067</v>
      </c>
      <c r="N128" s="1">
        <v>1.01673436074067</v>
      </c>
      <c r="O128" s="1">
        <v>136.247615253383</v>
      </c>
      <c r="P128" s="1">
        <v>134.00512514843101</v>
      </c>
      <c r="Q128" s="3">
        <v>3.4275374391859898E-4</v>
      </c>
      <c r="R128" s="1">
        <v>3.7488690741096798E-5</v>
      </c>
      <c r="S128" s="1">
        <v>9.8970143556495493E-4</v>
      </c>
      <c r="T128" s="1">
        <v>0.32757937113757302</v>
      </c>
      <c r="U128" s="1">
        <v>-3.0526952797037699</v>
      </c>
      <c r="V128" s="1">
        <v>77.980709455658996</v>
      </c>
      <c r="W128" s="1">
        <v>238.05134361837699</v>
      </c>
      <c r="X128" s="3">
        <v>8.4934519318650607E-6</v>
      </c>
      <c r="Y128" s="1">
        <v>5.5207437557122905E-7</v>
      </c>
      <c r="Z128" s="1">
        <v>2.4291272525133999E-5</v>
      </c>
      <c r="AA128" s="1">
        <v>0.19601009267448699</v>
      </c>
      <c r="AB128" s="1">
        <v>-5.1017781092563101</v>
      </c>
      <c r="AC128" s="1">
        <v>59.328125352482203</v>
      </c>
      <c r="AD128" s="1">
        <v>302.67893110321199</v>
      </c>
      <c r="AE128" s="1">
        <v>0.70732718344682499</v>
      </c>
      <c r="AF128" s="1">
        <v>0.25626959121354098</v>
      </c>
      <c r="AG128" s="1">
        <v>0.93367188214980701</v>
      </c>
      <c r="AH128" s="1">
        <v>0.78648138058722805</v>
      </c>
      <c r="AI128" s="1">
        <v>-1.2714859177636799</v>
      </c>
      <c r="AJ128" s="1">
        <v>238.05134361837699</v>
      </c>
      <c r="AK128" s="1">
        <v>302.67893110321199</v>
      </c>
      <c r="AL128" s="1">
        <v>0.70976500674795695</v>
      </c>
      <c r="AM128" s="1">
        <v>0.23845943531480801</v>
      </c>
      <c r="AN128" s="1">
        <v>0.90666755700706703</v>
      </c>
      <c r="AO128" s="1">
        <v>1.31439699124079</v>
      </c>
      <c r="AP128" s="1">
        <v>1.31439699124079</v>
      </c>
      <c r="AQ128" s="1">
        <v>77.980709455658996</v>
      </c>
      <c r="AR128" s="1">
        <v>59.328125352482203</v>
      </c>
    </row>
    <row r="129" spans="1:44">
      <c r="A129" t="s">
        <v>169</v>
      </c>
      <c r="B129" s="1">
        <v>549.94706630706696</v>
      </c>
      <c r="C129" s="1">
        <v>3.69747883839229E-6</v>
      </c>
      <c r="D129" s="1">
        <v>1.2677070303059299E-6</v>
      </c>
      <c r="E129" s="1">
        <v>2.09171660000478E-5</v>
      </c>
      <c r="F129" s="1">
        <v>0.262125012895778</v>
      </c>
      <c r="G129" s="1">
        <v>-3.8149735843698398</v>
      </c>
      <c r="H129" s="1">
        <v>9.6414886789356302</v>
      </c>
      <c r="I129" s="1">
        <v>36.782024615823502</v>
      </c>
      <c r="J129" s="1">
        <v>0.717011606808861</v>
      </c>
      <c r="K129" s="1">
        <v>0.55402672517381202</v>
      </c>
      <c r="L129" s="1">
        <v>0.88042355440715903</v>
      </c>
      <c r="M129" s="1">
        <v>0.89042491011343505</v>
      </c>
      <c r="N129" s="1">
        <v>-1.1230593266675399</v>
      </c>
      <c r="O129" s="1">
        <v>17.770044432871199</v>
      </c>
      <c r="P129" s="1">
        <v>19.956814135241501</v>
      </c>
      <c r="Q129" s="3">
        <v>8.70603665834044E-4</v>
      </c>
      <c r="R129" s="1">
        <v>1.7140009671107699E-4</v>
      </c>
      <c r="S129" s="1">
        <v>2.5138680850958E-3</v>
      </c>
      <c r="T129" s="1">
        <v>0.289717280649128</v>
      </c>
      <c r="U129" s="1">
        <v>-3.4516408471025302</v>
      </c>
      <c r="V129" s="1">
        <v>9.5647960467422699</v>
      </c>
      <c r="W129" s="1">
        <v>33.014240722233602</v>
      </c>
      <c r="X129" s="3">
        <v>2.1423952772586701E-4</v>
      </c>
      <c r="Y129" s="1">
        <v>5.5508565301910898E-5</v>
      </c>
      <c r="Z129" s="1">
        <v>6.1272504929598098E-4</v>
      </c>
      <c r="AA129" s="1">
        <v>0.237160594051084</v>
      </c>
      <c r="AB129" s="1">
        <v>-4.2165520962753202</v>
      </c>
      <c r="AC129" s="1">
        <v>9.7187962494720495</v>
      </c>
      <c r="AD129" s="1">
        <v>40.979810689025499</v>
      </c>
      <c r="AE129" s="1">
        <v>0.70732718344682499</v>
      </c>
      <c r="AF129" s="1">
        <v>0.37816851335511797</v>
      </c>
      <c r="AG129" s="1">
        <v>0.93367188214980701</v>
      </c>
      <c r="AH129" s="1">
        <v>0.80562208965669702</v>
      </c>
      <c r="AI129" s="1">
        <v>-1.2412767882595299</v>
      </c>
      <c r="AJ129" s="1">
        <v>33.014240722233602</v>
      </c>
      <c r="AK129" s="1">
        <v>40.979810689025499</v>
      </c>
      <c r="AL129" s="1">
        <v>0.76358595071984303</v>
      </c>
      <c r="AM129" s="1">
        <v>0.95834625831433595</v>
      </c>
      <c r="AN129" s="1">
        <v>0.97541947253244499</v>
      </c>
      <c r="AO129" s="1">
        <v>0.98415439537957805</v>
      </c>
      <c r="AP129" s="1">
        <v>-1.01610073042889</v>
      </c>
      <c r="AQ129" s="1">
        <v>9.5647960467422699</v>
      </c>
      <c r="AR129" s="1">
        <v>9.7187962494720495</v>
      </c>
    </row>
    <row r="130" spans="1:44">
      <c r="A130" t="s">
        <v>118</v>
      </c>
      <c r="B130" s="1">
        <v>1397.88670349121</v>
      </c>
      <c r="C130" s="1">
        <v>2.9063734775476103E-4</v>
      </c>
      <c r="D130" s="1">
        <v>3.8613247630275399E-4</v>
      </c>
      <c r="E130" s="1">
        <v>1.6441769958697901E-3</v>
      </c>
      <c r="F130" s="1">
        <v>0.49768551261588601</v>
      </c>
      <c r="G130" s="1">
        <v>-2.00930100364765</v>
      </c>
      <c r="H130" s="1">
        <v>39.619347282340598</v>
      </c>
      <c r="I130" s="1">
        <v>79.607194248891403</v>
      </c>
      <c r="J130" s="1">
        <v>0.79577310326670203</v>
      </c>
      <c r="K130" s="1">
        <v>0.95825260395159795</v>
      </c>
      <c r="L130" s="1">
        <v>0.977135345406555</v>
      </c>
      <c r="M130" s="1">
        <v>1.00864394296786</v>
      </c>
      <c r="N130" s="1">
        <v>1.00864394296786</v>
      </c>
      <c r="O130" s="1">
        <v>56.402552621541602</v>
      </c>
      <c r="P130" s="1">
        <v>55.919190329605399</v>
      </c>
      <c r="Q130" s="3">
        <v>2.2942017776041799E-2</v>
      </c>
      <c r="R130" s="1">
        <v>2.3587262025993001E-2</v>
      </c>
      <c r="S130" s="1">
        <v>6.6245076328320801E-2</v>
      </c>
      <c r="T130" s="1">
        <v>0.57727092569994798</v>
      </c>
      <c r="U130" s="1">
        <v>-1.7322888707541999</v>
      </c>
      <c r="V130" s="1">
        <v>42.853727313503597</v>
      </c>
      <c r="W130" s="1">
        <v>74.235034888629897</v>
      </c>
      <c r="X130" s="3">
        <v>3.89884932604442E-3</v>
      </c>
      <c r="Y130" s="1">
        <v>1.9429265808121299E-3</v>
      </c>
      <c r="Z130" s="1">
        <v>1.1150709072487001E-2</v>
      </c>
      <c r="AA130" s="1">
        <v>0.42907213656639498</v>
      </c>
      <c r="AB130" s="1">
        <v>-2.3306104376816301</v>
      </c>
      <c r="AC130" s="1">
        <v>36.629081703800502</v>
      </c>
      <c r="AD130" s="1">
        <v>85.368120129372599</v>
      </c>
      <c r="AE130" s="1">
        <v>0.70732718344682499</v>
      </c>
      <c r="AF130" s="1">
        <v>0.53078403511628802</v>
      </c>
      <c r="AG130" s="1">
        <v>0.93367188214980701</v>
      </c>
      <c r="AH130" s="1">
        <v>0.86958732105588599</v>
      </c>
      <c r="AI130" s="1">
        <v>-1.1499707686466201</v>
      </c>
      <c r="AJ130" s="1">
        <v>74.235034888629897</v>
      </c>
      <c r="AK130" s="1">
        <v>85.368120129372599</v>
      </c>
      <c r="AL130" s="1">
        <v>0.71046566536579303</v>
      </c>
      <c r="AM130" s="1">
        <v>0.52033464807548502</v>
      </c>
      <c r="AN130" s="1">
        <v>0.90756259188662602</v>
      </c>
      <c r="AO130" s="1">
        <v>1.16993725535284</v>
      </c>
      <c r="AP130" s="1">
        <v>1.16993725535284</v>
      </c>
      <c r="AQ130" s="1">
        <v>42.853727313503597</v>
      </c>
      <c r="AR130" s="1">
        <v>36.629081703800502</v>
      </c>
    </row>
    <row r="131" spans="1:44">
      <c r="A131" t="s">
        <v>149</v>
      </c>
      <c r="B131" s="1">
        <v>130.49723291397001</v>
      </c>
      <c r="C131" s="1">
        <v>2.43506903469116E-4</v>
      </c>
      <c r="D131" s="1">
        <v>3.0264429431161601E-4</v>
      </c>
      <c r="E131" s="1">
        <v>1.37755333962528E-3</v>
      </c>
      <c r="F131" s="1">
        <v>0.357651087524746</v>
      </c>
      <c r="G131" s="1">
        <v>-2.79602113590891</v>
      </c>
      <c r="H131" s="1">
        <v>2.9254513347755502</v>
      </c>
      <c r="I131" s="1">
        <v>8.1796237626851305</v>
      </c>
      <c r="J131" s="1">
        <v>0.717011606808861</v>
      </c>
      <c r="K131" s="1">
        <v>0.55981509862472201</v>
      </c>
      <c r="L131" s="1">
        <v>0.88042355440715903</v>
      </c>
      <c r="M131" s="1">
        <v>0.87068864733121099</v>
      </c>
      <c r="N131" s="1">
        <v>-1.1485161809162701</v>
      </c>
      <c r="O131" s="1">
        <v>4.5645140044412997</v>
      </c>
      <c r="P131" s="1">
        <v>5.2424181919971904</v>
      </c>
      <c r="Q131" s="3">
        <v>1.00327297254722E-2</v>
      </c>
      <c r="R131" s="1">
        <v>5.9255809941070299E-3</v>
      </c>
      <c r="S131" s="1">
        <v>2.8969507082301001E-2</v>
      </c>
      <c r="T131" s="1">
        <v>0.36236983993222199</v>
      </c>
      <c r="U131" s="1">
        <v>-2.7596115620081298</v>
      </c>
      <c r="V131" s="1">
        <v>2.7477079227843602</v>
      </c>
      <c r="W131" s="1">
        <v>7.5826065514372702</v>
      </c>
      <c r="X131" s="3">
        <v>7.8623696732727892E-3</v>
      </c>
      <c r="Y131" s="1">
        <v>5.4512429734691302E-3</v>
      </c>
      <c r="Z131" s="1">
        <v>2.24863772655601E-2</v>
      </c>
      <c r="AA131" s="1">
        <v>0.35299378235108803</v>
      </c>
      <c r="AB131" s="1">
        <v>-2.8329110879505399</v>
      </c>
      <c r="AC131" s="1">
        <v>3.11469259202326</v>
      </c>
      <c r="AD131" s="1">
        <v>8.8236471779484908</v>
      </c>
      <c r="AE131" s="1">
        <v>0.70732718344682499</v>
      </c>
      <c r="AF131" s="1">
        <v>0.560995159102189</v>
      </c>
      <c r="AG131" s="1">
        <v>0.93367188214980701</v>
      </c>
      <c r="AH131" s="1">
        <v>0.85935060619753101</v>
      </c>
      <c r="AI131" s="1">
        <v>-1.16366939499212</v>
      </c>
      <c r="AJ131" s="1">
        <v>7.5826065514372702</v>
      </c>
      <c r="AK131" s="1">
        <v>8.8236471779484908</v>
      </c>
      <c r="AL131" s="1">
        <v>0.739447429553719</v>
      </c>
      <c r="AM131" s="1">
        <v>0.75137400099813401</v>
      </c>
      <c r="AN131" s="1">
        <v>0.94458445839765404</v>
      </c>
      <c r="AO131" s="1">
        <v>0.88217627953496403</v>
      </c>
      <c r="AP131" s="1">
        <v>-1.1335602908379501</v>
      </c>
      <c r="AQ131" s="1">
        <v>2.7477079227843602</v>
      </c>
      <c r="AR131" s="1">
        <v>3.11469259202326</v>
      </c>
    </row>
    <row r="132" spans="1:44">
      <c r="A132" t="s">
        <v>83</v>
      </c>
      <c r="B132" s="1">
        <v>186.11425006389601</v>
      </c>
      <c r="C132" s="1">
        <v>1.33119771162627E-2</v>
      </c>
      <c r="D132" s="1">
        <v>4.3359011178684202E-2</v>
      </c>
      <c r="E132" s="1">
        <v>7.5307756257714797E-2</v>
      </c>
      <c r="F132" s="1">
        <v>0.68478843677581902</v>
      </c>
      <c r="G132" s="1">
        <v>-1.46030503188442</v>
      </c>
      <c r="H132" s="1">
        <v>6.5155767299181404</v>
      </c>
      <c r="I132" s="1">
        <v>9.5147294837201404</v>
      </c>
      <c r="J132" s="1">
        <v>0.76787484404769202</v>
      </c>
      <c r="K132" s="1">
        <v>0.85461370504773604</v>
      </c>
      <c r="L132" s="1">
        <v>0.94287887827251604</v>
      </c>
      <c r="M132" s="1">
        <v>0.96803059728051999</v>
      </c>
      <c r="N132" s="1">
        <v>-1.03302519859319</v>
      </c>
      <c r="O132" s="1">
        <v>7.7467438618881896</v>
      </c>
      <c r="P132" s="1">
        <v>8.0025816163337709</v>
      </c>
      <c r="Q132" s="3">
        <v>0.106769642889608</v>
      </c>
      <c r="R132" s="1">
        <v>0.21261437230267499</v>
      </c>
      <c r="S132" s="1">
        <v>0.30829734384374302</v>
      </c>
      <c r="T132" s="1">
        <v>0.73243223287052905</v>
      </c>
      <c r="U132" s="1">
        <v>-1.3653140251362501</v>
      </c>
      <c r="V132" s="1">
        <v>6.6298380671621704</v>
      </c>
      <c r="W132" s="1">
        <v>9.05181089700279</v>
      </c>
      <c r="X132" s="3">
        <v>5.9226056770940401E-2</v>
      </c>
      <c r="Y132" s="1">
        <v>9.4306527822368605E-2</v>
      </c>
      <c r="Z132" s="1">
        <v>0.16938652236488899</v>
      </c>
      <c r="AA132" s="1">
        <v>0.64024380972971595</v>
      </c>
      <c r="AB132" s="1">
        <v>-1.5619049880734599</v>
      </c>
      <c r="AC132" s="1">
        <v>6.4032846192308499</v>
      </c>
      <c r="AD132" s="1">
        <v>10.0013221860776</v>
      </c>
      <c r="AE132" s="1">
        <v>0.70732718344682499</v>
      </c>
      <c r="AF132" s="1">
        <v>0.65997088695108597</v>
      </c>
      <c r="AG132" s="1">
        <v>0.93367188214980701</v>
      </c>
      <c r="AH132" s="1">
        <v>0.90506142372364495</v>
      </c>
      <c r="AI132" s="1">
        <v>-1.1048973846280501</v>
      </c>
      <c r="AJ132" s="1">
        <v>9.05181089700279</v>
      </c>
      <c r="AK132" s="1">
        <v>10.0013221860776</v>
      </c>
      <c r="AL132" s="1">
        <v>0.76358595071984303</v>
      </c>
      <c r="AM132" s="1">
        <v>0.89866970190948803</v>
      </c>
      <c r="AN132" s="1">
        <v>0.97541947253244499</v>
      </c>
      <c r="AO132" s="1">
        <v>1.0353808180398201</v>
      </c>
      <c r="AP132" s="1">
        <v>1.0353808180398201</v>
      </c>
      <c r="AQ132" s="1">
        <v>6.6298380671621704</v>
      </c>
      <c r="AR132" s="1">
        <v>6.4032846192308499</v>
      </c>
    </row>
    <row r="133" spans="1:44">
      <c r="A133" t="s">
        <v>81</v>
      </c>
      <c r="B133" s="1">
        <v>1182.5054149627599</v>
      </c>
      <c r="C133" s="1">
        <v>1.8784666334561599E-2</v>
      </c>
      <c r="D133" s="1">
        <v>6.5209627418549798E-2</v>
      </c>
      <c r="E133" s="1">
        <v>0.106267540978377</v>
      </c>
      <c r="F133" s="1">
        <v>0.71022948910084405</v>
      </c>
      <c r="G133" s="1">
        <v>-1.40799560613289</v>
      </c>
      <c r="H133" s="1">
        <v>41.879702066060602</v>
      </c>
      <c r="I133" s="1">
        <v>58.966436491760902</v>
      </c>
      <c r="J133" s="1">
        <v>0.53764256778162001</v>
      </c>
      <c r="K133" s="1">
        <v>3.0007957271532298E-2</v>
      </c>
      <c r="L133" s="1">
        <v>0.66017505997371095</v>
      </c>
      <c r="M133" s="1">
        <v>0.66358040216068703</v>
      </c>
      <c r="N133" s="1">
        <v>-1.5069763916232199</v>
      </c>
      <c r="O133" s="1">
        <v>40.480979170440797</v>
      </c>
      <c r="P133" s="1">
        <v>61.003879915420903</v>
      </c>
      <c r="Q133" s="3">
        <v>7.8619036929108502E-2</v>
      </c>
      <c r="R133" s="1">
        <v>0.13070414889464199</v>
      </c>
      <c r="S133" s="1">
        <v>0.22701246913279999</v>
      </c>
      <c r="T133" s="1">
        <v>0.67982202521835899</v>
      </c>
      <c r="U133" s="1">
        <v>-1.47097322961667</v>
      </c>
      <c r="V133" s="1">
        <v>33.3771018784212</v>
      </c>
      <c r="W133" s="1">
        <v>49.096823342146301</v>
      </c>
      <c r="X133" s="3">
        <v>0.12290332584807</v>
      </c>
      <c r="Y133" s="1">
        <v>0.247650201583862</v>
      </c>
      <c r="Z133" s="1">
        <v>0.35150351192548102</v>
      </c>
      <c r="AA133" s="1">
        <v>0.74199703521877503</v>
      </c>
      <c r="AB133" s="1">
        <v>-1.3477142798894699</v>
      </c>
      <c r="AC133" s="1">
        <v>52.548284495483102</v>
      </c>
      <c r="AD133" s="1">
        <v>70.820073394688606</v>
      </c>
      <c r="AE133" s="1">
        <v>0.70732718344682499</v>
      </c>
      <c r="AF133" s="1">
        <v>0.14156968484676999</v>
      </c>
      <c r="AG133" s="1">
        <v>0.93367188214980701</v>
      </c>
      <c r="AH133" s="1">
        <v>0.69326140154481997</v>
      </c>
      <c r="AI133" s="1">
        <v>-1.44245734404318</v>
      </c>
      <c r="AJ133" s="1">
        <v>49.096823342146301</v>
      </c>
      <c r="AK133" s="1">
        <v>70.820073394688606</v>
      </c>
      <c r="AL133" s="1">
        <v>0.69805502536734898</v>
      </c>
      <c r="AM133" s="1">
        <v>9.1580451535151694E-2</v>
      </c>
      <c r="AN133" s="1">
        <v>0.89170900014667798</v>
      </c>
      <c r="AO133" s="1">
        <v>0.635170152485795</v>
      </c>
      <c r="AP133" s="1">
        <v>-1.57438128363936</v>
      </c>
      <c r="AQ133" s="1">
        <v>33.3771018784212</v>
      </c>
      <c r="AR133" s="1">
        <v>52.548284495483102</v>
      </c>
    </row>
    <row r="136" spans="1:44">
      <c r="B136">
        <f>MAX(B1:B133)</f>
        <v>47638.5646514892</v>
      </c>
    </row>
  </sheetData>
  <sortState ref="A2:AR136">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4"/>
  <sheetViews>
    <sheetView workbookViewId="0">
      <selection activeCell="H1" sqref="H1"/>
    </sheetView>
  </sheetViews>
  <sheetFormatPr defaultRowHeight="15"/>
  <cols>
    <col min="1" max="1" width="27.7109375" customWidth="1"/>
    <col min="19" max="19" width="9.140625" style="4"/>
  </cols>
  <sheetData>
    <row r="1" spans="1:44">
      <c r="A1" t="s">
        <v>0</v>
      </c>
      <c r="B1" t="s">
        <v>1</v>
      </c>
      <c r="C1" t="s">
        <v>2</v>
      </c>
      <c r="D1" t="s">
        <v>3</v>
      </c>
      <c r="E1" t="s">
        <v>4</v>
      </c>
      <c r="F1" t="s">
        <v>5</v>
      </c>
      <c r="G1" t="s">
        <v>6</v>
      </c>
      <c r="H1" t="s">
        <v>7</v>
      </c>
      <c r="I1" t="s">
        <v>8</v>
      </c>
      <c r="J1" t="s">
        <v>9</v>
      </c>
      <c r="K1" t="s">
        <v>10</v>
      </c>
      <c r="L1" t="s">
        <v>11</v>
      </c>
      <c r="M1" t="s">
        <v>12</v>
      </c>
      <c r="N1" t="s">
        <v>13</v>
      </c>
      <c r="O1" t="s">
        <v>14</v>
      </c>
      <c r="P1" t="s">
        <v>15</v>
      </c>
      <c r="Q1" s="2" t="s">
        <v>16</v>
      </c>
      <c r="R1" t="s">
        <v>17</v>
      </c>
      <c r="S1" t="s">
        <v>18</v>
      </c>
      <c r="T1" t="s">
        <v>19</v>
      </c>
      <c r="U1" t="s">
        <v>20</v>
      </c>
      <c r="V1" t="s">
        <v>21</v>
      </c>
      <c r="W1" t="s">
        <v>22</v>
      </c>
      <c r="X1" s="2"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row>
    <row r="2" spans="1:44">
      <c r="A2" t="s">
        <v>174</v>
      </c>
      <c r="B2" s="1">
        <v>2752.81594276428</v>
      </c>
      <c r="C2" s="1">
        <v>5.7436313472552799E-9</v>
      </c>
      <c r="D2" s="1">
        <v>2.4615562916808298E-10</v>
      </c>
      <c r="E2" s="1">
        <v>3.2492543050187002E-8</v>
      </c>
      <c r="F2" s="1">
        <v>0.20135516334384301</v>
      </c>
      <c r="G2" s="1">
        <v>-4.9663489298874</v>
      </c>
      <c r="H2" s="1">
        <v>38.825767827685901</v>
      </c>
      <c r="I2" s="1">
        <v>192.82231045089699</v>
      </c>
      <c r="J2" s="1">
        <v>0.73385999736794205</v>
      </c>
      <c r="K2" s="1">
        <v>0.61439441640106696</v>
      </c>
      <c r="L2" s="1">
        <v>0.90111181072156599</v>
      </c>
      <c r="M2" s="1">
        <v>1.0705843489846001</v>
      </c>
      <c r="N2" s="1">
        <v>1.0705843489846001</v>
      </c>
      <c r="O2" s="1">
        <v>89.525985999219003</v>
      </c>
      <c r="P2" s="1">
        <v>83.623477295517404</v>
      </c>
      <c r="Q2" s="3">
        <v>1.07758256568734E-5</v>
      </c>
      <c r="R2" s="1">
        <v>2.3572118624410699E-7</v>
      </c>
      <c r="S2" s="1">
        <v>3.1115196584222102E-5</v>
      </c>
      <c r="T2" s="1">
        <v>0.24133724135637999</v>
      </c>
      <c r="U2" s="1">
        <v>-4.1435793099304901</v>
      </c>
      <c r="V2" s="1">
        <v>43.980613680393603</v>
      </c>
      <c r="W2" s="1">
        <v>182.23716084037599</v>
      </c>
      <c r="X2" s="3">
        <v>9.6461379066106802E-7</v>
      </c>
      <c r="Y2" s="1">
        <v>2.08999654643231E-8</v>
      </c>
      <c r="Z2" s="1">
        <v>2.7587954412906501E-6</v>
      </c>
      <c r="AA2" s="1">
        <v>0.167996872663987</v>
      </c>
      <c r="AB2" s="1">
        <v>-5.95249175858239</v>
      </c>
      <c r="AC2" s="1">
        <v>34.2751071725354</v>
      </c>
      <c r="AD2" s="1">
        <v>204.02229290758601</v>
      </c>
      <c r="AE2" s="1">
        <v>0.70732718344682499</v>
      </c>
      <c r="AF2" s="1">
        <v>0.52289280006419503</v>
      </c>
      <c r="AG2" s="1">
        <v>0.93367188214980701</v>
      </c>
      <c r="AH2" s="1">
        <v>0.89322180551831898</v>
      </c>
      <c r="AI2" s="1">
        <v>-1.11954275390726</v>
      </c>
      <c r="AJ2" s="1">
        <v>182.23716084037599</v>
      </c>
      <c r="AK2" s="1">
        <v>204.02229290758601</v>
      </c>
      <c r="AL2" s="1">
        <v>0.70976500674795695</v>
      </c>
      <c r="AM2" s="1">
        <v>0.23224948086240299</v>
      </c>
      <c r="AN2" s="1">
        <v>0.90666755700706703</v>
      </c>
      <c r="AO2" s="1">
        <v>1.2831648770886099</v>
      </c>
      <c r="AP2" s="1">
        <v>1.2831648770886099</v>
      </c>
      <c r="AQ2" s="1">
        <v>43.980613680393603</v>
      </c>
      <c r="AR2" s="1">
        <v>34.2751071725354</v>
      </c>
    </row>
    <row r="3" spans="1:44">
      <c r="A3" t="s">
        <v>175</v>
      </c>
      <c r="B3" s="1">
        <v>47638.5646514892</v>
      </c>
      <c r="C3" s="1">
        <v>9.4902051002323396E-8</v>
      </c>
      <c r="D3" s="1">
        <v>8.1344615144848607E-9</v>
      </c>
      <c r="E3" s="1">
        <v>5.3687445995600002E-7</v>
      </c>
      <c r="F3" s="1">
        <v>0.19171336548651899</v>
      </c>
      <c r="G3" s="1">
        <v>-5.2161204173859099</v>
      </c>
      <c r="H3" s="1">
        <v>643.23162513005695</v>
      </c>
      <c r="I3" s="1">
        <v>3355.1736120133301</v>
      </c>
      <c r="J3" s="1">
        <v>0.76787484404769202</v>
      </c>
      <c r="K3" s="1">
        <v>0.81444550728663101</v>
      </c>
      <c r="L3" s="1">
        <v>0.94287887827251604</v>
      </c>
      <c r="M3" s="1">
        <v>1.04121641077237</v>
      </c>
      <c r="N3" s="1">
        <v>1.04121641077237</v>
      </c>
      <c r="O3" s="1">
        <v>1499.03473193113</v>
      </c>
      <c r="P3" s="1">
        <v>1439.6956448557801</v>
      </c>
      <c r="Q3" s="3">
        <v>1.14750996113169E-4</v>
      </c>
      <c r="R3" s="1">
        <v>6.9077077735615804E-6</v>
      </c>
      <c r="S3" s="1">
        <v>3.31343501276776E-4</v>
      </c>
      <c r="T3" s="1">
        <v>0.23837542288710301</v>
      </c>
      <c r="U3" s="1">
        <v>-4.1950633496038101</v>
      </c>
      <c r="V3" s="1">
        <v>731.88430450300405</v>
      </c>
      <c r="W3" s="1">
        <v>3070.3010212273598</v>
      </c>
      <c r="X3" s="3">
        <v>8.0964861928489102E-6</v>
      </c>
      <c r="Y3" s="1">
        <v>3.50847735023453E-7</v>
      </c>
      <c r="Z3" s="1">
        <v>2.3155950511547899E-5</v>
      </c>
      <c r="AA3" s="1">
        <v>0.154185419205631</v>
      </c>
      <c r="AB3" s="1">
        <v>-6.4856975786169402</v>
      </c>
      <c r="AC3" s="1">
        <v>565.31738831100495</v>
      </c>
      <c r="AD3" s="1">
        <v>3666.4776153611401</v>
      </c>
      <c r="AE3" s="1">
        <v>0.70732718344682499</v>
      </c>
      <c r="AF3" s="1">
        <v>0.45707803005465403</v>
      </c>
      <c r="AG3" s="1">
        <v>0.93367188214980701</v>
      </c>
      <c r="AH3" s="1">
        <v>0.83739799972375795</v>
      </c>
      <c r="AI3" s="1">
        <v>-1.19417529099649</v>
      </c>
      <c r="AJ3" s="1">
        <v>3070.3010212273598</v>
      </c>
      <c r="AK3" s="1">
        <v>3666.4776153611401</v>
      </c>
      <c r="AL3" s="1">
        <v>0.70976500674795695</v>
      </c>
      <c r="AM3" s="1">
        <v>0.30724869698577101</v>
      </c>
      <c r="AN3" s="1">
        <v>0.90666755700706703</v>
      </c>
      <c r="AO3" s="1">
        <v>1.29464318570063</v>
      </c>
      <c r="AP3" s="1">
        <v>1.29464318570063</v>
      </c>
      <c r="AQ3" s="1">
        <v>731.88430450300405</v>
      </c>
      <c r="AR3" s="1">
        <v>565.31738831100495</v>
      </c>
    </row>
    <row r="4" spans="1:44">
      <c r="A4" t="s">
        <v>152</v>
      </c>
      <c r="B4" s="1">
        <v>18162.771270751899</v>
      </c>
      <c r="C4" s="1">
        <v>9.5427211409287303E-6</v>
      </c>
      <c r="D4" s="1">
        <v>4.4987113950092502E-6</v>
      </c>
      <c r="E4" s="1">
        <v>5.3984536740110999E-5</v>
      </c>
      <c r="F4" s="1">
        <v>0.34628131055208</v>
      </c>
      <c r="G4" s="1">
        <v>-2.88782550350663</v>
      </c>
      <c r="H4" s="1">
        <v>395.74439786171303</v>
      </c>
      <c r="I4" s="1">
        <v>1142.84076481026</v>
      </c>
      <c r="J4" s="1">
        <v>0.717011606808861</v>
      </c>
      <c r="K4" s="1">
        <v>0.30394730254288599</v>
      </c>
      <c r="L4" s="1">
        <v>0.88042355440715903</v>
      </c>
      <c r="M4" s="1">
        <v>0.83773750543941095</v>
      </c>
      <c r="N4" s="1">
        <v>-1.1936913335108199</v>
      </c>
      <c r="O4" s="1">
        <v>615.53709284088995</v>
      </c>
      <c r="P4" s="1">
        <v>734.76129315664798</v>
      </c>
      <c r="Q4" s="3">
        <v>1.14750996113169E-4</v>
      </c>
      <c r="R4" s="1">
        <v>7.5305341199267302E-6</v>
      </c>
      <c r="S4" s="1">
        <v>3.31343501276776E-4</v>
      </c>
      <c r="T4" s="1">
        <v>0.244615141581211</v>
      </c>
      <c r="U4" s="1">
        <v>-4.0880543760943002</v>
      </c>
      <c r="V4" s="1">
        <v>304.435922964469</v>
      </c>
      <c r="W4" s="1">
        <v>1244.5506068192699</v>
      </c>
      <c r="X4" s="3">
        <v>9.9093385706089405E-3</v>
      </c>
      <c r="Y4" s="1">
        <v>8.3733910921645494E-3</v>
      </c>
      <c r="Z4" s="1">
        <v>2.83407083119415E-2</v>
      </c>
      <c r="AA4" s="1">
        <v>0.49020165008001398</v>
      </c>
      <c r="AB4" s="1">
        <v>-2.0399768132905498</v>
      </c>
      <c r="AC4" s="1">
        <v>514.43872626427299</v>
      </c>
      <c r="AD4" s="1">
        <v>1049.44307331149</v>
      </c>
      <c r="AE4" s="1">
        <v>0.70732718344682499</v>
      </c>
      <c r="AF4" s="1">
        <v>0.46873789820535</v>
      </c>
      <c r="AG4" s="1">
        <v>0.93367188214980701</v>
      </c>
      <c r="AH4" s="1">
        <v>1.1859153092772801</v>
      </c>
      <c r="AI4" s="1">
        <v>1.1859153092772801</v>
      </c>
      <c r="AJ4" s="1">
        <v>1244.5506068192699</v>
      </c>
      <c r="AK4" s="1">
        <v>1049.44307331149</v>
      </c>
      <c r="AL4" s="1">
        <v>0.69805502536734898</v>
      </c>
      <c r="AM4" s="1">
        <v>4.3976577808094497E-2</v>
      </c>
      <c r="AN4" s="1">
        <v>0.89170900014667798</v>
      </c>
      <c r="AO4" s="1">
        <v>0.59178266991724404</v>
      </c>
      <c r="AP4" s="1">
        <v>-1.6898095379167499</v>
      </c>
      <c r="AQ4" s="1">
        <v>304.435922964469</v>
      </c>
      <c r="AR4" s="1">
        <v>514.43872626427299</v>
      </c>
    </row>
    <row r="5" spans="1:44">
      <c r="A5" t="s">
        <v>147</v>
      </c>
      <c r="B5" s="1">
        <v>814.63607740402199</v>
      </c>
      <c r="C5" s="1">
        <v>9.0767085244979201E-7</v>
      </c>
      <c r="D5" s="1">
        <v>1.5560071756282099E-7</v>
      </c>
      <c r="E5" s="1">
        <v>5.1348236795731097E-6</v>
      </c>
      <c r="F5" s="1">
        <v>0.365351777489136</v>
      </c>
      <c r="G5" s="1">
        <v>-2.7370880932137598</v>
      </c>
      <c r="H5" s="1">
        <v>18.561113685092</v>
      </c>
      <c r="I5" s="1">
        <v>50.803403255614</v>
      </c>
      <c r="J5" s="1">
        <v>0.76787484404769202</v>
      </c>
      <c r="K5" s="1">
        <v>0.85179309684182103</v>
      </c>
      <c r="L5" s="1">
        <v>0.94287887827251604</v>
      </c>
      <c r="M5" s="1">
        <v>0.97656043767843004</v>
      </c>
      <c r="N5" s="1">
        <v>-1.0240021625054601</v>
      </c>
      <c r="O5" s="1">
        <v>30.3457574008569</v>
      </c>
      <c r="P5" s="1">
        <v>31.074121201219299</v>
      </c>
      <c r="Q5" s="3">
        <v>2.8430898005225901E-4</v>
      </c>
      <c r="R5" s="1">
        <v>2.4877035754572601E-5</v>
      </c>
      <c r="S5" s="1">
        <v>8.2094217990089796E-4</v>
      </c>
      <c r="T5" s="1">
        <v>0.38660294417736601</v>
      </c>
      <c r="U5" s="1">
        <v>-2.5866331725120402</v>
      </c>
      <c r="V5" s="1">
        <v>18.868203869042802</v>
      </c>
      <c r="W5" s="1">
        <v>48.8051220255537</v>
      </c>
      <c r="X5" s="3">
        <v>1.00783422007235E-4</v>
      </c>
      <c r="Y5" s="1">
        <v>1.2639899969006799E-5</v>
      </c>
      <c r="Z5" s="1">
        <v>2.8824058694069298E-4</v>
      </c>
      <c r="AA5" s="1">
        <v>0.34526876560265501</v>
      </c>
      <c r="AB5" s="1">
        <v>-2.89629442227284</v>
      </c>
      <c r="AC5" s="1">
        <v>18.2590215593418</v>
      </c>
      <c r="AD5" s="1">
        <v>52.883502288984303</v>
      </c>
      <c r="AE5" s="1">
        <v>0.70732718344682499</v>
      </c>
      <c r="AF5" s="1">
        <v>0.609596441685607</v>
      </c>
      <c r="AG5" s="1">
        <v>0.93367188214980701</v>
      </c>
      <c r="AH5" s="1">
        <v>0.92287991362966904</v>
      </c>
      <c r="AI5" s="1">
        <v>-1.08356459516712</v>
      </c>
      <c r="AJ5" s="1">
        <v>48.8051220255537</v>
      </c>
      <c r="AK5" s="1">
        <v>52.883502288984303</v>
      </c>
      <c r="AL5" s="1">
        <v>0.76358595071984303</v>
      </c>
      <c r="AM5" s="1">
        <v>0.869508151077383</v>
      </c>
      <c r="AN5" s="1">
        <v>0.97541947253244499</v>
      </c>
      <c r="AO5" s="1">
        <v>1.0333633600149701</v>
      </c>
      <c r="AP5" s="1">
        <v>1.0333633600149701</v>
      </c>
      <c r="AQ5" s="1">
        <v>18.868203869042802</v>
      </c>
      <c r="AR5" s="1">
        <v>18.2590215593418</v>
      </c>
    </row>
    <row r="6" spans="1:44">
      <c r="A6" t="s">
        <v>170</v>
      </c>
      <c r="B6" s="1">
        <v>4008.9065354466402</v>
      </c>
      <c r="C6" s="1">
        <v>2.0810997746819201E-7</v>
      </c>
      <c r="D6" s="1">
        <v>2.67569971030532E-8</v>
      </c>
      <c r="E6" s="1">
        <v>1.17730787253434E-6</v>
      </c>
      <c r="F6" s="1">
        <v>0.253394678110898</v>
      </c>
      <c r="G6" s="1">
        <v>-3.9464127954666299</v>
      </c>
      <c r="H6" s="1">
        <v>68.018007216183804</v>
      </c>
      <c r="I6" s="1">
        <v>268.42713393785999</v>
      </c>
      <c r="J6" s="1">
        <v>0.79261010738767002</v>
      </c>
      <c r="K6" s="1">
        <v>0.91426654247507999</v>
      </c>
      <c r="L6" s="1">
        <v>0.97325148069927903</v>
      </c>
      <c r="M6" s="1">
        <v>1.01673436074067</v>
      </c>
      <c r="N6" s="1">
        <v>1.01673436074067</v>
      </c>
      <c r="O6" s="1">
        <v>136.247615253383</v>
      </c>
      <c r="P6" s="1">
        <v>134.00512514843101</v>
      </c>
      <c r="Q6" s="3">
        <v>3.4275374391859898E-4</v>
      </c>
      <c r="R6" s="1">
        <v>3.7488690741096798E-5</v>
      </c>
      <c r="S6" s="1">
        <v>9.8970143556495493E-4</v>
      </c>
      <c r="T6" s="1">
        <v>0.32757937113757302</v>
      </c>
      <c r="U6" s="1">
        <v>-3.0526952797037699</v>
      </c>
      <c r="V6" s="1">
        <v>77.980709455658996</v>
      </c>
      <c r="W6" s="1">
        <v>238.05134361837699</v>
      </c>
      <c r="X6" s="3">
        <v>8.4934519318650607E-6</v>
      </c>
      <c r="Y6" s="1">
        <v>5.5207437557122905E-7</v>
      </c>
      <c r="Z6" s="1">
        <v>2.4291272525133999E-5</v>
      </c>
      <c r="AA6" s="1">
        <v>0.19601009267448699</v>
      </c>
      <c r="AB6" s="1">
        <v>-5.1017781092563101</v>
      </c>
      <c r="AC6" s="1">
        <v>59.328125352482203</v>
      </c>
      <c r="AD6" s="1">
        <v>302.67893110321199</v>
      </c>
      <c r="AE6" s="1">
        <v>0.70732718344682499</v>
      </c>
      <c r="AF6" s="1">
        <v>0.25626959121354098</v>
      </c>
      <c r="AG6" s="1">
        <v>0.93367188214980701</v>
      </c>
      <c r="AH6" s="1">
        <v>0.78648138058722805</v>
      </c>
      <c r="AI6" s="1">
        <v>-1.2714859177636799</v>
      </c>
      <c r="AJ6" s="1">
        <v>238.05134361837699</v>
      </c>
      <c r="AK6" s="1">
        <v>302.67893110321199</v>
      </c>
      <c r="AL6" s="1">
        <v>0.70976500674795695</v>
      </c>
      <c r="AM6" s="1">
        <v>0.23845943531480801</v>
      </c>
      <c r="AN6" s="1">
        <v>0.90666755700706703</v>
      </c>
      <c r="AO6" s="1">
        <v>1.31439699124079</v>
      </c>
      <c r="AP6" s="1">
        <v>1.31439699124079</v>
      </c>
      <c r="AQ6" s="1">
        <v>77.980709455658996</v>
      </c>
      <c r="AR6" s="1">
        <v>59.328125352482203</v>
      </c>
    </row>
    <row r="7" spans="1:44">
      <c r="A7" t="s">
        <v>168</v>
      </c>
      <c r="B7" s="1">
        <v>5487.4551353454499</v>
      </c>
      <c r="C7" s="1">
        <v>1.21684310620828E-4</v>
      </c>
      <c r="D7" s="1">
        <v>1.30376047093744E-4</v>
      </c>
      <c r="E7" s="1">
        <v>6.8838552865497105E-4</v>
      </c>
      <c r="F7" s="1">
        <v>0.26506642376009099</v>
      </c>
      <c r="G7" s="1">
        <v>-3.7726392721285902</v>
      </c>
      <c r="H7" s="1">
        <v>95.006558055034205</v>
      </c>
      <c r="I7" s="1">
        <v>358.42547194781798</v>
      </c>
      <c r="J7" s="1">
        <v>0.717011606808861</v>
      </c>
      <c r="K7" s="1">
        <v>0.44576423510515301</v>
      </c>
      <c r="L7" s="1">
        <v>0.88042355440715903</v>
      </c>
      <c r="M7" s="1">
        <v>0.80547387970310602</v>
      </c>
      <c r="N7" s="1">
        <v>-1.24150518744145</v>
      </c>
      <c r="O7" s="1">
        <v>165.615872116742</v>
      </c>
      <c r="P7" s="1">
        <v>205.61296434806499</v>
      </c>
      <c r="Q7" s="3">
        <v>4.3907034663825403E-4</v>
      </c>
      <c r="R7" s="1">
        <v>6.7232646828982597E-5</v>
      </c>
      <c r="S7" s="1">
        <v>1.2678156259179499E-3</v>
      </c>
      <c r="T7" s="1">
        <v>0.14222898679102799</v>
      </c>
      <c r="U7" s="1">
        <v>-7.0309155859294696</v>
      </c>
      <c r="V7" s="1">
        <v>62.459142005544201</v>
      </c>
      <c r="W7" s="1">
        <v>439.14495486592699</v>
      </c>
      <c r="X7" s="3">
        <v>5.9226056770940401E-2</v>
      </c>
      <c r="Y7" s="1">
        <v>9.4959111022741099E-2</v>
      </c>
      <c r="Z7" s="1">
        <v>0.16938652236488899</v>
      </c>
      <c r="AA7" s="1">
        <v>0.49399359856366598</v>
      </c>
      <c r="AB7" s="1">
        <v>-2.02431772984021</v>
      </c>
      <c r="AC7" s="1">
        <v>144.514410279016</v>
      </c>
      <c r="AD7" s="1">
        <v>292.54308291037597</v>
      </c>
      <c r="AE7" s="1">
        <v>0.70732718344682499</v>
      </c>
      <c r="AF7" s="1">
        <v>0.30037212586371798</v>
      </c>
      <c r="AG7" s="1">
        <v>0.93367188214980701</v>
      </c>
      <c r="AH7" s="1">
        <v>1.5011291688294199</v>
      </c>
      <c r="AI7" s="1">
        <v>1.5011291688294199</v>
      </c>
      <c r="AJ7" s="1">
        <v>439.14495486592699</v>
      </c>
      <c r="AK7" s="1">
        <v>292.54308291037597</v>
      </c>
      <c r="AL7" s="1">
        <v>0.69805502536734898</v>
      </c>
      <c r="AM7" s="1">
        <v>5.1621103162188903E-2</v>
      </c>
      <c r="AN7" s="1">
        <v>0.89170900014667798</v>
      </c>
      <c r="AO7" s="1">
        <v>0.43220009600499298</v>
      </c>
      <c r="AP7" s="1">
        <v>-2.3137431232510499</v>
      </c>
      <c r="AQ7" s="1">
        <v>62.459142005544201</v>
      </c>
      <c r="AR7" s="1">
        <v>144.514410279016</v>
      </c>
    </row>
    <row r="8" spans="1:44">
      <c r="A8" t="s">
        <v>150</v>
      </c>
      <c r="B8" s="1">
        <v>2032.87314605712</v>
      </c>
      <c r="C8" s="1">
        <v>1.2588275261994699E-6</v>
      </c>
      <c r="D8" s="1">
        <v>2.7815495496298901E-7</v>
      </c>
      <c r="E8" s="1">
        <v>7.1213671482141604E-6</v>
      </c>
      <c r="F8" s="1">
        <v>0.35414901796270998</v>
      </c>
      <c r="G8" s="1">
        <v>-2.8236701198626202</v>
      </c>
      <c r="H8" s="1">
        <v>45.021330174539202</v>
      </c>
      <c r="I8" s="1">
        <v>127.125384748031</v>
      </c>
      <c r="J8" s="1">
        <v>0.71369048378511502</v>
      </c>
      <c r="K8" s="1">
        <v>0.203804952559382</v>
      </c>
      <c r="L8" s="1">
        <v>0.87634552427567702</v>
      </c>
      <c r="M8" s="1">
        <v>0.83799888489548902</v>
      </c>
      <c r="N8" s="1">
        <v>-1.19331901035251</v>
      </c>
      <c r="O8" s="1">
        <v>69.254344291330796</v>
      </c>
      <c r="P8" s="1">
        <v>82.642525589876897</v>
      </c>
      <c r="Q8" s="3">
        <v>4.3907034663825403E-4</v>
      </c>
      <c r="R8" s="1">
        <v>6.4194844274486303E-5</v>
      </c>
      <c r="S8" s="1">
        <v>1.2678156259179499E-3</v>
      </c>
      <c r="T8" s="1">
        <v>0.38761563904260599</v>
      </c>
      <c r="U8" s="1">
        <v>-2.5798752663075</v>
      </c>
      <c r="V8" s="1">
        <v>43.116913768065302</v>
      </c>
      <c r="W8" s="1">
        <v>111.236259371942</v>
      </c>
      <c r="X8" s="3">
        <v>1.00783422007235E-4</v>
      </c>
      <c r="Y8" s="1">
        <v>1.3101844860940501E-5</v>
      </c>
      <c r="Z8" s="1">
        <v>2.8824058694069298E-4</v>
      </c>
      <c r="AA8" s="1">
        <v>0.323571895173626</v>
      </c>
      <c r="AB8" s="1">
        <v>-3.09050326964709</v>
      </c>
      <c r="AC8" s="1">
        <v>47.009862106274298</v>
      </c>
      <c r="AD8" s="1">
        <v>145.284132517416</v>
      </c>
      <c r="AE8" s="1">
        <v>0.70732718344682499</v>
      </c>
      <c r="AF8" s="1">
        <v>0.15112859285591701</v>
      </c>
      <c r="AG8" s="1">
        <v>0.93367188214980701</v>
      </c>
      <c r="AH8" s="1">
        <v>0.765646305893665</v>
      </c>
      <c r="AI8" s="1">
        <v>-1.3060861030770501</v>
      </c>
      <c r="AJ8" s="1">
        <v>111.236259371942</v>
      </c>
      <c r="AK8" s="1">
        <v>145.284132517416</v>
      </c>
      <c r="AL8" s="1">
        <v>0.71046566536579303</v>
      </c>
      <c r="AM8" s="1">
        <v>0.67147874233633198</v>
      </c>
      <c r="AN8" s="1">
        <v>0.90756259188662602</v>
      </c>
      <c r="AO8" s="1">
        <v>0.91718868840674905</v>
      </c>
      <c r="AP8" s="1">
        <v>-1.0902881954825401</v>
      </c>
      <c r="AQ8" s="1">
        <v>43.116913768065302</v>
      </c>
      <c r="AR8" s="1">
        <v>47.009862106274298</v>
      </c>
    </row>
    <row r="9" spans="1:44">
      <c r="A9" t="s">
        <v>154</v>
      </c>
      <c r="B9" s="1">
        <v>1719.8446664810101</v>
      </c>
      <c r="C9" s="1">
        <v>1.2588275261994699E-6</v>
      </c>
      <c r="D9" s="1">
        <v>3.2369850673700702E-7</v>
      </c>
      <c r="E9" s="1">
        <v>7.1213671482141604E-6</v>
      </c>
      <c r="F9" s="1">
        <v>0.33556125814620602</v>
      </c>
      <c r="G9" s="1">
        <v>-2.9800818054040401</v>
      </c>
      <c r="H9" s="1">
        <v>36.598942819699701</v>
      </c>
      <c r="I9" s="1">
        <v>109.06784357389699</v>
      </c>
      <c r="J9" s="1">
        <v>0.717011606808861</v>
      </c>
      <c r="K9" s="1">
        <v>0.56235875322745199</v>
      </c>
      <c r="L9" s="1">
        <v>0.88042355440715903</v>
      </c>
      <c r="M9" s="1">
        <v>1.08781448615733</v>
      </c>
      <c r="N9" s="1">
        <v>1.08781448615733</v>
      </c>
      <c r="O9" s="1">
        <v>65.896151678128604</v>
      </c>
      <c r="P9" s="1">
        <v>60.576644747434202</v>
      </c>
      <c r="Q9" s="3">
        <v>7.5671700707429402E-4</v>
      </c>
      <c r="R9" s="1">
        <v>1.32425476238001E-4</v>
      </c>
      <c r="S9" s="1">
        <v>2.1850203579270198E-3</v>
      </c>
      <c r="T9" s="1">
        <v>0.39388940149052298</v>
      </c>
      <c r="U9" s="1">
        <v>-2.5387837200388801</v>
      </c>
      <c r="V9" s="1">
        <v>41.3568259615014</v>
      </c>
      <c r="W9" s="1">
        <v>104.996036447021</v>
      </c>
      <c r="X9" s="3">
        <v>1.00783422007235E-4</v>
      </c>
      <c r="Y9" s="1">
        <v>8.76167605840711E-6</v>
      </c>
      <c r="Z9" s="1">
        <v>2.8824058694069298E-4</v>
      </c>
      <c r="AA9" s="1">
        <v>0.28587049446511698</v>
      </c>
      <c r="AB9" s="1">
        <v>-3.4980874884309601</v>
      </c>
      <c r="AC9" s="1">
        <v>32.388428859762001</v>
      </c>
      <c r="AD9" s="1">
        <v>113.29755774031101</v>
      </c>
      <c r="AE9" s="1">
        <v>0.70732718344682499</v>
      </c>
      <c r="AF9" s="1">
        <v>0.69103285825723804</v>
      </c>
      <c r="AG9" s="1">
        <v>0.93367188214980701</v>
      </c>
      <c r="AH9" s="1">
        <v>0.92672815319049595</v>
      </c>
      <c r="AI9" s="1">
        <v>-1.0790650921278699</v>
      </c>
      <c r="AJ9" s="1">
        <v>104.996036447021</v>
      </c>
      <c r="AK9" s="1">
        <v>113.29755774031101</v>
      </c>
      <c r="AL9" s="1">
        <v>0.70976500674795695</v>
      </c>
      <c r="AM9" s="1">
        <v>0.268320193395225</v>
      </c>
      <c r="AN9" s="1">
        <v>0.90666755700706703</v>
      </c>
      <c r="AO9" s="1">
        <v>1.2769012705827301</v>
      </c>
      <c r="AP9" s="1">
        <v>1.2769012705827301</v>
      </c>
      <c r="AQ9" s="1">
        <v>41.3568259615014</v>
      </c>
      <c r="AR9" s="1">
        <v>32.388428859762001</v>
      </c>
    </row>
    <row r="10" spans="1:44">
      <c r="A10" t="s">
        <v>169</v>
      </c>
      <c r="B10" s="1">
        <v>549.94706630706696</v>
      </c>
      <c r="C10" s="1">
        <v>3.69747883839229E-6</v>
      </c>
      <c r="D10" s="1">
        <v>1.2677070303059299E-6</v>
      </c>
      <c r="E10" s="1">
        <v>2.09171660000478E-5</v>
      </c>
      <c r="F10" s="1">
        <v>0.262125012895778</v>
      </c>
      <c r="G10" s="1">
        <v>-3.8149735843698398</v>
      </c>
      <c r="H10" s="1">
        <v>9.6414886789356302</v>
      </c>
      <c r="I10" s="1">
        <v>36.782024615823502</v>
      </c>
      <c r="J10" s="1">
        <v>0.717011606808861</v>
      </c>
      <c r="K10" s="1">
        <v>0.55402672517381202</v>
      </c>
      <c r="L10" s="1">
        <v>0.88042355440715903</v>
      </c>
      <c r="M10" s="1">
        <v>0.89042491011343505</v>
      </c>
      <c r="N10" s="1">
        <v>-1.1230593266675399</v>
      </c>
      <c r="O10" s="1">
        <v>17.770044432871199</v>
      </c>
      <c r="P10" s="1">
        <v>19.956814135241501</v>
      </c>
      <c r="Q10" s="3">
        <v>8.70603665834044E-4</v>
      </c>
      <c r="R10" s="1">
        <v>1.7140009671107699E-4</v>
      </c>
      <c r="S10" s="1">
        <v>2.5138680850958E-3</v>
      </c>
      <c r="T10" s="1">
        <v>0.289717280649128</v>
      </c>
      <c r="U10" s="1">
        <v>-3.4516408471025302</v>
      </c>
      <c r="V10" s="1">
        <v>9.5647960467422699</v>
      </c>
      <c r="W10" s="1">
        <v>33.014240722233602</v>
      </c>
      <c r="X10" s="3">
        <v>2.1423952772586701E-4</v>
      </c>
      <c r="Y10" s="1">
        <v>5.5508565301910898E-5</v>
      </c>
      <c r="Z10" s="1">
        <v>6.1272504929598098E-4</v>
      </c>
      <c r="AA10" s="1">
        <v>0.237160594051084</v>
      </c>
      <c r="AB10" s="1">
        <v>-4.2165520962753202</v>
      </c>
      <c r="AC10" s="1">
        <v>9.7187962494720495</v>
      </c>
      <c r="AD10" s="1">
        <v>40.979810689025499</v>
      </c>
      <c r="AE10" s="1">
        <v>0.70732718344682499</v>
      </c>
      <c r="AF10" s="1">
        <v>0.37816851335511797</v>
      </c>
      <c r="AG10" s="1">
        <v>0.93367188214980701</v>
      </c>
      <c r="AH10" s="1">
        <v>0.80562208965669702</v>
      </c>
      <c r="AI10" s="1">
        <v>-1.2412767882595299</v>
      </c>
      <c r="AJ10" s="1">
        <v>33.014240722233602</v>
      </c>
      <c r="AK10" s="1">
        <v>40.979810689025499</v>
      </c>
      <c r="AL10" s="1">
        <v>0.76358595071984303</v>
      </c>
      <c r="AM10" s="1">
        <v>0.95834625831433595</v>
      </c>
      <c r="AN10" s="1">
        <v>0.97541947253244499</v>
      </c>
      <c r="AO10" s="1">
        <v>0.98415439537957805</v>
      </c>
      <c r="AP10" s="1">
        <v>-1.01610073042889</v>
      </c>
      <c r="AQ10" s="1">
        <v>9.5647960467422699</v>
      </c>
      <c r="AR10" s="1">
        <v>9.7187962494720495</v>
      </c>
    </row>
    <row r="11" spans="1:44">
      <c r="A11" t="s">
        <v>148</v>
      </c>
      <c r="B11" s="1">
        <v>2148.1165542602498</v>
      </c>
      <c r="C11" s="1">
        <v>3.69747883839229E-6</v>
      </c>
      <c r="D11" s="1">
        <v>1.1849053226841399E-6</v>
      </c>
      <c r="E11" s="1">
        <v>2.09171660000478E-5</v>
      </c>
      <c r="F11" s="1">
        <v>0.36048701871116601</v>
      </c>
      <c r="G11" s="1">
        <v>-2.77402499422934</v>
      </c>
      <c r="H11" s="1">
        <v>48.140718134647997</v>
      </c>
      <c r="I11" s="1">
        <v>133.54355532265399</v>
      </c>
      <c r="J11" s="1">
        <v>0.71369048378511502</v>
      </c>
      <c r="K11" s="1">
        <v>0.22498387367151201</v>
      </c>
      <c r="L11" s="1">
        <v>0.87634552427567702</v>
      </c>
      <c r="M11" s="1">
        <v>0.83257445885451498</v>
      </c>
      <c r="N11" s="1">
        <v>-1.2010937752952799</v>
      </c>
      <c r="O11" s="1">
        <v>73.160942435814803</v>
      </c>
      <c r="P11" s="1">
        <v>87.873152551674806</v>
      </c>
      <c r="Q11" s="3">
        <v>1.1328424430673599E-3</v>
      </c>
      <c r="R11" s="1">
        <v>2.4780928442098599E-4</v>
      </c>
      <c r="S11" s="1">
        <v>3.2710825543570102E-3</v>
      </c>
      <c r="T11" s="1">
        <v>0.40300775241011899</v>
      </c>
      <c r="U11" s="1">
        <v>-2.4813418452118299</v>
      </c>
      <c r="V11" s="1">
        <v>46.444681773280799</v>
      </c>
      <c r="W11" s="1">
        <v>115.24513235390199</v>
      </c>
      <c r="X11" s="3">
        <v>1.8163706187314E-4</v>
      </c>
      <c r="Y11" s="1">
        <v>3.54192270652624E-5</v>
      </c>
      <c r="Z11" s="1">
        <v>5.1948199695718295E-4</v>
      </c>
      <c r="AA11" s="1">
        <v>0.32245258281538203</v>
      </c>
      <c r="AB11" s="1">
        <v>-3.1012311679095501</v>
      </c>
      <c r="AC11" s="1">
        <v>49.8986892370717</v>
      </c>
      <c r="AD11" s="1">
        <v>154.747370270262</v>
      </c>
      <c r="AE11" s="1">
        <v>0.70732718344682499</v>
      </c>
      <c r="AF11" s="1">
        <v>0.14880823413205099</v>
      </c>
      <c r="AG11" s="1">
        <v>0.93367188214980701</v>
      </c>
      <c r="AH11" s="1">
        <v>0.74473079669717701</v>
      </c>
      <c r="AI11" s="1">
        <v>-1.34276708366959</v>
      </c>
      <c r="AJ11" s="1">
        <v>115.24513235390199</v>
      </c>
      <c r="AK11" s="1">
        <v>154.747370270262</v>
      </c>
      <c r="AL11" s="1">
        <v>0.739447429553719</v>
      </c>
      <c r="AM11" s="1">
        <v>0.74440121572715301</v>
      </c>
      <c r="AN11" s="1">
        <v>0.94458445839765404</v>
      </c>
      <c r="AO11" s="1">
        <v>0.93077959527266596</v>
      </c>
      <c r="AP11" s="1">
        <v>-1.07436820175141</v>
      </c>
      <c r="AQ11" s="1">
        <v>46.444681773280799</v>
      </c>
      <c r="AR11" s="1">
        <v>49.8986892370717</v>
      </c>
    </row>
    <row r="12" spans="1:44">
      <c r="A12" t="s">
        <v>158</v>
      </c>
      <c r="B12" s="1">
        <v>767.04324007034302</v>
      </c>
      <c r="C12" s="1">
        <v>1.7445247168937E-5</v>
      </c>
      <c r="D12" s="1">
        <v>1.04671483013622E-5</v>
      </c>
      <c r="E12" s="1">
        <v>9.8690255412843604E-5</v>
      </c>
      <c r="F12" s="1">
        <v>0.31793008910911702</v>
      </c>
      <c r="G12" s="1">
        <v>-3.1453455783380999</v>
      </c>
      <c r="H12" s="1">
        <v>15.7353466676532</v>
      </c>
      <c r="I12" s="1">
        <v>49.493103055142498</v>
      </c>
      <c r="J12" s="1">
        <v>0.75306242427383996</v>
      </c>
      <c r="K12" s="1">
        <v>0.72153888093214402</v>
      </c>
      <c r="L12" s="1">
        <v>0.92469060468973896</v>
      </c>
      <c r="M12" s="1">
        <v>0.93246135362487104</v>
      </c>
      <c r="N12" s="1">
        <v>-1.0724305046129501</v>
      </c>
      <c r="O12" s="1">
        <v>26.947961615384699</v>
      </c>
      <c r="P12" s="1">
        <v>28.8998160731363</v>
      </c>
      <c r="Q12" s="3">
        <v>1.7475607848268799E-3</v>
      </c>
      <c r="R12" s="1">
        <v>4.20506813848968E-4</v>
      </c>
      <c r="S12" s="1">
        <v>5.0460817661876203E-3</v>
      </c>
      <c r="T12" s="1">
        <v>0.32030387404823402</v>
      </c>
      <c r="U12" s="1">
        <v>-3.1220352953002699</v>
      </c>
      <c r="V12" s="1">
        <v>15.251305334703099</v>
      </c>
      <c r="W12" s="1">
        <v>47.615113545189899</v>
      </c>
      <c r="X12" s="3">
        <v>1.39642456131703E-3</v>
      </c>
      <c r="Y12" s="1">
        <v>5.7486144440884498E-4</v>
      </c>
      <c r="Z12" s="1">
        <v>3.9937742453667099E-3</v>
      </c>
      <c r="AA12" s="1">
        <v>0.31557389638599698</v>
      </c>
      <c r="AB12" s="1">
        <v>-3.16882990466625</v>
      </c>
      <c r="AC12" s="1">
        <v>16.234750358569599</v>
      </c>
      <c r="AD12" s="1">
        <v>51.445162421006501</v>
      </c>
      <c r="AE12" s="1">
        <v>0.70732718344682499</v>
      </c>
      <c r="AF12" s="1">
        <v>0.76241950710554995</v>
      </c>
      <c r="AG12" s="1">
        <v>0.93367188214980701</v>
      </c>
      <c r="AH12" s="1">
        <v>0.92555084489586903</v>
      </c>
      <c r="AI12" s="1">
        <v>-1.08043767180884</v>
      </c>
      <c r="AJ12" s="1">
        <v>47.615113545189899</v>
      </c>
      <c r="AK12" s="1">
        <v>51.445162421006501</v>
      </c>
      <c r="AL12" s="1">
        <v>0.76358595071984303</v>
      </c>
      <c r="AM12" s="1">
        <v>0.833373233637133</v>
      </c>
      <c r="AN12" s="1">
        <v>0.97541947253244499</v>
      </c>
      <c r="AO12" s="1">
        <v>0.93942345879631195</v>
      </c>
      <c r="AP12" s="1">
        <v>-1.06448267885635</v>
      </c>
      <c r="AQ12" s="1">
        <v>15.251305334703099</v>
      </c>
      <c r="AR12" s="1">
        <v>16.234750358569599</v>
      </c>
    </row>
    <row r="13" spans="1:44">
      <c r="A13" t="s">
        <v>172</v>
      </c>
      <c r="B13" s="1">
        <v>8024.8260515332204</v>
      </c>
      <c r="C13" s="1">
        <v>7.2425113542680402E-6</v>
      </c>
      <c r="D13" s="1">
        <v>3.1039334375434399E-6</v>
      </c>
      <c r="E13" s="1">
        <v>4.0971921375573498E-5</v>
      </c>
      <c r="F13" s="1">
        <v>0.240604391956518</v>
      </c>
      <c r="G13" s="1">
        <v>-4.1562001086859404</v>
      </c>
      <c r="H13" s="1">
        <v>130.961811857702</v>
      </c>
      <c r="I13" s="1">
        <v>544.303496545744</v>
      </c>
      <c r="J13" s="1">
        <v>0.76787484404769202</v>
      </c>
      <c r="K13" s="1">
        <v>0.82800827155879297</v>
      </c>
      <c r="L13" s="1">
        <v>0.94287887827251604</v>
      </c>
      <c r="M13" s="1">
        <v>1.0493974111250499</v>
      </c>
      <c r="N13" s="1">
        <v>1.0493974111250499</v>
      </c>
      <c r="O13" s="1">
        <v>273.50350342718599</v>
      </c>
      <c r="P13" s="1">
        <v>260.62910059611198</v>
      </c>
      <c r="Q13" s="3">
        <v>2.5497782906923E-3</v>
      </c>
      <c r="R13" s="1">
        <v>7.528244509308E-4</v>
      </c>
      <c r="S13" s="1">
        <v>7.3624848143740299E-3</v>
      </c>
      <c r="T13" s="1">
        <v>0.29838523917860299</v>
      </c>
      <c r="U13" s="1">
        <v>-3.3513722151699099</v>
      </c>
      <c r="V13" s="1">
        <v>149.40033160432699</v>
      </c>
      <c r="W13" s="1">
        <v>500.69612017365802</v>
      </c>
      <c r="X13" s="3">
        <v>2.1423952772586701E-4</v>
      </c>
      <c r="Y13" s="1">
        <v>5.4435501464972699E-5</v>
      </c>
      <c r="Z13" s="1">
        <v>6.1272504929598098E-4</v>
      </c>
      <c r="AA13" s="1">
        <v>0.194012524172198</v>
      </c>
      <c r="AB13" s="1">
        <v>-5.1543064256636999</v>
      </c>
      <c r="AC13" s="1">
        <v>114.79891631348499</v>
      </c>
      <c r="AD13" s="1">
        <v>591.70879184997102</v>
      </c>
      <c r="AE13" s="1">
        <v>0.70732718344682499</v>
      </c>
      <c r="AF13" s="1">
        <v>0.58468628681963897</v>
      </c>
      <c r="AG13" s="1">
        <v>0.93367188214980701</v>
      </c>
      <c r="AH13" s="1">
        <v>0.84618671727711703</v>
      </c>
      <c r="AI13" s="1">
        <v>-1.1817722726939299</v>
      </c>
      <c r="AJ13" s="1">
        <v>500.69612017365802</v>
      </c>
      <c r="AK13" s="1">
        <v>591.70879184997102</v>
      </c>
      <c r="AL13" s="1">
        <v>0.70976500674795695</v>
      </c>
      <c r="AM13" s="1">
        <v>0.41839240876667599</v>
      </c>
      <c r="AN13" s="1">
        <v>0.90666755700706703</v>
      </c>
      <c r="AO13" s="1">
        <v>1.3014089018314501</v>
      </c>
      <c r="AP13" s="1">
        <v>1.3014089018314501</v>
      </c>
      <c r="AQ13" s="1">
        <v>149.40033160432699</v>
      </c>
      <c r="AR13" s="1">
        <v>114.79891631348499</v>
      </c>
    </row>
    <row r="14" spans="1:44">
      <c r="A14" t="s">
        <v>171</v>
      </c>
      <c r="B14" s="1">
        <v>327.256845712661</v>
      </c>
      <c r="C14" s="1">
        <v>1.1595631230918499E-5</v>
      </c>
      <c r="D14" s="1">
        <v>6.4604231143689199E-6</v>
      </c>
      <c r="E14" s="1">
        <v>6.5598142392053705E-5</v>
      </c>
      <c r="F14" s="1">
        <v>0.247709454494698</v>
      </c>
      <c r="G14" s="1">
        <v>-4.0369876153491804</v>
      </c>
      <c r="H14" s="1">
        <v>5.3850128668073003</v>
      </c>
      <c r="I14" s="1">
        <v>21.739230246673898</v>
      </c>
      <c r="J14" s="1">
        <v>0.67332323681013495</v>
      </c>
      <c r="K14" s="1">
        <v>0.130622365288661</v>
      </c>
      <c r="L14" s="1">
        <v>0.82677830008314201</v>
      </c>
      <c r="M14" s="1">
        <v>0.69895525054781205</v>
      </c>
      <c r="N14" s="1">
        <v>-1.43070675728702</v>
      </c>
      <c r="O14" s="1">
        <v>9.0456574965237504</v>
      </c>
      <c r="P14" s="1">
        <v>12.941683303597699</v>
      </c>
      <c r="Q14" s="3">
        <v>2.5497782906923E-3</v>
      </c>
      <c r="R14" s="1">
        <v>7.80869601524519E-4</v>
      </c>
      <c r="S14" s="1">
        <v>7.3624848143740299E-3</v>
      </c>
      <c r="T14" s="1">
        <v>0.278211239510676</v>
      </c>
      <c r="U14" s="1">
        <v>-3.5943910884363302</v>
      </c>
      <c r="V14" s="1">
        <v>4.7711983906553499</v>
      </c>
      <c r="W14" s="1">
        <v>17.149552972828101</v>
      </c>
      <c r="X14" s="3">
        <v>5.36663548418272E-4</v>
      </c>
      <c r="Y14" s="1">
        <v>1.5116023280447999E-4</v>
      </c>
      <c r="Z14" s="1">
        <v>1.5348577484762601E-3</v>
      </c>
      <c r="AA14" s="1">
        <v>0.220551743178968</v>
      </c>
      <c r="AB14" s="1">
        <v>-4.5340834109324604</v>
      </c>
      <c r="AC14" s="1">
        <v>6.0777945499971304</v>
      </c>
      <c r="AD14" s="1">
        <v>27.5572274371631</v>
      </c>
      <c r="AE14" s="1">
        <v>0.70732718344682499</v>
      </c>
      <c r="AF14" s="1">
        <v>9.7068109539524494E-2</v>
      </c>
      <c r="AG14" s="1">
        <v>0.93367188214980701</v>
      </c>
      <c r="AH14" s="1">
        <v>0.62232505104366798</v>
      </c>
      <c r="AI14" s="1">
        <v>-1.60687730362605</v>
      </c>
      <c r="AJ14" s="1">
        <v>17.149552972828101</v>
      </c>
      <c r="AK14" s="1">
        <v>27.5572274371631</v>
      </c>
      <c r="AL14" s="1">
        <v>0.71046566536579303</v>
      </c>
      <c r="AM14" s="1">
        <v>0.51284934859676101</v>
      </c>
      <c r="AN14" s="1">
        <v>0.90756259188662602</v>
      </c>
      <c r="AO14" s="1">
        <v>0.78502133482984804</v>
      </c>
      <c r="AP14" s="1">
        <v>-1.2738507294413099</v>
      </c>
      <c r="AQ14" s="1">
        <v>4.7711983906553499</v>
      </c>
      <c r="AR14" s="1">
        <v>6.0777945499971304</v>
      </c>
    </row>
    <row r="15" spans="1:44">
      <c r="A15" t="s">
        <v>113</v>
      </c>
      <c r="B15" s="1">
        <v>11239.466247558499</v>
      </c>
      <c r="C15" s="1">
        <v>4.3597379504657597E-4</v>
      </c>
      <c r="D15" s="1">
        <v>7.47383648651273E-4</v>
      </c>
      <c r="E15" s="1">
        <v>2.4663660405492001E-3</v>
      </c>
      <c r="F15" s="1">
        <v>0.53546671955177505</v>
      </c>
      <c r="G15" s="1">
        <v>-1.8675296960324099</v>
      </c>
      <c r="H15" s="1">
        <v>334.43413677281097</v>
      </c>
      <c r="I15" s="1">
        <v>624.56568172431105</v>
      </c>
      <c r="J15" s="1">
        <v>0.74828157336396295</v>
      </c>
      <c r="K15" s="1">
        <v>0.70303664102102603</v>
      </c>
      <c r="L15" s="1">
        <v>0.91882016450272697</v>
      </c>
      <c r="M15" s="1">
        <v>1.0621254145718899</v>
      </c>
      <c r="N15" s="1">
        <v>1.0621254145718899</v>
      </c>
      <c r="O15" s="1">
        <v>471.01231191407402</v>
      </c>
      <c r="P15" s="1">
        <v>443.46204832008198</v>
      </c>
      <c r="Q15" s="3">
        <v>2.5497782906923E-3</v>
      </c>
      <c r="R15" s="1">
        <v>7.7755963689931599E-4</v>
      </c>
      <c r="S15" s="1">
        <v>7.3624848143740299E-3</v>
      </c>
      <c r="T15" s="1">
        <v>0.42388165118712001</v>
      </c>
      <c r="U15" s="1">
        <v>-2.3591490624786502</v>
      </c>
      <c r="V15" s="1">
        <v>306.65819011282503</v>
      </c>
      <c r="W15" s="1">
        <v>723.45238160121403</v>
      </c>
      <c r="X15" s="3">
        <v>6.0476612224335501E-2</v>
      </c>
      <c r="Y15" s="1">
        <v>9.9078985841160497E-2</v>
      </c>
      <c r="Z15" s="1">
        <v>0.172963110961599</v>
      </c>
      <c r="AA15" s="1">
        <v>0.67642608955716998</v>
      </c>
      <c r="AB15" s="1">
        <v>-1.4783581169299</v>
      </c>
      <c r="AC15" s="1">
        <v>364.72592431927302</v>
      </c>
      <c r="AD15" s="1">
        <v>539.19553063656497</v>
      </c>
      <c r="AE15" s="1">
        <v>0.70732718344682499</v>
      </c>
      <c r="AF15" s="1">
        <v>0.18628547566867201</v>
      </c>
      <c r="AG15" s="1">
        <v>0.93367188214980701</v>
      </c>
      <c r="AH15" s="1">
        <v>1.34172547903546</v>
      </c>
      <c r="AI15" s="1">
        <v>1.34172547903546</v>
      </c>
      <c r="AJ15" s="1">
        <v>723.45238160121403</v>
      </c>
      <c r="AK15" s="1">
        <v>539.19553063656497</v>
      </c>
      <c r="AL15" s="1">
        <v>0.70976500674795695</v>
      </c>
      <c r="AM15" s="1">
        <v>0.45221783678708</v>
      </c>
      <c r="AN15" s="1">
        <v>0.90666755700706703</v>
      </c>
      <c r="AO15" s="1">
        <v>0.84079076823560905</v>
      </c>
      <c r="AP15" s="1">
        <v>-1.1893565412218901</v>
      </c>
      <c r="AQ15" s="1">
        <v>306.65819011282503</v>
      </c>
      <c r="AR15" s="1">
        <v>364.72592431927302</v>
      </c>
    </row>
    <row r="16" spans="1:44">
      <c r="A16" t="s">
        <v>99</v>
      </c>
      <c r="B16" s="1">
        <v>2934.1462936401299</v>
      </c>
      <c r="C16" s="1">
        <v>3.5390122793239702E-4</v>
      </c>
      <c r="D16" s="1">
        <v>5.2962463188480796E-4</v>
      </c>
      <c r="E16" s="1">
        <v>2.0020698037318402E-3</v>
      </c>
      <c r="F16" s="1">
        <v>0.59045507001844</v>
      </c>
      <c r="G16" s="1">
        <v>-1.6936089649780901</v>
      </c>
      <c r="H16" s="1">
        <v>93.653688402575398</v>
      </c>
      <c r="I16" s="1">
        <v>158.612726267754</v>
      </c>
      <c r="J16" s="1">
        <v>0.79261010738767002</v>
      </c>
      <c r="K16" s="1">
        <v>0.91241141528361003</v>
      </c>
      <c r="L16" s="1">
        <v>0.97325148069927903</v>
      </c>
      <c r="M16" s="1">
        <v>0.98598707058020196</v>
      </c>
      <c r="N16" s="1">
        <v>-1.0142120823263401</v>
      </c>
      <c r="O16" s="1">
        <v>121.022764158561</v>
      </c>
      <c r="P16" s="1">
        <v>122.742749645852</v>
      </c>
      <c r="Q16" s="3">
        <v>2.8695251043739998E-3</v>
      </c>
      <c r="R16" s="1">
        <v>9.4156292487272101E-4</v>
      </c>
      <c r="S16" s="1">
        <v>8.2857537388799397E-3</v>
      </c>
      <c r="T16" s="1">
        <v>0.50471816452474205</v>
      </c>
      <c r="U16" s="1">
        <v>-1.9813037657196799</v>
      </c>
      <c r="V16" s="1">
        <v>85.978830908635004</v>
      </c>
      <c r="W16" s="1">
        <v>170.35018143178399</v>
      </c>
      <c r="X16" s="3">
        <v>3.9120879316192202E-2</v>
      </c>
      <c r="Y16" s="1">
        <v>5.7638095525856498E-2</v>
      </c>
      <c r="Z16" s="1">
        <v>0.11188571484430899</v>
      </c>
      <c r="AA16" s="1">
        <v>0.69075617684330404</v>
      </c>
      <c r="AB16" s="1">
        <v>-1.4476888278725299</v>
      </c>
      <c r="AC16" s="1">
        <v>102.01363822598501</v>
      </c>
      <c r="AD16" s="1">
        <v>147.68400434116299</v>
      </c>
      <c r="AE16" s="1">
        <v>0.70732718344682499</v>
      </c>
      <c r="AF16" s="1">
        <v>0.41824528876567402</v>
      </c>
      <c r="AG16" s="1">
        <v>0.93367188214980701</v>
      </c>
      <c r="AH16" s="1">
        <v>1.1534775360124101</v>
      </c>
      <c r="AI16" s="1">
        <v>1.1534775360124101</v>
      </c>
      <c r="AJ16" s="1">
        <v>170.35018143178399</v>
      </c>
      <c r="AK16" s="1">
        <v>147.68400434116299</v>
      </c>
      <c r="AL16" s="1">
        <v>0.70976500674795695</v>
      </c>
      <c r="AM16" s="1">
        <v>0.36763371028726</v>
      </c>
      <c r="AN16" s="1">
        <v>0.90666755700706703</v>
      </c>
      <c r="AO16" s="1">
        <v>0.84281702330513497</v>
      </c>
      <c r="AP16" s="1">
        <v>-1.18649715460001</v>
      </c>
      <c r="AQ16" s="1">
        <v>85.978830908635004</v>
      </c>
      <c r="AR16" s="1">
        <v>102.01363822598501</v>
      </c>
    </row>
    <row r="17" spans="1:44">
      <c r="A17" t="s">
        <v>119</v>
      </c>
      <c r="B17" s="1">
        <v>3357.0541038513102</v>
      </c>
      <c r="C17" s="1">
        <v>6.3555491771770696E-5</v>
      </c>
      <c r="D17" s="1">
        <v>4.9174366761115097E-5</v>
      </c>
      <c r="E17" s="1">
        <v>3.5954249630887401E-4</v>
      </c>
      <c r="F17" s="1">
        <v>0.49548749279415499</v>
      </c>
      <c r="G17" s="1">
        <v>-2.0182144141737899</v>
      </c>
      <c r="H17" s="1">
        <v>95.072988001058604</v>
      </c>
      <c r="I17" s="1">
        <v>191.87767475955499</v>
      </c>
      <c r="J17" s="1">
        <v>0.67332323681013495</v>
      </c>
      <c r="K17" s="1">
        <v>0.116400611743688</v>
      </c>
      <c r="L17" s="1">
        <v>0.82677830008314201</v>
      </c>
      <c r="M17" s="1">
        <v>0.80134432161008196</v>
      </c>
      <c r="N17" s="1">
        <v>-1.2479030212515501</v>
      </c>
      <c r="O17" s="1">
        <v>120.906702574636</v>
      </c>
      <c r="P17" s="1">
        <v>150.87983942680901</v>
      </c>
      <c r="Q17" s="3">
        <v>3.2614115597073999E-3</v>
      </c>
      <c r="R17" s="1">
        <v>1.1414940458975801E-3</v>
      </c>
      <c r="S17" s="1">
        <v>9.4173258786551094E-3</v>
      </c>
      <c r="T17" s="1">
        <v>0.48989288373276402</v>
      </c>
      <c r="U17" s="1">
        <v>-2.0412625559702899</v>
      </c>
      <c r="V17" s="1">
        <v>84.625440534107199</v>
      </c>
      <c r="W17" s="1">
        <v>172.74274302394701</v>
      </c>
      <c r="X17" s="3">
        <v>4.0371423743959097E-3</v>
      </c>
      <c r="Y17" s="1">
        <v>2.0993140346858702E-3</v>
      </c>
      <c r="Z17" s="1">
        <v>1.15462271907723E-2</v>
      </c>
      <c r="AA17" s="1">
        <v>0.50114599266022797</v>
      </c>
      <c r="AB17" s="1">
        <v>-1.99542651172707</v>
      </c>
      <c r="AC17" s="1">
        <v>106.81035147824601</v>
      </c>
      <c r="AD17" s="1">
        <v>213.132207041714</v>
      </c>
      <c r="AE17" s="1">
        <v>0.70732718344682499</v>
      </c>
      <c r="AF17" s="1">
        <v>0.26597350644947898</v>
      </c>
      <c r="AG17" s="1">
        <v>0.93367188214980701</v>
      </c>
      <c r="AH17" s="1">
        <v>0.81049572664543101</v>
      </c>
      <c r="AI17" s="1">
        <v>-1.23381279767989</v>
      </c>
      <c r="AJ17" s="1">
        <v>172.74274302394701</v>
      </c>
      <c r="AK17" s="1">
        <v>213.132207041714</v>
      </c>
      <c r="AL17" s="1">
        <v>0.70976500674795695</v>
      </c>
      <c r="AM17" s="1">
        <v>0.25231967978386799</v>
      </c>
      <c r="AN17" s="1">
        <v>0.90666755700706703</v>
      </c>
      <c r="AO17" s="1">
        <v>0.79229624619309702</v>
      </c>
      <c r="AP17" s="1">
        <v>-1.2621541561062499</v>
      </c>
      <c r="AQ17" s="1">
        <v>84.625440534107199</v>
      </c>
      <c r="AR17" s="1">
        <v>106.81035147824601</v>
      </c>
    </row>
    <row r="18" spans="1:44">
      <c r="A18" t="s">
        <v>140</v>
      </c>
      <c r="B18" s="1">
        <v>3229.5325965881302</v>
      </c>
      <c r="C18" s="1">
        <v>1.5781594322688899E-4</v>
      </c>
      <c r="D18" s="1">
        <v>1.75852051024248E-4</v>
      </c>
      <c r="E18" s="1">
        <v>8.9278733596925895E-4</v>
      </c>
      <c r="F18" s="1">
        <v>0.39941028044966098</v>
      </c>
      <c r="G18" s="1">
        <v>-2.50369118910556</v>
      </c>
      <c r="H18" s="1">
        <v>78.262811566666301</v>
      </c>
      <c r="I18" s="1">
        <v>195.94591172372199</v>
      </c>
      <c r="J18" s="1">
        <v>0.67332323681013495</v>
      </c>
      <c r="K18" s="1">
        <v>0.113811164881633</v>
      </c>
      <c r="L18" s="1">
        <v>0.82677830008314201</v>
      </c>
      <c r="M18" s="1">
        <v>0.72079921387847401</v>
      </c>
      <c r="N18" s="1">
        <v>-1.3873489048624199</v>
      </c>
      <c r="O18" s="1">
        <v>105.136370031814</v>
      </c>
      <c r="P18" s="1">
        <v>145.860827816784</v>
      </c>
      <c r="Q18" s="3">
        <v>3.5784075439653702E-3</v>
      </c>
      <c r="R18" s="1">
        <v>1.3307203054121199E-3</v>
      </c>
      <c r="S18" s="1">
        <v>1.03326517832E-2</v>
      </c>
      <c r="T18" s="1">
        <v>0.35765446592956801</v>
      </c>
      <c r="U18" s="1">
        <v>-2.7959947246875001</v>
      </c>
      <c r="V18" s="1">
        <v>62.875985419489297</v>
      </c>
      <c r="W18" s="1">
        <v>175.80092351189501</v>
      </c>
      <c r="X18" s="3">
        <v>1.16710866510738E-2</v>
      </c>
      <c r="Y18" s="1">
        <v>1.06206888524772E-2</v>
      </c>
      <c r="Z18" s="1">
        <v>3.3379307822071297E-2</v>
      </c>
      <c r="AA18" s="1">
        <v>0.44604104610926998</v>
      </c>
      <c r="AB18" s="1">
        <v>-2.24194613639889</v>
      </c>
      <c r="AC18" s="1">
        <v>97.415056534779396</v>
      </c>
      <c r="AD18" s="1">
        <v>218.399309595452</v>
      </c>
      <c r="AE18" s="1">
        <v>0.70732718344682499</v>
      </c>
      <c r="AF18" s="1">
        <v>0.43175074577036798</v>
      </c>
      <c r="AG18" s="1">
        <v>0.93367188214980701</v>
      </c>
      <c r="AH18" s="1">
        <v>0.80495182805795296</v>
      </c>
      <c r="AI18" s="1">
        <v>-1.2423103658421699</v>
      </c>
      <c r="AJ18" s="1">
        <v>175.80092351189501</v>
      </c>
      <c r="AK18" s="1">
        <v>218.399309595452</v>
      </c>
      <c r="AL18" s="1">
        <v>0.70976500674795695</v>
      </c>
      <c r="AM18" s="1">
        <v>0.14523339856818099</v>
      </c>
      <c r="AN18" s="1">
        <v>0.90666755700706703</v>
      </c>
      <c r="AO18" s="1">
        <v>0.64544422239689703</v>
      </c>
      <c r="AP18" s="1">
        <v>-1.54932055365905</v>
      </c>
      <c r="AQ18" s="1">
        <v>62.875985419489297</v>
      </c>
      <c r="AR18" s="1">
        <v>97.415056534779396</v>
      </c>
    </row>
    <row r="19" spans="1:44">
      <c r="A19" t="s">
        <v>159</v>
      </c>
      <c r="B19" s="1">
        <v>914.40746641159001</v>
      </c>
      <c r="C19" s="1">
        <v>2.17073003744188E-5</v>
      </c>
      <c r="D19" s="1">
        <v>1.3954693097840701E-5</v>
      </c>
      <c r="E19" s="1">
        <v>1.22801299260998E-4</v>
      </c>
      <c r="F19" s="1">
        <v>0.31775490703882597</v>
      </c>
      <c r="G19" s="1">
        <v>-3.14707964487173</v>
      </c>
      <c r="H19" s="1">
        <v>18.5697281874642</v>
      </c>
      <c r="I19" s="1">
        <v>58.440413578255097</v>
      </c>
      <c r="J19" s="1">
        <v>0.717011606808861</v>
      </c>
      <c r="K19" s="1">
        <v>0.45877171083703899</v>
      </c>
      <c r="L19" s="1">
        <v>0.88042355440715903</v>
      </c>
      <c r="M19" s="1">
        <v>0.86100585914347605</v>
      </c>
      <c r="N19" s="1">
        <v>-1.1614322822318399</v>
      </c>
      <c r="O19" s="1">
        <v>30.5676792226927</v>
      </c>
      <c r="P19" s="1">
        <v>35.5022894412458</v>
      </c>
      <c r="Q19" s="3">
        <v>4.5114850094003702E-3</v>
      </c>
      <c r="R19" s="1">
        <v>1.9476050715720201E-3</v>
      </c>
      <c r="S19" s="1">
        <v>1.30269129646435E-2</v>
      </c>
      <c r="T19" s="1">
        <v>0.37481547573941398</v>
      </c>
      <c r="U19" s="1">
        <v>-2.6679794851780199</v>
      </c>
      <c r="V19" s="1">
        <v>18.7141981827031</v>
      </c>
      <c r="W19" s="1">
        <v>49.929096824733698</v>
      </c>
      <c r="X19" s="3">
        <v>6.7210581661879298E-4</v>
      </c>
      <c r="Y19" s="1">
        <v>2.0387209770769999E-4</v>
      </c>
      <c r="Z19" s="1">
        <v>1.9222226355297401E-3</v>
      </c>
      <c r="AA19" s="1">
        <v>0.269381035423014</v>
      </c>
      <c r="AB19" s="1">
        <v>-3.7122138105590001</v>
      </c>
      <c r="AC19" s="1">
        <v>18.426373472683601</v>
      </c>
      <c r="AD19" s="1">
        <v>68.402638068663094</v>
      </c>
      <c r="AE19" s="1">
        <v>0.70732718344682499</v>
      </c>
      <c r="AF19" s="1">
        <v>0.24284302606783201</v>
      </c>
      <c r="AG19" s="1">
        <v>0.93367188214980701</v>
      </c>
      <c r="AH19" s="1">
        <v>0.72992940377475102</v>
      </c>
      <c r="AI19" s="1">
        <v>-1.3699955020699299</v>
      </c>
      <c r="AJ19" s="1">
        <v>49.929096824733698</v>
      </c>
      <c r="AK19" s="1">
        <v>68.402638068663094</v>
      </c>
      <c r="AL19" s="1">
        <v>0.76358595071984303</v>
      </c>
      <c r="AM19" s="1">
        <v>0.95897673607617695</v>
      </c>
      <c r="AN19" s="1">
        <v>0.97541947253244499</v>
      </c>
      <c r="AO19" s="1">
        <v>1.01562025813137</v>
      </c>
      <c r="AP19" s="1">
        <v>1.01562025813137</v>
      </c>
      <c r="AQ19" s="1">
        <v>18.7141981827031</v>
      </c>
      <c r="AR19" s="1">
        <v>18.426373472683601</v>
      </c>
    </row>
    <row r="20" spans="1:44">
      <c r="A20" t="s">
        <v>151</v>
      </c>
      <c r="B20" s="1">
        <v>141.63510751724201</v>
      </c>
      <c r="C20" s="1">
        <v>9.0778859995136401E-5</v>
      </c>
      <c r="D20" s="1">
        <v>8.9482019138062996E-5</v>
      </c>
      <c r="E20" s="1">
        <v>5.1354897940105696E-4</v>
      </c>
      <c r="F20" s="1">
        <v>0.34765379909487198</v>
      </c>
      <c r="G20" s="1">
        <v>-2.8764247725856298</v>
      </c>
      <c r="H20" s="1">
        <v>3.1058323010078599</v>
      </c>
      <c r="I20" s="1">
        <v>8.9336929685216706</v>
      </c>
      <c r="J20" s="1">
        <v>0.74828157336396295</v>
      </c>
      <c r="K20" s="1">
        <v>0.70118438863366095</v>
      </c>
      <c r="L20" s="1">
        <v>0.91882016450272697</v>
      </c>
      <c r="M20" s="1">
        <v>1.08676038333459</v>
      </c>
      <c r="N20" s="1">
        <v>1.08676038333459</v>
      </c>
      <c r="O20" s="1">
        <v>5.4912524703041798</v>
      </c>
      <c r="P20" s="1">
        <v>5.0528640485882503</v>
      </c>
      <c r="Q20" s="3">
        <v>4.5114850094003702E-3</v>
      </c>
      <c r="R20" s="1">
        <v>1.89159875947389E-3</v>
      </c>
      <c r="S20" s="1">
        <v>1.30269129646435E-2</v>
      </c>
      <c r="T20" s="1">
        <v>0.35759641285574101</v>
      </c>
      <c r="U20" s="1">
        <v>-2.7964486332904301</v>
      </c>
      <c r="V20" s="1">
        <v>3.28373414212097</v>
      </c>
      <c r="W20" s="1">
        <v>9.1827938522286399</v>
      </c>
      <c r="X20" s="3">
        <v>5.1813476176475297E-3</v>
      </c>
      <c r="Y20" s="1">
        <v>2.9188258246081E-3</v>
      </c>
      <c r="Z20" s="1">
        <v>1.4818654186471899E-2</v>
      </c>
      <c r="AA20" s="1">
        <v>0.33798762985314201</v>
      </c>
      <c r="AB20" s="1">
        <v>-2.9586881639263098</v>
      </c>
      <c r="AC20" s="1">
        <v>2.9375685924906398</v>
      </c>
      <c r="AD20" s="1">
        <v>8.6913494237316105</v>
      </c>
      <c r="AE20" s="1">
        <v>0.70732718344682499</v>
      </c>
      <c r="AF20" s="1">
        <v>0.80803677320663303</v>
      </c>
      <c r="AG20" s="1">
        <v>0.93367188214980701</v>
      </c>
      <c r="AH20" s="1">
        <v>1.05654408822184</v>
      </c>
      <c r="AI20" s="1">
        <v>1.05654408822184</v>
      </c>
      <c r="AJ20" s="1">
        <v>9.1827938522286399</v>
      </c>
      <c r="AK20" s="1">
        <v>8.6913494237316105</v>
      </c>
      <c r="AL20" s="1">
        <v>0.74326686436558698</v>
      </c>
      <c r="AM20" s="1">
        <v>0.76299689007382598</v>
      </c>
      <c r="AN20" s="1">
        <v>0.94946347835087896</v>
      </c>
      <c r="AO20" s="1">
        <v>1.1178408397260899</v>
      </c>
      <c r="AP20" s="1">
        <v>1.1178408397260899</v>
      </c>
      <c r="AQ20" s="1">
        <v>3.28373414212097</v>
      </c>
      <c r="AR20" s="1">
        <v>2.9375685924906398</v>
      </c>
    </row>
    <row r="21" spans="1:44">
      <c r="A21" t="s">
        <v>143</v>
      </c>
      <c r="B21" s="1">
        <v>160.66961348056699</v>
      </c>
      <c r="C21" s="1">
        <v>3.1562459173294202E-4</v>
      </c>
      <c r="D21" s="1">
        <v>4.3285658294803502E-4</v>
      </c>
      <c r="E21" s="1">
        <v>1.78553340466064E-3</v>
      </c>
      <c r="F21" s="1">
        <v>0.37881992119000302</v>
      </c>
      <c r="G21" s="1">
        <v>-2.63977669616385</v>
      </c>
      <c r="H21" s="1">
        <v>3.7621015145657699</v>
      </c>
      <c r="I21" s="1">
        <v>9.9311079051255504</v>
      </c>
      <c r="J21" s="1">
        <v>0.76787484404769202</v>
      </c>
      <c r="K21" s="1">
        <v>0.87144866022156697</v>
      </c>
      <c r="L21" s="1">
        <v>0.94287887827251604</v>
      </c>
      <c r="M21" s="1">
        <v>0.96323271257062104</v>
      </c>
      <c r="N21" s="1">
        <v>-1.0381707213112099</v>
      </c>
      <c r="O21" s="1">
        <v>5.9990118123706502</v>
      </c>
      <c r="P21" s="1">
        <v>6.2279984203639298</v>
      </c>
      <c r="Q21" s="3">
        <v>4.5114850094003702E-3</v>
      </c>
      <c r="R21" s="1">
        <v>1.9737746916126601E-3</v>
      </c>
      <c r="S21" s="1">
        <v>1.30269129646435E-2</v>
      </c>
      <c r="T21" s="1">
        <v>0.31814986504742998</v>
      </c>
      <c r="U21" s="1">
        <v>-3.1431727932712401</v>
      </c>
      <c r="V21" s="1">
        <v>3.38372911939901</v>
      </c>
      <c r="W21" s="1">
        <v>10.6356453058377</v>
      </c>
      <c r="X21" s="3">
        <v>2.0393592626232301E-2</v>
      </c>
      <c r="Y21" s="1">
        <v>2.4744225719828501E-2</v>
      </c>
      <c r="Z21" s="1">
        <v>5.8325674911024299E-2</v>
      </c>
      <c r="AA21" s="1">
        <v>0.45105954286356897</v>
      </c>
      <c r="AB21" s="1">
        <v>-2.2170022025284202</v>
      </c>
      <c r="AC21" s="1">
        <v>4.1827839364434398</v>
      </c>
      <c r="AD21" s="1">
        <v>9.2732411985488596</v>
      </c>
      <c r="AE21" s="1">
        <v>0.70732718344682499</v>
      </c>
      <c r="AF21" s="1">
        <v>0.61226304980980095</v>
      </c>
      <c r="AG21" s="1">
        <v>0.93367188214980701</v>
      </c>
      <c r="AH21" s="1">
        <v>1.1469177904860499</v>
      </c>
      <c r="AI21" s="1">
        <v>1.1469177904860499</v>
      </c>
      <c r="AJ21" s="1">
        <v>10.6356453058377</v>
      </c>
      <c r="AK21" s="1">
        <v>9.2732411985488596</v>
      </c>
      <c r="AL21" s="1">
        <v>0.71046566536579303</v>
      </c>
      <c r="AM21" s="1">
        <v>0.574756898843235</v>
      </c>
      <c r="AN21" s="1">
        <v>0.90756259188662602</v>
      </c>
      <c r="AO21" s="1">
        <v>0.80896579184891204</v>
      </c>
      <c r="AP21" s="1">
        <v>-1.23614621294983</v>
      </c>
      <c r="AQ21" s="1">
        <v>3.38372911939901</v>
      </c>
      <c r="AR21" s="1">
        <v>4.1827839364434398</v>
      </c>
    </row>
    <row r="22" spans="1:44">
      <c r="A22" t="s">
        <v>166</v>
      </c>
      <c r="B22" s="1">
        <v>253.38822317123399</v>
      </c>
      <c r="C22" s="1">
        <v>1.10274223291208E-5</v>
      </c>
      <c r="D22" s="1">
        <v>5.6712457692621299E-6</v>
      </c>
      <c r="E22" s="1">
        <v>6.2383703461883406E-5</v>
      </c>
      <c r="F22" s="1">
        <v>0.28894034564736498</v>
      </c>
      <c r="G22" s="1">
        <v>-3.46092200367351</v>
      </c>
      <c r="H22" s="1">
        <v>4.7570485935284896</v>
      </c>
      <c r="I22" s="1">
        <v>16.463774146435</v>
      </c>
      <c r="J22" s="1">
        <v>0.717011606808861</v>
      </c>
      <c r="K22" s="1">
        <v>0.49252594651698101</v>
      </c>
      <c r="L22" s="1">
        <v>0.88042355440715903</v>
      </c>
      <c r="M22" s="1">
        <v>1.1499658203855201</v>
      </c>
      <c r="N22" s="1">
        <v>1.1499658203855201</v>
      </c>
      <c r="O22" s="1">
        <v>9.4902129997244895</v>
      </c>
      <c r="P22" s="1">
        <v>8.2526044093787494</v>
      </c>
      <c r="Q22" s="3">
        <v>4.6685872462119598E-3</v>
      </c>
      <c r="R22" s="1">
        <v>2.2467576122394998E-3</v>
      </c>
      <c r="S22" s="1">
        <v>1.3480545673437001E-2</v>
      </c>
      <c r="T22" s="1">
        <v>0.40242304518808902</v>
      </c>
      <c r="U22" s="1">
        <v>-2.4849471519023099</v>
      </c>
      <c r="V22" s="1">
        <v>6.0202895782021901</v>
      </c>
      <c r="W22" s="1">
        <v>14.9601014386811</v>
      </c>
      <c r="X22" s="3">
        <v>2.1423952772586701E-4</v>
      </c>
      <c r="Y22" s="1">
        <v>5.5702277208725602E-5</v>
      </c>
      <c r="Z22" s="1">
        <v>6.1272504929598098E-4</v>
      </c>
      <c r="AA22" s="1">
        <v>0.20745959840296499</v>
      </c>
      <c r="AB22" s="1">
        <v>-4.8202156357095696</v>
      </c>
      <c r="AC22" s="1">
        <v>3.7588742247759299</v>
      </c>
      <c r="AD22" s="1">
        <v>18.118584306118201</v>
      </c>
      <c r="AE22" s="1">
        <v>0.70732718344682499</v>
      </c>
      <c r="AF22" s="1">
        <v>0.39322828855352598</v>
      </c>
      <c r="AG22" s="1">
        <v>0.93367188214980701</v>
      </c>
      <c r="AH22" s="1">
        <v>0.82567717131992002</v>
      </c>
      <c r="AI22" s="1">
        <v>-1.21112710237756</v>
      </c>
      <c r="AJ22" s="1">
        <v>14.9601014386811</v>
      </c>
      <c r="AK22" s="1">
        <v>18.118584306118201</v>
      </c>
      <c r="AL22" s="1">
        <v>0.70976500674795695</v>
      </c>
      <c r="AM22" s="1">
        <v>0.174347695101224</v>
      </c>
      <c r="AN22" s="1">
        <v>0.90666755700706703</v>
      </c>
      <c r="AO22" s="1">
        <v>1.6016203838371099</v>
      </c>
      <c r="AP22" s="1">
        <v>1.6016203838371099</v>
      </c>
      <c r="AQ22" s="1">
        <v>6.0202895782021901</v>
      </c>
      <c r="AR22" s="1">
        <v>3.7588742247759299</v>
      </c>
    </row>
    <row r="23" spans="1:44">
      <c r="A23" t="s">
        <v>163</v>
      </c>
      <c r="B23" s="1">
        <v>1189.6779761314299</v>
      </c>
      <c r="C23" s="1">
        <v>6.9099751801540703E-6</v>
      </c>
      <c r="D23" s="1">
        <v>2.6652761409165599E-6</v>
      </c>
      <c r="E23" s="1">
        <v>3.9090716733443002E-5</v>
      </c>
      <c r="F23" s="1">
        <v>0.29789907471707699</v>
      </c>
      <c r="G23" s="1">
        <v>-3.3568415778052501</v>
      </c>
      <c r="H23" s="1">
        <v>22.736057820571698</v>
      </c>
      <c r="I23" s="1">
        <v>76.321344191871404</v>
      </c>
      <c r="J23" s="1">
        <v>0.717011606808861</v>
      </c>
      <c r="K23" s="1">
        <v>0.59208027541711095</v>
      </c>
      <c r="L23" s="1">
        <v>0.88042355440715903</v>
      </c>
      <c r="M23" s="1">
        <v>0.90459368305944299</v>
      </c>
      <c r="N23" s="1">
        <v>-1.1054686968605401</v>
      </c>
      <c r="O23" s="1">
        <v>39.619351553166602</v>
      </c>
      <c r="P23" s="1">
        <v>43.797952931197102</v>
      </c>
      <c r="Q23" s="3">
        <v>4.6685872462119598E-3</v>
      </c>
      <c r="R23" s="1">
        <v>2.1574217793396502E-3</v>
      </c>
      <c r="S23" s="1">
        <v>1.3480545673437001E-2</v>
      </c>
      <c r="T23" s="1">
        <v>0.40827778373402102</v>
      </c>
      <c r="U23" s="1">
        <v>-2.4493127959454699</v>
      </c>
      <c r="V23" s="1">
        <v>25.3154258589881</v>
      </c>
      <c r="W23" s="1">
        <v>62.005396481848699</v>
      </c>
      <c r="X23" s="3">
        <v>1.1135814739788901E-4</v>
      </c>
      <c r="Y23" s="1">
        <v>1.68893190220132E-5</v>
      </c>
      <c r="Z23" s="1">
        <v>3.1848430155796302E-4</v>
      </c>
      <c r="AA23" s="1">
        <v>0.21736146871783801</v>
      </c>
      <c r="AB23" s="1">
        <v>-4.6006314085875202</v>
      </c>
      <c r="AC23" s="1">
        <v>20.419499482243399</v>
      </c>
      <c r="AD23" s="1">
        <v>93.942590641433597</v>
      </c>
      <c r="AE23" s="1">
        <v>0.70732718344682499</v>
      </c>
      <c r="AF23" s="1">
        <v>0.103485579371096</v>
      </c>
      <c r="AG23" s="1">
        <v>0.93367188214980701</v>
      </c>
      <c r="AH23" s="1">
        <v>0.66003498577301001</v>
      </c>
      <c r="AI23" s="1">
        <v>-1.5150712031254401</v>
      </c>
      <c r="AJ23" s="1">
        <v>62.005396481848699</v>
      </c>
      <c r="AK23" s="1">
        <v>93.942590641433597</v>
      </c>
      <c r="AL23" s="1">
        <v>0.70976500674795695</v>
      </c>
      <c r="AM23" s="1">
        <v>0.44633457925727799</v>
      </c>
      <c r="AN23" s="1">
        <v>0.90666755700706703</v>
      </c>
      <c r="AO23" s="1">
        <v>1.23976720790443</v>
      </c>
      <c r="AP23" s="1">
        <v>1.23976720790443</v>
      </c>
      <c r="AQ23" s="1">
        <v>25.3154258589881</v>
      </c>
      <c r="AR23" s="1">
        <v>20.419499482243399</v>
      </c>
    </row>
    <row r="24" spans="1:44">
      <c r="A24" t="s">
        <v>146</v>
      </c>
      <c r="B24" s="1">
        <v>234.719730019569</v>
      </c>
      <c r="C24" s="1">
        <v>6.9973705529908397E-5</v>
      </c>
      <c r="D24" s="1">
        <v>6.5975208071056401E-5</v>
      </c>
      <c r="E24" s="1">
        <v>3.95851248426338E-4</v>
      </c>
      <c r="F24" s="1">
        <v>0.37055859660610402</v>
      </c>
      <c r="G24" s="1">
        <v>-2.6986285277385602</v>
      </c>
      <c r="H24" s="1">
        <v>5.3940931994218504</v>
      </c>
      <c r="I24" s="1">
        <v>14.556653786799901</v>
      </c>
      <c r="J24" s="1">
        <v>0.74828157336396295</v>
      </c>
      <c r="K24" s="1">
        <v>0.690921634141346</v>
      </c>
      <c r="L24" s="1">
        <v>0.91882016450272697</v>
      </c>
      <c r="M24" s="1">
        <v>0.92418749327980099</v>
      </c>
      <c r="N24" s="1">
        <v>-1.0820315220358001</v>
      </c>
      <c r="O24" s="1">
        <v>8.5186356404113095</v>
      </c>
      <c r="P24" s="1">
        <v>9.2174322875399994</v>
      </c>
      <c r="Q24" s="3">
        <v>6.9020863002240496E-3</v>
      </c>
      <c r="R24" s="1">
        <v>3.4726121698002198E-3</v>
      </c>
      <c r="S24" s="1">
        <v>1.9929774191896898E-2</v>
      </c>
      <c r="T24" s="1">
        <v>0.40745168544673399</v>
      </c>
      <c r="U24" s="1">
        <v>-2.4542787174965</v>
      </c>
      <c r="V24" s="1">
        <v>5.4376105849293497</v>
      </c>
      <c r="W24" s="1">
        <v>13.3454119306023</v>
      </c>
      <c r="X24" s="3">
        <v>2.41026167613377E-3</v>
      </c>
      <c r="Y24" s="1">
        <v>1.0966690626408599E-3</v>
      </c>
      <c r="Z24" s="1">
        <v>6.8933483937425903E-3</v>
      </c>
      <c r="AA24" s="1">
        <v>0.33700602653817202</v>
      </c>
      <c r="AB24" s="1">
        <v>-2.9673059864011901</v>
      </c>
      <c r="AC24" s="1">
        <v>5.3509240850551096</v>
      </c>
      <c r="AD24" s="1">
        <v>15.8778290674459</v>
      </c>
      <c r="AE24" s="1">
        <v>0.70732718344682499</v>
      </c>
      <c r="AF24" s="1">
        <v>0.45665358417782298</v>
      </c>
      <c r="AG24" s="1">
        <v>0.93367188214980701</v>
      </c>
      <c r="AH24" s="1">
        <v>0.84050608389358605</v>
      </c>
      <c r="AI24" s="1">
        <v>-1.18975938326058</v>
      </c>
      <c r="AJ24" s="1">
        <v>13.3454119306023</v>
      </c>
      <c r="AK24" s="1">
        <v>15.8778290674459</v>
      </c>
      <c r="AL24" s="1">
        <v>0.76358595071984303</v>
      </c>
      <c r="AM24" s="1">
        <v>0.96005099206042399</v>
      </c>
      <c r="AN24" s="1">
        <v>0.97541947253244499</v>
      </c>
      <c r="AO24" s="1">
        <v>1.01620028587793</v>
      </c>
      <c r="AP24" s="1">
        <v>1.01620028587793</v>
      </c>
      <c r="AQ24" s="1">
        <v>5.4376105849293497</v>
      </c>
      <c r="AR24" s="1">
        <v>5.3509240850551096</v>
      </c>
    </row>
    <row r="25" spans="1:44">
      <c r="A25" t="s">
        <v>139</v>
      </c>
      <c r="B25" s="1">
        <v>1988.79332923889</v>
      </c>
      <c r="C25" s="1">
        <v>1.11908037964978E-4</v>
      </c>
      <c r="D25" s="1">
        <v>1.15105410478264E-4</v>
      </c>
      <c r="E25" s="1">
        <v>6.3307975763045202E-4</v>
      </c>
      <c r="F25" s="1">
        <v>0.40403329865304599</v>
      </c>
      <c r="G25" s="1">
        <v>-2.4750435257038599</v>
      </c>
      <c r="H25" s="1">
        <v>48.729373619282697</v>
      </c>
      <c r="I25" s="1">
        <v>120.607320669552</v>
      </c>
      <c r="J25" s="1">
        <v>0.717011606808861</v>
      </c>
      <c r="K25" s="1">
        <v>0.42010104592799302</v>
      </c>
      <c r="L25" s="1">
        <v>0.88042355440715903</v>
      </c>
      <c r="M25" s="1">
        <v>0.85686380534717899</v>
      </c>
      <c r="N25" s="1">
        <v>-1.1670466108611299</v>
      </c>
      <c r="O25" s="1">
        <v>70.964009990013594</v>
      </c>
      <c r="P25" s="1">
        <v>82.818307349800506</v>
      </c>
      <c r="Q25" s="3">
        <v>6.9115367193567498E-3</v>
      </c>
      <c r="R25" s="1">
        <v>3.6285567776622898E-3</v>
      </c>
      <c r="S25" s="1">
        <v>1.9957062277142602E-2</v>
      </c>
      <c r="T25" s="1">
        <v>0.42336507655990602</v>
      </c>
      <c r="U25" s="1">
        <v>-2.36202761013165</v>
      </c>
      <c r="V25" s="1">
        <v>46.173804889041698</v>
      </c>
      <c r="W25" s="1">
        <v>109.06380199691699</v>
      </c>
      <c r="X25" s="3">
        <v>4.2432200218180298E-3</v>
      </c>
      <c r="Y25" s="1">
        <v>2.29841084515143E-3</v>
      </c>
      <c r="Z25" s="1">
        <v>1.21356092623995E-2</v>
      </c>
      <c r="AA25" s="1">
        <v>0.38558425212326702</v>
      </c>
      <c r="AB25" s="1">
        <v>-2.59346691285594</v>
      </c>
      <c r="AC25" s="1">
        <v>51.426384700889002</v>
      </c>
      <c r="AD25" s="1">
        <v>133.37262714809199</v>
      </c>
      <c r="AE25" s="1">
        <v>0.70732718344682499</v>
      </c>
      <c r="AF25" s="1">
        <v>0.43905821274206502</v>
      </c>
      <c r="AG25" s="1">
        <v>0.93367188214980701</v>
      </c>
      <c r="AH25" s="1">
        <v>0.81773752474794503</v>
      </c>
      <c r="AI25" s="1">
        <v>-1.22288628042137</v>
      </c>
      <c r="AJ25" s="1">
        <v>109.06380199691699</v>
      </c>
      <c r="AK25" s="1">
        <v>133.37262714809199</v>
      </c>
      <c r="AL25" s="1">
        <v>0.71046566536579303</v>
      </c>
      <c r="AM25" s="1">
        <v>0.69978675141380198</v>
      </c>
      <c r="AN25" s="1">
        <v>0.90756259188662602</v>
      </c>
      <c r="AO25" s="1">
        <v>0.89786216077140202</v>
      </c>
      <c r="AP25" s="1">
        <v>-1.11375670307883</v>
      </c>
      <c r="AQ25" s="1">
        <v>46.173804889041698</v>
      </c>
      <c r="AR25" s="1">
        <v>51.426384700889002</v>
      </c>
    </row>
    <row r="26" spans="1:44">
      <c r="A26" t="s">
        <v>157</v>
      </c>
      <c r="B26" s="1">
        <v>843.74456003308296</v>
      </c>
      <c r="C26" s="1">
        <v>4.6433948675048302E-5</v>
      </c>
      <c r="D26" s="1">
        <v>3.3830448320392298E-5</v>
      </c>
      <c r="E26" s="1">
        <v>2.6268348107598698E-4</v>
      </c>
      <c r="F26" s="1">
        <v>0.32260696299925601</v>
      </c>
      <c r="G26" s="1">
        <v>-3.0997471062095499</v>
      </c>
      <c r="H26" s="1">
        <v>17.351376059179898</v>
      </c>
      <c r="I26" s="1">
        <v>53.784877717921198</v>
      </c>
      <c r="J26" s="1">
        <v>0.76787484404769202</v>
      </c>
      <c r="K26" s="1">
        <v>0.82553079514760797</v>
      </c>
      <c r="L26" s="1">
        <v>0.94287887827251604</v>
      </c>
      <c r="M26" s="1">
        <v>1.0480671391435901</v>
      </c>
      <c r="N26" s="1">
        <v>1.0480671391435901</v>
      </c>
      <c r="O26" s="1">
        <v>31.274588651447001</v>
      </c>
      <c r="P26" s="1">
        <v>29.840253055973498</v>
      </c>
      <c r="Q26" s="3">
        <v>1.00327297254722E-2</v>
      </c>
      <c r="R26" s="1">
        <v>5.8456014786981902E-3</v>
      </c>
      <c r="S26" s="1">
        <v>2.8969507082301001E-2</v>
      </c>
      <c r="T26" s="1">
        <v>0.41000634114919199</v>
      </c>
      <c r="U26" s="1">
        <v>-2.4389866683455002</v>
      </c>
      <c r="V26" s="1">
        <v>20.025662521320001</v>
      </c>
      <c r="W26" s="1">
        <v>48.842323906932002</v>
      </c>
      <c r="X26" s="3">
        <v>7.58713461562387E-4</v>
      </c>
      <c r="Y26" s="1">
        <v>2.6100235740854702E-4</v>
      </c>
      <c r="Z26" s="1">
        <v>2.1699205000684199E-3</v>
      </c>
      <c r="AA26" s="1">
        <v>0.25383815353658901</v>
      </c>
      <c r="AB26" s="1">
        <v>-3.9395180987079401</v>
      </c>
      <c r="AC26" s="1">
        <v>15.0342217555375</v>
      </c>
      <c r="AD26" s="1">
        <v>59.227588692215598</v>
      </c>
      <c r="AE26" s="1">
        <v>0.70732718344682499</v>
      </c>
      <c r="AF26" s="1">
        <v>0.49563145577787798</v>
      </c>
      <c r="AG26" s="1">
        <v>0.93367188214980701</v>
      </c>
      <c r="AH26" s="1">
        <v>0.82465494516681503</v>
      </c>
      <c r="AI26" s="1">
        <v>-1.2126283918635901</v>
      </c>
      <c r="AJ26" s="1">
        <v>48.842323906932002</v>
      </c>
      <c r="AK26" s="1">
        <v>59.227588692215598</v>
      </c>
      <c r="AL26" s="1">
        <v>0.70976500674795695</v>
      </c>
      <c r="AM26" s="1">
        <v>0.37477708584853098</v>
      </c>
      <c r="AN26" s="1">
        <v>0.90666755700706703</v>
      </c>
      <c r="AO26" s="1">
        <v>1.33200526425077</v>
      </c>
      <c r="AP26" s="1">
        <v>1.33200526425077</v>
      </c>
      <c r="AQ26" s="1">
        <v>20.025662521320001</v>
      </c>
      <c r="AR26" s="1">
        <v>15.0342217555375</v>
      </c>
    </row>
    <row r="27" spans="1:44">
      <c r="A27" t="s">
        <v>131</v>
      </c>
      <c r="B27" s="1">
        <v>2141.8199157714798</v>
      </c>
      <c r="C27" s="1">
        <v>2.8371253448658301E-4</v>
      </c>
      <c r="D27" s="1">
        <v>3.64773258625606E-4</v>
      </c>
      <c r="E27" s="1">
        <v>1.6050023379526599E-3</v>
      </c>
      <c r="F27" s="1">
        <v>0.46253992347220702</v>
      </c>
      <c r="G27" s="1">
        <v>-2.1619755382263399</v>
      </c>
      <c r="H27" s="1">
        <v>57.974568992145898</v>
      </c>
      <c r="I27" s="1">
        <v>125.33959998391499</v>
      </c>
      <c r="J27" s="1">
        <v>0.717011606808861</v>
      </c>
      <c r="K27" s="1">
        <v>0.54972487581245399</v>
      </c>
      <c r="L27" s="1">
        <v>0.88042355440715903</v>
      </c>
      <c r="M27" s="1">
        <v>0.89712147905821804</v>
      </c>
      <c r="N27" s="1">
        <v>-1.11467624323272</v>
      </c>
      <c r="O27" s="1">
        <v>80.739962589835201</v>
      </c>
      <c r="P27" s="1">
        <v>89.998918176738201</v>
      </c>
      <c r="Q27" s="3">
        <v>1.00327297254722E-2</v>
      </c>
      <c r="R27" s="1">
        <v>5.5346387287956997E-3</v>
      </c>
      <c r="S27" s="1">
        <v>2.8969507082301001E-2</v>
      </c>
      <c r="T27" s="1">
        <v>0.46268724463487998</v>
      </c>
      <c r="U27" s="1">
        <v>-2.1612871580004902</v>
      </c>
      <c r="V27" s="1">
        <v>54.920224947334098</v>
      </c>
      <c r="W27" s="1">
        <v>118.698376877722</v>
      </c>
      <c r="X27" s="3">
        <v>9.3234421477713693E-3</v>
      </c>
      <c r="Y27" s="1">
        <v>7.4742927884633801E-3</v>
      </c>
      <c r="Z27" s="1">
        <v>2.6665044542626099E-2</v>
      </c>
      <c r="AA27" s="1">
        <v>0.46239264921708301</v>
      </c>
      <c r="AB27" s="1">
        <v>-2.1626641377045699</v>
      </c>
      <c r="AC27" s="1">
        <v>61.198777919212397</v>
      </c>
      <c r="AD27" s="1">
        <v>132.352402259987</v>
      </c>
      <c r="AE27" s="1">
        <v>0.70732718344682499</v>
      </c>
      <c r="AF27" s="1">
        <v>0.65882083543442505</v>
      </c>
      <c r="AG27" s="1">
        <v>0.93367188214980701</v>
      </c>
      <c r="AH27" s="1">
        <v>0.89683583258560196</v>
      </c>
      <c r="AI27" s="1">
        <v>-1.11503127291086</v>
      </c>
      <c r="AJ27" s="1">
        <v>118.698376877722</v>
      </c>
      <c r="AK27" s="1">
        <v>132.352402259987</v>
      </c>
      <c r="AL27" s="1">
        <v>0.71046566536579303</v>
      </c>
      <c r="AM27" s="1">
        <v>0.68312431085504299</v>
      </c>
      <c r="AN27" s="1">
        <v>0.90756259188662602</v>
      </c>
      <c r="AO27" s="1">
        <v>0.89740721651059097</v>
      </c>
      <c r="AP27" s="1">
        <v>-1.1143213265972101</v>
      </c>
      <c r="AQ27" s="1">
        <v>54.920224947334098</v>
      </c>
      <c r="AR27" s="1">
        <v>61.198777919212397</v>
      </c>
    </row>
    <row r="28" spans="1:44">
      <c r="A28" t="s">
        <v>149</v>
      </c>
      <c r="B28" s="1">
        <v>130.49723291397001</v>
      </c>
      <c r="C28" s="1">
        <v>2.43506903469116E-4</v>
      </c>
      <c r="D28" s="1">
        <v>3.0264429431161601E-4</v>
      </c>
      <c r="E28" s="1">
        <v>1.37755333962528E-3</v>
      </c>
      <c r="F28" s="1">
        <v>0.357651087524746</v>
      </c>
      <c r="G28" s="1">
        <v>-2.79602113590891</v>
      </c>
      <c r="H28" s="1">
        <v>2.9254513347755502</v>
      </c>
      <c r="I28" s="1">
        <v>8.1796237626851305</v>
      </c>
      <c r="J28" s="1">
        <v>0.717011606808861</v>
      </c>
      <c r="K28" s="1">
        <v>0.55981509862472201</v>
      </c>
      <c r="L28" s="1">
        <v>0.88042355440715903</v>
      </c>
      <c r="M28" s="1">
        <v>0.87068864733121099</v>
      </c>
      <c r="N28" s="1">
        <v>-1.1485161809162701</v>
      </c>
      <c r="O28" s="1">
        <v>4.5645140044412997</v>
      </c>
      <c r="P28" s="1">
        <v>5.2424181919971904</v>
      </c>
      <c r="Q28" s="3">
        <v>1.00327297254722E-2</v>
      </c>
      <c r="R28" s="1">
        <v>5.9255809941070299E-3</v>
      </c>
      <c r="S28" s="1">
        <v>2.8969507082301001E-2</v>
      </c>
      <c r="T28" s="1">
        <v>0.36236983993222199</v>
      </c>
      <c r="U28" s="1">
        <v>-2.7596115620081298</v>
      </c>
      <c r="V28" s="1">
        <v>2.7477079227843602</v>
      </c>
      <c r="W28" s="1">
        <v>7.5826065514372702</v>
      </c>
      <c r="X28" s="3">
        <v>7.8623696732727892E-3</v>
      </c>
      <c r="Y28" s="1">
        <v>5.4512429734691302E-3</v>
      </c>
      <c r="Z28" s="1">
        <v>2.24863772655601E-2</v>
      </c>
      <c r="AA28" s="1">
        <v>0.35299378235108803</v>
      </c>
      <c r="AB28" s="1">
        <v>-2.8329110879505399</v>
      </c>
      <c r="AC28" s="1">
        <v>3.11469259202326</v>
      </c>
      <c r="AD28" s="1">
        <v>8.8236471779484908</v>
      </c>
      <c r="AE28" s="1">
        <v>0.70732718344682499</v>
      </c>
      <c r="AF28" s="1">
        <v>0.560995159102189</v>
      </c>
      <c r="AG28" s="1">
        <v>0.93367188214980701</v>
      </c>
      <c r="AH28" s="1">
        <v>0.85935060619753101</v>
      </c>
      <c r="AI28" s="1">
        <v>-1.16366939499212</v>
      </c>
      <c r="AJ28" s="1">
        <v>7.5826065514372702</v>
      </c>
      <c r="AK28" s="1">
        <v>8.8236471779484908</v>
      </c>
      <c r="AL28" s="1">
        <v>0.739447429553719</v>
      </c>
      <c r="AM28" s="1">
        <v>0.75137400099813401</v>
      </c>
      <c r="AN28" s="1">
        <v>0.94458445839765404</v>
      </c>
      <c r="AO28" s="1">
        <v>0.88217627953496403</v>
      </c>
      <c r="AP28" s="1">
        <v>-1.1335602908379501</v>
      </c>
      <c r="AQ28" s="1">
        <v>2.7477079227843602</v>
      </c>
      <c r="AR28" s="1">
        <v>3.11469259202326</v>
      </c>
    </row>
    <row r="29" spans="1:44">
      <c r="A29" t="s">
        <v>115</v>
      </c>
      <c r="B29" s="1">
        <v>2947.6199417114199</v>
      </c>
      <c r="C29" s="1">
        <v>6.3555491771770696E-5</v>
      </c>
      <c r="D29" s="1">
        <v>5.4907067014516198E-5</v>
      </c>
      <c r="E29" s="1">
        <v>3.5954249630887401E-4</v>
      </c>
      <c r="F29" s="1">
        <v>0.52087708576346703</v>
      </c>
      <c r="G29" s="1">
        <v>-1.9198387245894299</v>
      </c>
      <c r="H29" s="1">
        <v>85.257993592782199</v>
      </c>
      <c r="I29" s="1">
        <v>163.68159766219199</v>
      </c>
      <c r="J29" s="1">
        <v>0.42084745430342202</v>
      </c>
      <c r="K29" s="1">
        <v>1.56594401601273E-2</v>
      </c>
      <c r="L29" s="1">
        <v>0.51676152528420205</v>
      </c>
      <c r="M29" s="1">
        <v>0.71527527551468395</v>
      </c>
      <c r="N29" s="1">
        <v>-1.39806314328485</v>
      </c>
      <c r="O29" s="1">
        <v>99.908879525659401</v>
      </c>
      <c r="P29" s="1">
        <v>139.678922143807</v>
      </c>
      <c r="Q29" s="3">
        <v>1.00385813314216E-2</v>
      </c>
      <c r="R29" s="1">
        <v>6.1800681594099804E-3</v>
      </c>
      <c r="S29" s="1">
        <v>2.8986403594480001E-2</v>
      </c>
      <c r="T29" s="1">
        <v>0.58263699363304999</v>
      </c>
      <c r="U29" s="1">
        <v>-1.7163345460858399</v>
      </c>
      <c r="V29" s="1">
        <v>76.2611089784032</v>
      </c>
      <c r="W29" s="1">
        <v>130.88957585051</v>
      </c>
      <c r="X29" s="3">
        <v>1.24273129916733E-3</v>
      </c>
      <c r="Y29" s="1">
        <v>4.7527711681936502E-4</v>
      </c>
      <c r="Z29" s="1">
        <v>3.5542115156185598E-3</v>
      </c>
      <c r="AA29" s="1">
        <v>0.465663769102032</v>
      </c>
      <c r="AB29" s="1">
        <v>-2.1474722028049502</v>
      </c>
      <c r="AC29" s="1">
        <v>95.316283343393593</v>
      </c>
      <c r="AD29" s="1">
        <v>204.68906892819899</v>
      </c>
      <c r="AE29" s="1">
        <v>0.70732718344682499</v>
      </c>
      <c r="AF29" s="1">
        <v>1.73176666328336E-2</v>
      </c>
      <c r="AG29" s="1">
        <v>0.93367188214980701</v>
      </c>
      <c r="AH29" s="1">
        <v>0.63945562176815496</v>
      </c>
      <c r="AI29" s="1">
        <v>-1.5638301798565799</v>
      </c>
      <c r="AJ29" s="1">
        <v>130.88957585051</v>
      </c>
      <c r="AK29" s="1">
        <v>204.68906892819899</v>
      </c>
      <c r="AL29" s="1">
        <v>0.70976500674795695</v>
      </c>
      <c r="AM29" s="1">
        <v>0.24354283938611501</v>
      </c>
      <c r="AN29" s="1">
        <v>0.90666755700706703</v>
      </c>
      <c r="AO29" s="1">
        <v>0.80008479454435599</v>
      </c>
      <c r="AP29" s="1">
        <v>-1.24986752256614</v>
      </c>
      <c r="AQ29" s="1">
        <v>76.2611089784032</v>
      </c>
      <c r="AR29" s="1">
        <v>95.316283343393593</v>
      </c>
    </row>
    <row r="30" spans="1:44">
      <c r="A30" t="s">
        <v>130</v>
      </c>
      <c r="B30" s="1">
        <v>454.06363725662197</v>
      </c>
      <c r="C30" s="1">
        <v>6.3555491771770696E-5</v>
      </c>
      <c r="D30" s="1">
        <v>5.66769319238836E-5</v>
      </c>
      <c r="E30" s="1">
        <v>3.5954249630887401E-4</v>
      </c>
      <c r="F30" s="1">
        <v>0.46791457796029401</v>
      </c>
      <c r="G30" s="1">
        <v>-2.1371422201871502</v>
      </c>
      <c r="H30" s="1">
        <v>12.317443621505999</v>
      </c>
      <c r="I30" s="1">
        <v>26.324128804919301</v>
      </c>
      <c r="J30" s="1">
        <v>0.717011606808861</v>
      </c>
      <c r="K30" s="1">
        <v>0.40433069713219899</v>
      </c>
      <c r="L30" s="1">
        <v>0.88042355440715903</v>
      </c>
      <c r="M30" s="1">
        <v>0.88185299695144403</v>
      </c>
      <c r="N30" s="1">
        <v>-1.1339758479667099</v>
      </c>
      <c r="O30" s="1">
        <v>16.909680143385099</v>
      </c>
      <c r="P30" s="1">
        <v>19.175168879033802</v>
      </c>
      <c r="Q30" s="3">
        <v>1.00385813314216E-2</v>
      </c>
      <c r="R30" s="1">
        <v>6.3682250321206099E-3</v>
      </c>
      <c r="S30" s="1">
        <v>2.8986403594480001E-2</v>
      </c>
      <c r="T30" s="1">
        <v>0.53426865102798904</v>
      </c>
      <c r="U30" s="1">
        <v>-1.8717175302647699</v>
      </c>
      <c r="V30" s="1">
        <v>12.359908019221701</v>
      </c>
      <c r="W30" s="1">
        <v>23.134256509588401</v>
      </c>
      <c r="X30" s="3">
        <v>1.24273129916733E-3</v>
      </c>
      <c r="Y30" s="1">
        <v>4.84665206675259E-4</v>
      </c>
      <c r="Z30" s="1">
        <v>3.5542115156185598E-3</v>
      </c>
      <c r="AA30" s="1">
        <v>0.40980142077677401</v>
      </c>
      <c r="AB30" s="1">
        <v>-2.4402062787008099</v>
      </c>
      <c r="AC30" s="1">
        <v>12.2751251168722</v>
      </c>
      <c r="AD30" s="1">
        <v>29.953837377517299</v>
      </c>
      <c r="AE30" s="1">
        <v>0.70732718344682499</v>
      </c>
      <c r="AF30" s="1">
        <v>0.176707219608599</v>
      </c>
      <c r="AG30" s="1">
        <v>0.93367188214980701</v>
      </c>
      <c r="AH30" s="1">
        <v>0.77233031003711095</v>
      </c>
      <c r="AI30" s="1">
        <v>-1.2947827982459299</v>
      </c>
      <c r="AJ30" s="1">
        <v>23.134256509588401</v>
      </c>
      <c r="AK30" s="1">
        <v>29.953837377517299</v>
      </c>
      <c r="AL30" s="1">
        <v>0.767822844325877</v>
      </c>
      <c r="AM30" s="1">
        <v>0.97646467763307998</v>
      </c>
      <c r="AN30" s="1">
        <v>0.98083176242918402</v>
      </c>
      <c r="AO30" s="1">
        <v>1.0069068870220499</v>
      </c>
      <c r="AP30" s="1">
        <v>1.0069068870220499</v>
      </c>
      <c r="AQ30" s="1">
        <v>12.359908019221701</v>
      </c>
      <c r="AR30" s="1">
        <v>12.2751251168722</v>
      </c>
    </row>
    <row r="31" spans="1:44">
      <c r="A31" t="s">
        <v>165</v>
      </c>
      <c r="B31" s="1">
        <v>60.864823324773099</v>
      </c>
      <c r="C31" s="1">
        <v>5.0853681437879701E-4</v>
      </c>
      <c r="D31" s="1">
        <v>9.1536626588183503E-4</v>
      </c>
      <c r="E31" s="1">
        <v>2.8768654070571902E-3</v>
      </c>
      <c r="F31" s="1">
        <v>0.29061418748652201</v>
      </c>
      <c r="G31" s="1">
        <v>-3.44098823477561</v>
      </c>
      <c r="H31" s="1">
        <v>1.1645051413324701</v>
      </c>
      <c r="I31" s="1">
        <v>4.0070484898245304</v>
      </c>
      <c r="J31" s="1">
        <v>0.73754765949850298</v>
      </c>
      <c r="K31" s="1">
        <v>0.62434266990105802</v>
      </c>
      <c r="L31" s="1">
        <v>0.90563991677955702</v>
      </c>
      <c r="M31" s="1">
        <v>0.85483960587362395</v>
      </c>
      <c r="N31" s="1">
        <v>-1.16981009434866</v>
      </c>
      <c r="O31" s="1">
        <v>1.99721731167759</v>
      </c>
      <c r="P31" s="1">
        <v>2.3363649717464701</v>
      </c>
      <c r="Q31" s="3">
        <v>1.1995686154040799E-2</v>
      </c>
      <c r="R31" s="1">
        <v>7.8721690385892898E-3</v>
      </c>
      <c r="S31" s="1">
        <v>3.4637543769792799E-2</v>
      </c>
      <c r="T31" s="1">
        <v>0.25951769199410801</v>
      </c>
      <c r="U31" s="1">
        <v>-3.8533018397169698</v>
      </c>
      <c r="V31" s="1">
        <v>1.01743999840079</v>
      </c>
      <c r="W31" s="1">
        <v>3.9205034167463202</v>
      </c>
      <c r="X31" s="3">
        <v>1.6628798338464999E-2</v>
      </c>
      <c r="Y31" s="1">
        <v>1.8735112794670598E-2</v>
      </c>
      <c r="Z31" s="1">
        <v>4.7558363248010001E-2</v>
      </c>
      <c r="AA31" s="1">
        <v>0.32543679515448698</v>
      </c>
      <c r="AB31" s="1">
        <v>-3.07279328855636</v>
      </c>
      <c r="AC31" s="1">
        <v>1.3328277110406801</v>
      </c>
      <c r="AD31" s="1">
        <v>4.0955040445113298</v>
      </c>
      <c r="AE31" s="1">
        <v>0.72603787288224997</v>
      </c>
      <c r="AF31" s="1">
        <v>0.88126707229423695</v>
      </c>
      <c r="AG31" s="1">
        <v>0.95836999220456798</v>
      </c>
      <c r="AH31" s="1">
        <v>0.957270063491096</v>
      </c>
      <c r="AI31" s="1">
        <v>-1.04463728485676</v>
      </c>
      <c r="AJ31" s="1">
        <v>3.9205034167463202</v>
      </c>
      <c r="AK31" s="1">
        <v>4.0955040445113298</v>
      </c>
      <c r="AL31" s="1">
        <v>0.71046566536579303</v>
      </c>
      <c r="AM31" s="1">
        <v>0.63534210324154405</v>
      </c>
      <c r="AN31" s="1">
        <v>0.90756259188662602</v>
      </c>
      <c r="AO31" s="1">
        <v>0.76336948123623205</v>
      </c>
      <c r="AP31" s="1">
        <v>-1.3099816335079999</v>
      </c>
      <c r="AQ31" s="1">
        <v>1.01743999840079</v>
      </c>
      <c r="AR31" s="1">
        <v>1.3328277110406801</v>
      </c>
    </row>
    <row r="32" spans="1:44">
      <c r="A32" t="s">
        <v>136</v>
      </c>
      <c r="B32" s="1">
        <v>87.580228984355898</v>
      </c>
      <c r="C32" s="1">
        <v>9.7640192877773604E-4</v>
      </c>
      <c r="D32" s="1">
        <v>2.1759814412760899E-3</v>
      </c>
      <c r="E32" s="1">
        <v>5.5236451970854701E-3</v>
      </c>
      <c r="F32" s="1">
        <v>0.42970047444055798</v>
      </c>
      <c r="G32" s="1">
        <v>-2.3272024572510199</v>
      </c>
      <c r="H32" s="1">
        <v>2.24749621203267</v>
      </c>
      <c r="I32" s="1">
        <v>5.2303787065587501</v>
      </c>
      <c r="J32" s="1">
        <v>0.717011606808861</v>
      </c>
      <c r="K32" s="1">
        <v>0.34189092756983203</v>
      </c>
      <c r="L32" s="1">
        <v>0.88042355440715903</v>
      </c>
      <c r="M32" s="1">
        <v>0.79258858723203496</v>
      </c>
      <c r="N32" s="1">
        <v>-1.2616886189243599</v>
      </c>
      <c r="O32" s="1">
        <v>3.0523895570351098</v>
      </c>
      <c r="P32" s="1">
        <v>3.8511651644836</v>
      </c>
      <c r="Q32" s="3">
        <v>1.21946799417905E-2</v>
      </c>
      <c r="R32" s="1">
        <v>8.2695173355267007E-3</v>
      </c>
      <c r="S32" s="1">
        <v>3.52121383319201E-2</v>
      </c>
      <c r="T32" s="1">
        <v>0.35378883471628397</v>
      </c>
      <c r="U32" s="1">
        <v>-2.8265448252541199</v>
      </c>
      <c r="V32" s="1">
        <v>1.81556591373277</v>
      </c>
      <c r="W32" s="1">
        <v>5.1317784374686797</v>
      </c>
      <c r="X32" s="3">
        <v>3.9120879316192202E-2</v>
      </c>
      <c r="Y32" s="1">
        <v>5.7188567968566202E-2</v>
      </c>
      <c r="Z32" s="1">
        <v>0.11188571484430899</v>
      </c>
      <c r="AA32" s="1">
        <v>0.52190029649327996</v>
      </c>
      <c r="AB32" s="1">
        <v>-1.9160747880756801</v>
      </c>
      <c r="AC32" s="1">
        <v>2.7821844334563099</v>
      </c>
      <c r="AD32" s="1">
        <v>5.33087344813688</v>
      </c>
      <c r="AE32" s="1">
        <v>0.72603787288224997</v>
      </c>
      <c r="AF32" s="1">
        <v>0.88175780340598198</v>
      </c>
      <c r="AG32" s="1">
        <v>0.95836999220456798</v>
      </c>
      <c r="AH32" s="1">
        <v>0.96265245974451596</v>
      </c>
      <c r="AI32" s="1">
        <v>-1.0387964938721399</v>
      </c>
      <c r="AJ32" s="1">
        <v>5.1317784374686797</v>
      </c>
      <c r="AK32" s="1">
        <v>5.33087344813688</v>
      </c>
      <c r="AL32" s="1">
        <v>0.70976500674795695</v>
      </c>
      <c r="AM32" s="1">
        <v>0.30465602234162198</v>
      </c>
      <c r="AN32" s="1">
        <v>0.90666755700706703</v>
      </c>
      <c r="AO32" s="1">
        <v>0.65256849681472096</v>
      </c>
      <c r="AP32" s="1">
        <v>-1.53240618399622</v>
      </c>
      <c r="AQ32" s="1">
        <v>1.81556591373277</v>
      </c>
      <c r="AR32" s="1">
        <v>2.7821844334563099</v>
      </c>
    </row>
    <row r="33" spans="1:44">
      <c r="A33" t="s">
        <v>167</v>
      </c>
      <c r="B33" s="1">
        <v>80.160264790058093</v>
      </c>
      <c r="C33" s="1">
        <v>3.5390122793239702E-4</v>
      </c>
      <c r="D33" s="1">
        <v>5.0627909766532103E-4</v>
      </c>
      <c r="E33" s="1">
        <v>2.0020698037318402E-3</v>
      </c>
      <c r="F33" s="1">
        <v>0.28545207387729099</v>
      </c>
      <c r="G33" s="1">
        <v>-3.5032150455837101</v>
      </c>
      <c r="H33" s="1">
        <v>1.5030272790781101</v>
      </c>
      <c r="I33" s="1">
        <v>5.2654277768744304</v>
      </c>
      <c r="J33" s="1">
        <v>0.717011606808861</v>
      </c>
      <c r="K33" s="1">
        <v>0.59288078451715498</v>
      </c>
      <c r="L33" s="1">
        <v>0.88042355440715903</v>
      </c>
      <c r="M33" s="1">
        <v>1.17709722779865</v>
      </c>
      <c r="N33" s="1">
        <v>1.17709722779865</v>
      </c>
      <c r="O33" s="1">
        <v>3.0521539105387001</v>
      </c>
      <c r="P33" s="1">
        <v>2.59294970588854</v>
      </c>
      <c r="Q33" s="3">
        <v>1.4112671423928301E-2</v>
      </c>
      <c r="R33" s="1">
        <v>9.8788699967498408E-3</v>
      </c>
      <c r="S33" s="1">
        <v>4.0750338736593103E-2</v>
      </c>
      <c r="T33" s="1">
        <v>0.33188198990913698</v>
      </c>
      <c r="U33" s="1">
        <v>-3.01311921226511</v>
      </c>
      <c r="V33" s="1">
        <v>1.75832144402594</v>
      </c>
      <c r="W33" s="1">
        <v>5.2980321233454797</v>
      </c>
      <c r="X33" s="3">
        <v>8.3785913060859495E-3</v>
      </c>
      <c r="Y33" s="1">
        <v>6.5353012187470399E-3</v>
      </c>
      <c r="Z33" s="1">
        <v>2.3962771135405798E-2</v>
      </c>
      <c r="AA33" s="1">
        <v>0.245517650726256</v>
      </c>
      <c r="AB33" s="1">
        <v>-4.0730269169729203</v>
      </c>
      <c r="AC33" s="1">
        <v>1.2847997784070799</v>
      </c>
      <c r="AD33" s="1">
        <v>5.2330240791318099</v>
      </c>
      <c r="AE33" s="1">
        <v>0.74295856573244501</v>
      </c>
      <c r="AF33" s="1">
        <v>0.96668726250189996</v>
      </c>
      <c r="AG33" s="1">
        <v>0.98070530676682699</v>
      </c>
      <c r="AH33" s="1">
        <v>1.0124226533724401</v>
      </c>
      <c r="AI33" s="1">
        <v>1.0124226533724401</v>
      </c>
      <c r="AJ33" s="1">
        <v>5.2980321233454797</v>
      </c>
      <c r="AK33" s="1">
        <v>5.2330240791318099</v>
      </c>
      <c r="AL33" s="1">
        <v>0.71046566536579303</v>
      </c>
      <c r="AM33" s="1">
        <v>0.55630439740422499</v>
      </c>
      <c r="AN33" s="1">
        <v>0.90756259188662602</v>
      </c>
      <c r="AO33" s="1">
        <v>1.36855677722727</v>
      </c>
      <c r="AP33" s="1">
        <v>1.36855677722727</v>
      </c>
      <c r="AQ33" s="1">
        <v>1.75832144402594</v>
      </c>
      <c r="AR33" s="1">
        <v>1.2847997784070799</v>
      </c>
    </row>
    <row r="34" spans="1:44">
      <c r="A34" t="s">
        <v>135</v>
      </c>
      <c r="B34" s="1">
        <v>2111.59426116943</v>
      </c>
      <c r="C34" s="1">
        <v>6.3555491771770696E-5</v>
      </c>
      <c r="D34" s="1">
        <v>5.7199942594593699E-5</v>
      </c>
      <c r="E34" s="1">
        <v>3.5954249630887401E-4</v>
      </c>
      <c r="F34" s="1">
        <v>0.446045544629466</v>
      </c>
      <c r="G34" s="1">
        <v>-2.2419235256137502</v>
      </c>
      <c r="H34" s="1">
        <v>55.234948388802501</v>
      </c>
      <c r="I34" s="1">
        <v>123.832530212035</v>
      </c>
      <c r="J34" s="1">
        <v>0.717011606808861</v>
      </c>
      <c r="K34" s="1">
        <v>0.58229079976470999</v>
      </c>
      <c r="L34" s="1">
        <v>0.88042355440715903</v>
      </c>
      <c r="M34" s="1">
        <v>1.0917271846388501</v>
      </c>
      <c r="N34" s="1">
        <v>1.0917271846388501</v>
      </c>
      <c r="O34" s="1">
        <v>86.413463441367597</v>
      </c>
      <c r="P34" s="1">
        <v>79.152983143159304</v>
      </c>
      <c r="Q34" s="3">
        <v>1.70771715866983E-2</v>
      </c>
      <c r="R34" s="1">
        <v>1.23275832391478E-2</v>
      </c>
      <c r="S34" s="1">
        <v>4.9310332956591499E-2</v>
      </c>
      <c r="T34" s="1">
        <v>0.55139920852400903</v>
      </c>
      <c r="U34" s="1">
        <v>-1.81356807289732</v>
      </c>
      <c r="V34" s="1">
        <v>64.167405719167405</v>
      </c>
      <c r="W34" s="1">
        <v>116.371958321232</v>
      </c>
      <c r="X34" s="3">
        <v>7.58713461562387E-4</v>
      </c>
      <c r="Y34" s="1">
        <v>2.6302066667496001E-4</v>
      </c>
      <c r="Z34" s="1">
        <v>2.1699205000684199E-3</v>
      </c>
      <c r="AA34" s="1">
        <v>0.360821388221368</v>
      </c>
      <c r="AB34" s="1">
        <v>-2.7714543334844799</v>
      </c>
      <c r="AC34" s="1">
        <v>47.545938460814902</v>
      </c>
      <c r="AD34" s="1">
        <v>131.77139716412799</v>
      </c>
      <c r="AE34" s="1">
        <v>0.70732718344682499</v>
      </c>
      <c r="AF34" s="1">
        <v>0.56496198556959698</v>
      </c>
      <c r="AG34" s="1">
        <v>0.93367188214980701</v>
      </c>
      <c r="AH34" s="1">
        <v>0.88313519339741398</v>
      </c>
      <c r="AI34" s="1">
        <v>-1.13232946379705</v>
      </c>
      <c r="AJ34" s="1">
        <v>116.371958321232</v>
      </c>
      <c r="AK34" s="1">
        <v>131.77139716412799</v>
      </c>
      <c r="AL34" s="1">
        <v>0.70976500674795695</v>
      </c>
      <c r="AM34" s="1">
        <v>0.20987660290322899</v>
      </c>
      <c r="AN34" s="1">
        <v>0.90666755700706703</v>
      </c>
      <c r="AO34" s="1">
        <v>1.3495875315469801</v>
      </c>
      <c r="AP34" s="1">
        <v>1.3495875315469801</v>
      </c>
      <c r="AQ34" s="1">
        <v>64.167405719167405</v>
      </c>
      <c r="AR34" s="1">
        <v>47.545938460814902</v>
      </c>
    </row>
    <row r="35" spans="1:44">
      <c r="A35" t="s">
        <v>109</v>
      </c>
      <c r="B35" s="1">
        <v>4193.2787055969202</v>
      </c>
      <c r="C35" s="1">
        <v>5.0853681437879701E-4</v>
      </c>
      <c r="D35" s="1">
        <v>9.0705577796387305E-4</v>
      </c>
      <c r="E35" s="1">
        <v>2.8768654070571902E-3</v>
      </c>
      <c r="F35" s="1">
        <v>0.54747024309052095</v>
      </c>
      <c r="G35" s="1">
        <v>-1.8265832940159501</v>
      </c>
      <c r="H35" s="1">
        <v>125.325126647834</v>
      </c>
      <c r="I35" s="1">
        <v>228.91678263207899</v>
      </c>
      <c r="J35" s="1">
        <v>0.42084745430342202</v>
      </c>
      <c r="K35" s="1">
        <v>1.40491068455559E-2</v>
      </c>
      <c r="L35" s="1">
        <v>0.51676152528420205</v>
      </c>
      <c r="M35" s="1">
        <v>0.66033337913965995</v>
      </c>
      <c r="N35" s="1">
        <v>-1.51438656834656</v>
      </c>
      <c r="O35" s="1">
        <v>137.63836919748701</v>
      </c>
      <c r="P35" s="1">
        <v>208.43769758719199</v>
      </c>
      <c r="Q35" s="3">
        <v>1.7910446592221799E-2</v>
      </c>
      <c r="R35" s="1">
        <v>1.3320894652965E-2</v>
      </c>
      <c r="S35" s="1">
        <v>5.1716414535040597E-2</v>
      </c>
      <c r="T35" s="1">
        <v>0.55951697628777497</v>
      </c>
      <c r="U35" s="1">
        <v>-1.78725586958003</v>
      </c>
      <c r="V35" s="1">
        <v>102.954694031568</v>
      </c>
      <c r="W35" s="1">
        <v>184.006381190692</v>
      </c>
      <c r="X35" s="3">
        <v>1.16777023629939E-2</v>
      </c>
      <c r="Y35" s="1">
        <v>1.0879726034855999E-2</v>
      </c>
      <c r="Z35" s="1">
        <v>3.3398228758162701E-2</v>
      </c>
      <c r="AA35" s="1">
        <v>0.53568288322218505</v>
      </c>
      <c r="AB35" s="1">
        <v>-1.86677609332017</v>
      </c>
      <c r="AC35" s="1">
        <v>152.55630175035901</v>
      </c>
      <c r="AD35" s="1">
        <v>284.78845696288897</v>
      </c>
      <c r="AE35" s="1">
        <v>0.70732718344682499</v>
      </c>
      <c r="AF35" s="1">
        <v>5.16366131694087E-2</v>
      </c>
      <c r="AG35" s="1">
        <v>0.93367188214980701</v>
      </c>
      <c r="AH35" s="1">
        <v>0.64611600884195297</v>
      </c>
      <c r="AI35" s="1">
        <v>-1.54770967800708</v>
      </c>
      <c r="AJ35" s="1">
        <v>184.006381190692</v>
      </c>
      <c r="AK35" s="1">
        <v>284.78845696288897</v>
      </c>
      <c r="AL35" s="1">
        <v>0.69805502536734898</v>
      </c>
      <c r="AM35" s="1">
        <v>9.4575196985253698E-2</v>
      </c>
      <c r="AN35" s="1">
        <v>0.89170900014667798</v>
      </c>
      <c r="AO35" s="1">
        <v>0.67486359359447801</v>
      </c>
      <c r="AP35" s="1">
        <v>-1.4817809250514899</v>
      </c>
      <c r="AQ35" s="1">
        <v>102.954694031568</v>
      </c>
      <c r="AR35" s="1">
        <v>152.55630175035901</v>
      </c>
    </row>
    <row r="36" spans="1:44">
      <c r="A36" t="s">
        <v>122</v>
      </c>
      <c r="B36" s="1">
        <v>176.75548410415601</v>
      </c>
      <c r="C36" s="1">
        <v>3.7825069618089202E-4</v>
      </c>
      <c r="D36" s="1">
        <v>6.3221902075949097E-4</v>
      </c>
      <c r="E36" s="1">
        <v>2.1398182241090398E-3</v>
      </c>
      <c r="F36" s="1">
        <v>0.48436915945700698</v>
      </c>
      <c r="G36" s="1">
        <v>-2.0645410230515702</v>
      </c>
      <c r="H36" s="1">
        <v>4.9100268626185102</v>
      </c>
      <c r="I36" s="1">
        <v>10.136951880920099</v>
      </c>
      <c r="J36" s="1">
        <v>0.717011606808861</v>
      </c>
      <c r="K36" s="1">
        <v>0.40389312495692897</v>
      </c>
      <c r="L36" s="1">
        <v>0.88042355440715903</v>
      </c>
      <c r="M36" s="1">
        <v>1.16361329040591</v>
      </c>
      <c r="N36" s="1">
        <v>1.16361329040591</v>
      </c>
      <c r="O36" s="1">
        <v>7.6102682112118796</v>
      </c>
      <c r="P36" s="1">
        <v>6.5402039269866199</v>
      </c>
      <c r="Q36" s="3">
        <v>1.8032093507095701E-2</v>
      </c>
      <c r="R36" s="1">
        <v>1.4989177727773299E-2</v>
      </c>
      <c r="S36" s="1">
        <v>5.2067670001739098E-2</v>
      </c>
      <c r="T36" s="1">
        <v>0.53708954369865103</v>
      </c>
      <c r="U36" s="1">
        <v>-1.8618869269238201</v>
      </c>
      <c r="V36" s="1">
        <v>5.5772910896644001</v>
      </c>
      <c r="W36" s="1">
        <v>10.3842853664048</v>
      </c>
      <c r="X36" s="3">
        <v>8.1508297233750006E-3</v>
      </c>
      <c r="Y36" s="1">
        <v>6.0737813956046501E-3</v>
      </c>
      <c r="Z36" s="1">
        <v>2.3311373008852498E-2</v>
      </c>
      <c r="AA36" s="1">
        <v>0.43682377619461499</v>
      </c>
      <c r="AB36" s="1">
        <v>-2.2892526792188002</v>
      </c>
      <c r="AC36" s="1">
        <v>4.3225937832636996</v>
      </c>
      <c r="AD36" s="1">
        <v>9.8955093981269595</v>
      </c>
      <c r="AE36" s="1">
        <v>0.70732718344682499</v>
      </c>
      <c r="AF36" s="1">
        <v>0.81429073793546902</v>
      </c>
      <c r="AG36" s="1">
        <v>0.93367188214980701</v>
      </c>
      <c r="AH36" s="1">
        <v>1.0493937147343699</v>
      </c>
      <c r="AI36" s="1">
        <v>1.0493937147343699</v>
      </c>
      <c r="AJ36" s="1">
        <v>10.3842853664048</v>
      </c>
      <c r="AK36" s="1">
        <v>9.8955093981269595</v>
      </c>
      <c r="AL36" s="1">
        <v>0.70976500674795695</v>
      </c>
      <c r="AM36" s="1">
        <v>0.39308013154228699</v>
      </c>
      <c r="AN36" s="1">
        <v>0.90666755700706703</v>
      </c>
      <c r="AO36" s="1">
        <v>1.2902649125852801</v>
      </c>
      <c r="AP36" s="1">
        <v>1.2902649125852801</v>
      </c>
      <c r="AQ36" s="1">
        <v>5.5772910896644001</v>
      </c>
      <c r="AR36" s="1">
        <v>4.3225937832636996</v>
      </c>
    </row>
    <row r="37" spans="1:44">
      <c r="A37" t="s">
        <v>121</v>
      </c>
      <c r="B37" s="1">
        <v>176.75548410415601</v>
      </c>
      <c r="C37" s="1">
        <v>3.7825069618089202E-4</v>
      </c>
      <c r="D37" s="1">
        <v>6.3221902075949097E-4</v>
      </c>
      <c r="E37" s="1">
        <v>2.1398182241090398E-3</v>
      </c>
      <c r="F37" s="1">
        <v>0.48436915945700698</v>
      </c>
      <c r="G37" s="1">
        <v>-2.0645410230515702</v>
      </c>
      <c r="H37" s="1">
        <v>4.9100268626185102</v>
      </c>
      <c r="I37" s="1">
        <v>10.136951880920099</v>
      </c>
      <c r="J37" s="1">
        <v>0.717011606808861</v>
      </c>
      <c r="K37" s="1">
        <v>0.40389312495692897</v>
      </c>
      <c r="L37" s="1">
        <v>0.88042355440715903</v>
      </c>
      <c r="M37" s="1">
        <v>1.16361329040591</v>
      </c>
      <c r="N37" s="1">
        <v>1.16361329040591</v>
      </c>
      <c r="O37" s="1">
        <v>7.6102682112118796</v>
      </c>
      <c r="P37" s="1">
        <v>6.5402039269866199</v>
      </c>
      <c r="Q37" s="3">
        <v>1.8032093507095701E-2</v>
      </c>
      <c r="R37" s="1">
        <v>1.4989177727773299E-2</v>
      </c>
      <c r="S37" s="1">
        <v>5.2067670001739098E-2</v>
      </c>
      <c r="T37" s="1">
        <v>0.53708954369865103</v>
      </c>
      <c r="U37" s="1">
        <v>-1.8618869269238201</v>
      </c>
      <c r="V37" s="1">
        <v>5.5772910896644001</v>
      </c>
      <c r="W37" s="1">
        <v>10.3842853664048</v>
      </c>
      <c r="X37" s="3">
        <v>8.1508297233750006E-3</v>
      </c>
      <c r="Y37" s="1">
        <v>6.0737813956046501E-3</v>
      </c>
      <c r="Z37" s="1">
        <v>2.3311373008852498E-2</v>
      </c>
      <c r="AA37" s="1">
        <v>0.43682377619461499</v>
      </c>
      <c r="AB37" s="1">
        <v>-2.2892526792188002</v>
      </c>
      <c r="AC37" s="1">
        <v>4.3225937832636996</v>
      </c>
      <c r="AD37" s="1">
        <v>9.8955093981269595</v>
      </c>
      <c r="AE37" s="1">
        <v>0.70732718344682499</v>
      </c>
      <c r="AF37" s="1">
        <v>0.81429073793546902</v>
      </c>
      <c r="AG37" s="1">
        <v>0.93367188214980701</v>
      </c>
      <c r="AH37" s="1">
        <v>1.0493937147343699</v>
      </c>
      <c r="AI37" s="1">
        <v>1.0493937147343699</v>
      </c>
      <c r="AJ37" s="1">
        <v>10.3842853664048</v>
      </c>
      <c r="AK37" s="1">
        <v>9.8955093981269595</v>
      </c>
      <c r="AL37" s="1">
        <v>0.70976500674795695</v>
      </c>
      <c r="AM37" s="1">
        <v>0.39308013154228699</v>
      </c>
      <c r="AN37" s="1">
        <v>0.90666755700706703</v>
      </c>
      <c r="AO37" s="1">
        <v>1.2902649125852801</v>
      </c>
      <c r="AP37" s="1">
        <v>1.2902649125852801</v>
      </c>
      <c r="AQ37" s="1">
        <v>5.5772910896644001</v>
      </c>
      <c r="AR37" s="1">
        <v>4.3225937832636996</v>
      </c>
    </row>
    <row r="38" spans="1:44">
      <c r="A38" t="s">
        <v>142</v>
      </c>
      <c r="B38" s="1">
        <v>469.20333290100098</v>
      </c>
      <c r="C38" s="1">
        <v>6.8080348245267298E-4</v>
      </c>
      <c r="D38" s="1">
        <v>1.25462356051992E-3</v>
      </c>
      <c r="E38" s="1">
        <v>3.8514025578751201E-3</v>
      </c>
      <c r="F38" s="1">
        <v>0.38672325831481602</v>
      </c>
      <c r="G38" s="1">
        <v>-2.5858284406208001</v>
      </c>
      <c r="H38" s="1">
        <v>10.4696482008281</v>
      </c>
      <c r="I38" s="1">
        <v>27.072714076652499</v>
      </c>
      <c r="J38" s="1">
        <v>0.42084745430342202</v>
      </c>
      <c r="K38" s="1">
        <v>5.4748548121039704E-3</v>
      </c>
      <c r="L38" s="1">
        <v>0.51676152528420205</v>
      </c>
      <c r="M38" s="1">
        <v>0.45537826813697702</v>
      </c>
      <c r="N38" s="1">
        <v>-2.1959765539342699</v>
      </c>
      <c r="O38" s="1">
        <v>11.36104011426</v>
      </c>
      <c r="P38" s="1">
        <v>24.9485777159076</v>
      </c>
      <c r="Q38" s="3">
        <v>1.8032093507095701E-2</v>
      </c>
      <c r="R38" s="1">
        <v>1.395168233717E-2</v>
      </c>
      <c r="S38" s="1">
        <v>5.2067670001739098E-2</v>
      </c>
      <c r="T38" s="1">
        <v>0.377799660719289</v>
      </c>
      <c r="U38" s="1">
        <v>-2.6469055003810902</v>
      </c>
      <c r="V38" s="1">
        <v>6.9831098692545499</v>
      </c>
      <c r="W38" s="1">
        <v>18.483631919657</v>
      </c>
      <c r="X38" s="3">
        <v>1.54150683839351E-2</v>
      </c>
      <c r="Y38" s="1">
        <v>1.60316711192925E-2</v>
      </c>
      <c r="Z38" s="1">
        <v>4.4087095578054403E-2</v>
      </c>
      <c r="AA38" s="1">
        <v>0.39585763056772399</v>
      </c>
      <c r="AB38" s="1">
        <v>-2.5261607274459599</v>
      </c>
      <c r="AC38" s="1">
        <v>15.6969510005441</v>
      </c>
      <c r="AD38" s="1">
        <v>39.653021152012698</v>
      </c>
      <c r="AE38" s="1">
        <v>0.70732718344682499</v>
      </c>
      <c r="AF38" s="1">
        <v>3.2547928544920397E-2</v>
      </c>
      <c r="AG38" s="1">
        <v>0.93367188214980701</v>
      </c>
      <c r="AH38" s="1">
        <v>0.46613426619919301</v>
      </c>
      <c r="AI38" s="1">
        <v>-2.14530463111817</v>
      </c>
      <c r="AJ38" s="1">
        <v>18.483631919657</v>
      </c>
      <c r="AK38" s="1">
        <v>39.653021152012698</v>
      </c>
      <c r="AL38" s="1">
        <v>0.69805502536734898</v>
      </c>
      <c r="AM38" s="1">
        <v>4.5086323029404497E-2</v>
      </c>
      <c r="AN38" s="1">
        <v>0.89170900014667798</v>
      </c>
      <c r="AO38" s="1">
        <v>0.44487046357329502</v>
      </c>
      <c r="AP38" s="1">
        <v>-2.2478453434911798</v>
      </c>
      <c r="AQ38" s="1">
        <v>6.9831098692545499</v>
      </c>
      <c r="AR38" s="1">
        <v>15.6969510005441</v>
      </c>
    </row>
    <row r="39" spans="1:44">
      <c r="A39" t="s">
        <v>156</v>
      </c>
      <c r="B39" s="1">
        <v>351.63120150566101</v>
      </c>
      <c r="C39" s="1">
        <v>7.2061036192792502E-4</v>
      </c>
      <c r="D39" s="1">
        <v>1.3588652539212301E-3</v>
      </c>
      <c r="E39" s="1">
        <v>4.07659576176369E-3</v>
      </c>
      <c r="F39" s="1">
        <v>0.32694521909105601</v>
      </c>
      <c r="G39" s="1">
        <v>-3.0586163724311599</v>
      </c>
      <c r="H39" s="1">
        <v>7.3494079468828604</v>
      </c>
      <c r="I39" s="1">
        <v>22.479019469767699</v>
      </c>
      <c r="J39" s="1">
        <v>0.717011606808861</v>
      </c>
      <c r="K39" s="1">
        <v>0.51228691316619301</v>
      </c>
      <c r="L39" s="1">
        <v>0.88042355440715903</v>
      </c>
      <c r="M39" s="1">
        <v>0.819436171901475</v>
      </c>
      <c r="N39" s="1">
        <v>-1.2203513028715001</v>
      </c>
      <c r="O39" s="1">
        <v>11.6351617321282</v>
      </c>
      <c r="P39" s="1">
        <v>14.1989847784458</v>
      </c>
      <c r="Q39" s="3">
        <v>1.8032093507095701E-2</v>
      </c>
      <c r="R39" s="1">
        <v>1.4471587179807901E-2</v>
      </c>
      <c r="S39" s="1">
        <v>5.2067670001739098E-2</v>
      </c>
      <c r="T39" s="1">
        <v>0.327765531036733</v>
      </c>
      <c r="U39" s="1">
        <v>-3.05096145051301</v>
      </c>
      <c r="V39" s="1">
        <v>6.6612244028376404</v>
      </c>
      <c r="W39" s="1">
        <v>20.323138862445902</v>
      </c>
      <c r="X39" s="3">
        <v>1.61038806808456E-2</v>
      </c>
      <c r="Y39" s="1">
        <v>1.70969533228311E-2</v>
      </c>
      <c r="Z39" s="1">
        <v>4.60570987472185E-2</v>
      </c>
      <c r="AA39" s="1">
        <v>0.32612696017300002</v>
      </c>
      <c r="AB39" s="1">
        <v>-3.0662905006980399</v>
      </c>
      <c r="AC39" s="1">
        <v>8.1086890191982501</v>
      </c>
      <c r="AD39" s="1">
        <v>24.8635961079775</v>
      </c>
      <c r="AE39" s="1">
        <v>0.70732718344682499</v>
      </c>
      <c r="AF39" s="1">
        <v>0.61274119955425799</v>
      </c>
      <c r="AG39" s="1">
        <v>0.93367188214980701</v>
      </c>
      <c r="AH39" s="1">
        <v>0.81738533611528197</v>
      </c>
      <c r="AI39" s="1">
        <v>-1.2234131881452801</v>
      </c>
      <c r="AJ39" s="1">
        <v>20.323138862445902</v>
      </c>
      <c r="AK39" s="1">
        <v>24.8635961079775</v>
      </c>
      <c r="AL39" s="1">
        <v>0.71046566536579303</v>
      </c>
      <c r="AM39" s="1">
        <v>0.66680688747684502</v>
      </c>
      <c r="AN39" s="1">
        <v>0.90756259188662602</v>
      </c>
      <c r="AO39" s="1">
        <v>0.82149215327474301</v>
      </c>
      <c r="AP39" s="1">
        <v>-1.2172970807008401</v>
      </c>
      <c r="AQ39" s="1">
        <v>6.6612244028376404</v>
      </c>
      <c r="AR39" s="1">
        <v>8.1086890191982501</v>
      </c>
    </row>
    <row r="40" spans="1:44">
      <c r="A40" t="s">
        <v>164</v>
      </c>
      <c r="B40" s="1">
        <v>556.34836578369095</v>
      </c>
      <c r="C40" s="1">
        <v>8.1148037250130102E-4</v>
      </c>
      <c r="D40" s="1">
        <v>1.63455332175262E-3</v>
      </c>
      <c r="E40" s="1">
        <v>4.5906603930073496E-3</v>
      </c>
      <c r="F40" s="1">
        <v>0.29248725774022999</v>
      </c>
      <c r="G40" s="1">
        <v>-3.4189523595866902</v>
      </c>
      <c r="H40" s="1">
        <v>10.6010488639703</v>
      </c>
      <c r="I40" s="1">
        <v>36.244481020040702</v>
      </c>
      <c r="J40" s="1">
        <v>0.717011606808861</v>
      </c>
      <c r="K40" s="1">
        <v>0.38795609449712898</v>
      </c>
      <c r="L40" s="1">
        <v>0.88042355440715903</v>
      </c>
      <c r="M40" s="1">
        <v>0.74368617792389202</v>
      </c>
      <c r="N40" s="1">
        <v>-1.34465320142381</v>
      </c>
      <c r="O40" s="1">
        <v>16.9040284838071</v>
      </c>
      <c r="P40" s="1">
        <v>22.730056016573801</v>
      </c>
      <c r="Q40" s="3">
        <v>1.9822064613886199E-2</v>
      </c>
      <c r="R40" s="1">
        <v>1.69106988737216E-2</v>
      </c>
      <c r="S40" s="1">
        <v>5.7236211572596403E-2</v>
      </c>
      <c r="T40" s="1">
        <v>0.29566231273304799</v>
      </c>
      <c r="U40" s="1">
        <v>-3.3822369538957502</v>
      </c>
      <c r="V40" s="1">
        <v>9.1915382907131793</v>
      </c>
      <c r="W40" s="1">
        <v>31.087960463600599</v>
      </c>
      <c r="X40" s="3">
        <v>1.6628798338464999E-2</v>
      </c>
      <c r="Y40" s="1">
        <v>1.8714854787894801E-2</v>
      </c>
      <c r="Z40" s="1">
        <v>4.7558363248010001E-2</v>
      </c>
      <c r="AA40" s="1">
        <v>0.28934629899090603</v>
      </c>
      <c r="AB40" s="1">
        <v>-3.4560663242885501</v>
      </c>
      <c r="AC40" s="1">
        <v>12.226706070498899</v>
      </c>
      <c r="AD40" s="1">
        <v>42.256307098376197</v>
      </c>
      <c r="AE40" s="1">
        <v>0.70732718344682499</v>
      </c>
      <c r="AF40" s="1">
        <v>0.50331937303448104</v>
      </c>
      <c r="AG40" s="1">
        <v>0.93367188214980701</v>
      </c>
      <c r="AH40" s="1">
        <v>0.73569988947718201</v>
      </c>
      <c r="AI40" s="1">
        <v>-1.3592498983663499</v>
      </c>
      <c r="AJ40" s="1">
        <v>31.087960463600599</v>
      </c>
      <c r="AK40" s="1">
        <v>42.256307098376197</v>
      </c>
      <c r="AL40" s="1">
        <v>0.71046566536579303</v>
      </c>
      <c r="AM40" s="1">
        <v>0.57253095411761501</v>
      </c>
      <c r="AN40" s="1">
        <v>0.90756259188662602</v>
      </c>
      <c r="AO40" s="1">
        <v>0.75175916042080704</v>
      </c>
      <c r="AP40" s="1">
        <v>-1.3302132553200099</v>
      </c>
      <c r="AQ40" s="1">
        <v>9.1915382907131793</v>
      </c>
      <c r="AR40" s="1">
        <v>12.226706070498899</v>
      </c>
    </row>
    <row r="41" spans="1:44">
      <c r="A41" t="s">
        <v>125</v>
      </c>
      <c r="B41" s="1">
        <v>562.94550895690895</v>
      </c>
      <c r="C41" s="1">
        <v>3.5390122793239702E-4</v>
      </c>
      <c r="D41" s="1">
        <v>5.4330449326251697E-4</v>
      </c>
      <c r="E41" s="1">
        <v>2.0020698037318402E-3</v>
      </c>
      <c r="F41" s="1">
        <v>0.47698659911225699</v>
      </c>
      <c r="G41" s="1">
        <v>-2.0964949578481802</v>
      </c>
      <c r="H41" s="1">
        <v>15.445743068254</v>
      </c>
      <c r="I41" s="1">
        <v>32.381922458765096</v>
      </c>
      <c r="J41" s="1">
        <v>0.71369048378511502</v>
      </c>
      <c r="K41" s="1">
        <v>0.22752152515747301</v>
      </c>
      <c r="L41" s="1">
        <v>0.87634552427567702</v>
      </c>
      <c r="M41" s="1">
        <v>0.80057684117692496</v>
      </c>
      <c r="N41" s="1">
        <v>-1.24909933508681</v>
      </c>
      <c r="O41" s="1">
        <v>20.0104672116362</v>
      </c>
      <c r="P41" s="1">
        <v>24.995061287892501</v>
      </c>
      <c r="Q41" s="3">
        <v>2.0813913817857001E-2</v>
      </c>
      <c r="R41" s="1">
        <v>1.8715666040314799E-2</v>
      </c>
      <c r="S41" s="1">
        <v>6.0100176149062101E-2</v>
      </c>
      <c r="T41" s="1">
        <v>0.52756222947591302</v>
      </c>
      <c r="U41" s="1">
        <v>-1.89551098264447</v>
      </c>
      <c r="V41" s="1">
        <v>14.534298532592301</v>
      </c>
      <c r="W41" s="1">
        <v>27.549922490587001</v>
      </c>
      <c r="X41" s="3">
        <v>6.1332101901789803E-3</v>
      </c>
      <c r="Y41" s="1">
        <v>3.8537004028291202E-3</v>
      </c>
      <c r="Z41" s="1">
        <v>1.75409811439118E-2</v>
      </c>
      <c r="AA41" s="1">
        <v>0.43125948565099997</v>
      </c>
      <c r="AB41" s="1">
        <v>-2.3187895762813602</v>
      </c>
      <c r="AC41" s="1">
        <v>16.414344207636699</v>
      </c>
      <c r="AD41" s="1">
        <v>38.061410244756402</v>
      </c>
      <c r="AE41" s="1">
        <v>0.70732718344682499</v>
      </c>
      <c r="AF41" s="1">
        <v>0.18337997935425199</v>
      </c>
      <c r="AG41" s="1">
        <v>0.93367188214980701</v>
      </c>
      <c r="AH41" s="1">
        <v>0.72382821109154105</v>
      </c>
      <c r="AI41" s="1">
        <v>-1.3815432787456401</v>
      </c>
      <c r="AJ41" s="1">
        <v>27.549922490587001</v>
      </c>
      <c r="AK41" s="1">
        <v>38.061410244756402</v>
      </c>
      <c r="AL41" s="1">
        <v>0.71046566536579303</v>
      </c>
      <c r="AM41" s="1">
        <v>0.65643576676924598</v>
      </c>
      <c r="AN41" s="1">
        <v>0.90756259188662602</v>
      </c>
      <c r="AO41" s="1">
        <v>0.88546324778127194</v>
      </c>
      <c r="AP41" s="1">
        <v>-1.1293523503157501</v>
      </c>
      <c r="AQ41" s="1">
        <v>14.534298532592301</v>
      </c>
      <c r="AR41" s="1">
        <v>16.414344207636699</v>
      </c>
    </row>
    <row r="42" spans="1:44">
      <c r="A42" t="s">
        <v>134</v>
      </c>
      <c r="B42" s="1">
        <v>602.09487056732098</v>
      </c>
      <c r="C42" s="1">
        <v>8.2232672953736396E-4</v>
      </c>
      <c r="D42" s="1">
        <v>1.69164355790543E-3</v>
      </c>
      <c r="E42" s="1">
        <v>4.6520197842399398E-3</v>
      </c>
      <c r="F42" s="1">
        <v>0.45314048927227102</v>
      </c>
      <c r="G42" s="1">
        <v>-2.2068211154689901</v>
      </c>
      <c r="H42" s="1">
        <v>16.027709462252702</v>
      </c>
      <c r="I42" s="1">
        <v>35.3702876691735</v>
      </c>
      <c r="J42" s="1">
        <v>0.717011606808861</v>
      </c>
      <c r="K42" s="1">
        <v>0.41843986198437599</v>
      </c>
      <c r="L42" s="1">
        <v>0.88042355440715903</v>
      </c>
      <c r="M42" s="1">
        <v>0.83591770346513505</v>
      </c>
      <c r="N42" s="1">
        <v>-1.19629001258699</v>
      </c>
      <c r="O42" s="1">
        <v>21.768915228038601</v>
      </c>
      <c r="P42" s="1">
        <v>26.041935871367301</v>
      </c>
      <c r="Q42" s="3">
        <v>2.0813913817857001E-2</v>
      </c>
      <c r="R42" s="1">
        <v>1.8726938589309499E-2</v>
      </c>
      <c r="S42" s="1">
        <v>6.0100176149062101E-2</v>
      </c>
      <c r="T42" s="1">
        <v>0.461402071297428</v>
      </c>
      <c r="U42" s="1">
        <v>-2.16730713234137</v>
      </c>
      <c r="V42" s="1">
        <v>14.7868803274917</v>
      </c>
      <c r="W42" s="1">
        <v>32.047711194665098</v>
      </c>
      <c r="X42" s="3">
        <v>1.63722114183469E-2</v>
      </c>
      <c r="Y42" s="1">
        <v>1.7736562369875801E-2</v>
      </c>
      <c r="Z42" s="1">
        <v>4.6824524656472098E-2</v>
      </c>
      <c r="AA42" s="1">
        <v>0.44502683405933302</v>
      </c>
      <c r="AB42" s="1">
        <v>-2.24705551096425</v>
      </c>
      <c r="AC42" s="1">
        <v>17.372661772935299</v>
      </c>
      <c r="AD42" s="1">
        <v>39.037335371655097</v>
      </c>
      <c r="AE42" s="1">
        <v>0.70732718344682499</v>
      </c>
      <c r="AF42" s="1">
        <v>0.50311608036728195</v>
      </c>
      <c r="AG42" s="1">
        <v>0.93367188214980701</v>
      </c>
      <c r="AH42" s="1">
        <v>0.82095027461498105</v>
      </c>
      <c r="AI42" s="1">
        <v>-1.21810057310595</v>
      </c>
      <c r="AJ42" s="1">
        <v>32.047711194665098</v>
      </c>
      <c r="AK42" s="1">
        <v>39.037335371655097</v>
      </c>
      <c r="AL42" s="1">
        <v>0.71046566536579303</v>
      </c>
      <c r="AM42" s="1">
        <v>0.62344765591616602</v>
      </c>
      <c r="AN42" s="1">
        <v>0.90756259188662602</v>
      </c>
      <c r="AO42" s="1">
        <v>0.85115801598840701</v>
      </c>
      <c r="AP42" s="1">
        <v>-1.1748699785653101</v>
      </c>
      <c r="AQ42" s="1">
        <v>14.7868803274917</v>
      </c>
      <c r="AR42" s="1">
        <v>17.372661772935299</v>
      </c>
    </row>
    <row r="43" spans="1:44">
      <c r="A43" t="s">
        <v>120</v>
      </c>
      <c r="B43" s="1">
        <v>6150.203125</v>
      </c>
      <c r="C43" s="1">
        <v>2.4333576684411299E-4</v>
      </c>
      <c r="D43" s="1">
        <v>2.9200292021293501E-4</v>
      </c>
      <c r="E43" s="1">
        <v>1.37658519528955E-3</v>
      </c>
      <c r="F43" s="1">
        <v>0.49097253788570699</v>
      </c>
      <c r="G43" s="1">
        <v>-2.0367737965677901</v>
      </c>
      <c r="H43" s="1">
        <v>172.285030069013</v>
      </c>
      <c r="I43" s="1">
        <v>350.90563474330798</v>
      </c>
      <c r="J43" s="1">
        <v>0.717011606808861</v>
      </c>
      <c r="K43" s="1">
        <v>0.36773505818785701</v>
      </c>
      <c r="L43" s="1">
        <v>0.88042355440715903</v>
      </c>
      <c r="M43" s="1">
        <v>0.86208737716707495</v>
      </c>
      <c r="N43" s="1">
        <v>-1.15997522581309</v>
      </c>
      <c r="O43" s="1">
        <v>228.29404628448901</v>
      </c>
      <c r="P43" s="1">
        <v>264.815437884</v>
      </c>
      <c r="Q43" s="3">
        <v>2.0813913817857001E-2</v>
      </c>
      <c r="R43" s="1">
        <v>1.91227833201561E-2</v>
      </c>
      <c r="S43" s="1">
        <v>6.0100176149062101E-2</v>
      </c>
      <c r="T43" s="1">
        <v>0.56628233675185702</v>
      </c>
      <c r="U43" s="1">
        <v>-1.7659035698268499</v>
      </c>
      <c r="V43" s="1">
        <v>171.795226901478</v>
      </c>
      <c r="W43" s="1">
        <v>303.37380443540201</v>
      </c>
      <c r="X43" s="3">
        <v>3.41141358004678E-3</v>
      </c>
      <c r="Y43" s="1">
        <v>1.6261071398222899E-3</v>
      </c>
      <c r="Z43" s="1">
        <v>9.7566428389337899E-3</v>
      </c>
      <c r="AA43" s="1">
        <v>0.42567817732157398</v>
      </c>
      <c r="AB43" s="1">
        <v>-2.3491925432779701</v>
      </c>
      <c r="AC43" s="1">
        <v>172.77622970807701</v>
      </c>
      <c r="AD43" s="1">
        <v>405.88463042735498</v>
      </c>
      <c r="AE43" s="1">
        <v>0.70732718344682499</v>
      </c>
      <c r="AF43" s="1">
        <v>0.20307350872646601</v>
      </c>
      <c r="AG43" s="1">
        <v>0.93367188214980701</v>
      </c>
      <c r="AH43" s="1">
        <v>0.74743851251786997</v>
      </c>
      <c r="AI43" s="1">
        <v>-1.33790269467294</v>
      </c>
      <c r="AJ43" s="1">
        <v>303.37380443540201</v>
      </c>
      <c r="AK43" s="1">
        <v>405.88463042735498</v>
      </c>
      <c r="AL43" s="1">
        <v>0.767822844325877</v>
      </c>
      <c r="AM43" s="1">
        <v>0.98083176242918402</v>
      </c>
      <c r="AN43" s="1">
        <v>0.98083176242918402</v>
      </c>
      <c r="AO43" s="1">
        <v>0.99432211937706105</v>
      </c>
      <c r="AP43" s="1">
        <v>-1.0057103030419301</v>
      </c>
      <c r="AQ43" s="1">
        <v>171.795226901478</v>
      </c>
      <c r="AR43" s="1">
        <v>172.77622970807701</v>
      </c>
    </row>
    <row r="44" spans="1:44">
      <c r="A44" t="s">
        <v>145</v>
      </c>
      <c r="B44" s="1">
        <v>535.62128353118896</v>
      </c>
      <c r="C44" s="1">
        <v>3.5390122793239702E-4</v>
      </c>
      <c r="D44" s="1">
        <v>5.4601903738141298E-4</v>
      </c>
      <c r="E44" s="1">
        <v>2.0020698037318402E-3</v>
      </c>
      <c r="F44" s="1">
        <v>0.374817330540199</v>
      </c>
      <c r="G44" s="1">
        <v>-2.6679662825589299</v>
      </c>
      <c r="H44" s="1">
        <v>12.386025171216099</v>
      </c>
      <c r="I44" s="1">
        <v>33.0454975262546</v>
      </c>
      <c r="J44" s="1">
        <v>0.76340892479699696</v>
      </c>
      <c r="K44" s="1">
        <v>0.74952690702995906</v>
      </c>
      <c r="L44" s="1">
        <v>0.93739514486701103</v>
      </c>
      <c r="M44" s="1">
        <v>1.0796407669464601</v>
      </c>
      <c r="N44" s="1">
        <v>1.0796407669464601</v>
      </c>
      <c r="O44" s="1">
        <v>21.021406193311101</v>
      </c>
      <c r="P44" s="1">
        <v>19.470741414329702</v>
      </c>
      <c r="Q44" s="3">
        <v>2.1306628930707099E-2</v>
      </c>
      <c r="R44" s="1">
        <v>2.0370195764647801E-2</v>
      </c>
      <c r="S44" s="1">
        <v>6.1522891037416899E-2</v>
      </c>
      <c r="T44" s="1">
        <v>0.44102994502397203</v>
      </c>
      <c r="U44" s="1">
        <v>-2.2674197325663301</v>
      </c>
      <c r="V44" s="1">
        <v>13.960333817942701</v>
      </c>
      <c r="W44" s="1">
        <v>31.653936367640402</v>
      </c>
      <c r="X44" s="3">
        <v>6.0213156608459103E-3</v>
      </c>
      <c r="Y44" s="1">
        <v>3.6529315009131802E-3</v>
      </c>
      <c r="Z44" s="1">
        <v>1.7220962790019299E-2</v>
      </c>
      <c r="AA44" s="1">
        <v>0.31854533429843401</v>
      </c>
      <c r="AB44" s="1">
        <v>-3.13927059142901</v>
      </c>
      <c r="AC44" s="1">
        <v>10.9892515138013</v>
      </c>
      <c r="AD44" s="1">
        <v>34.498234092428604</v>
      </c>
      <c r="AE44" s="1">
        <v>0.70732718344682499</v>
      </c>
      <c r="AF44" s="1">
        <v>0.78588223771240795</v>
      </c>
      <c r="AG44" s="1">
        <v>0.93367188214980701</v>
      </c>
      <c r="AH44" s="1">
        <v>0.91755236753198299</v>
      </c>
      <c r="AI44" s="1">
        <v>-1.0898560511480999</v>
      </c>
      <c r="AJ44" s="1">
        <v>31.653936367640402</v>
      </c>
      <c r="AK44" s="1">
        <v>34.498234092428604</v>
      </c>
      <c r="AL44" s="1">
        <v>0.71046566536579303</v>
      </c>
      <c r="AM44" s="1">
        <v>0.50884459937707904</v>
      </c>
      <c r="AN44" s="1">
        <v>0.90756259188662602</v>
      </c>
      <c r="AO44" s="1">
        <v>1.2703625720982199</v>
      </c>
      <c r="AP44" s="1">
        <v>1.2703625720982199</v>
      </c>
      <c r="AQ44" s="1">
        <v>13.960333817942701</v>
      </c>
      <c r="AR44" s="1">
        <v>10.9892515138013</v>
      </c>
    </row>
    <row r="45" spans="1:44">
      <c r="A45" t="s">
        <v>129</v>
      </c>
      <c r="B45" s="1">
        <v>220.87168717384299</v>
      </c>
      <c r="C45" s="1">
        <v>1.47895625273263E-3</v>
      </c>
      <c r="D45" s="1">
        <v>3.61287884596114E-3</v>
      </c>
      <c r="E45" s="1">
        <v>8.3666668011731695E-3</v>
      </c>
      <c r="F45" s="1">
        <v>0.46827257228429497</v>
      </c>
      <c r="G45" s="1">
        <v>-2.1355083752222899</v>
      </c>
      <c r="H45" s="1">
        <v>6.0274894277741398</v>
      </c>
      <c r="I45" s="1">
        <v>12.8717541529263</v>
      </c>
      <c r="J45" s="1">
        <v>0.717011606808861</v>
      </c>
      <c r="K45" s="1">
        <v>0.41819911190815101</v>
      </c>
      <c r="L45" s="1">
        <v>0.88042355440715903</v>
      </c>
      <c r="M45" s="1">
        <v>0.82761220433724503</v>
      </c>
      <c r="N45" s="1">
        <v>-1.2082953764569</v>
      </c>
      <c r="O45" s="1">
        <v>8.0130995825549096</v>
      </c>
      <c r="P45" s="1">
        <v>9.6821911763804707</v>
      </c>
      <c r="Q45" s="3">
        <v>2.1306628930707099E-2</v>
      </c>
      <c r="R45" s="1">
        <v>2.0507630345805598E-2</v>
      </c>
      <c r="S45" s="1">
        <v>6.1522891037416899E-2</v>
      </c>
      <c r="T45" s="1">
        <v>0.44355984382572899</v>
      </c>
      <c r="U45" s="1">
        <v>-2.2544872217803502</v>
      </c>
      <c r="V45" s="1">
        <v>5.3367474461404001</v>
      </c>
      <c r="W45" s="1">
        <v>12.031628921540699</v>
      </c>
      <c r="X45" s="3">
        <v>3.2109822329227003E-2</v>
      </c>
      <c r="Y45" s="1">
        <v>4.3134194662261698E-2</v>
      </c>
      <c r="Z45" s="1">
        <v>9.1834091861589404E-2</v>
      </c>
      <c r="AA45" s="1">
        <v>0.49436215880692402</v>
      </c>
      <c r="AB45" s="1">
        <v>-2.0228085467005799</v>
      </c>
      <c r="AC45" s="1">
        <v>6.8076350190046497</v>
      </c>
      <c r="AD45" s="1">
        <v>13.7705422976225</v>
      </c>
      <c r="AE45" s="1">
        <v>0.70732718344682499</v>
      </c>
      <c r="AF45" s="1">
        <v>0.64727418540430304</v>
      </c>
      <c r="AG45" s="1">
        <v>0.93367188214980701</v>
      </c>
      <c r="AH45" s="1">
        <v>0.87372222975878999</v>
      </c>
      <c r="AI45" s="1">
        <v>-1.14452850796307</v>
      </c>
      <c r="AJ45" s="1">
        <v>12.031628921540699</v>
      </c>
      <c r="AK45" s="1">
        <v>13.7705422976225</v>
      </c>
      <c r="AL45" s="1">
        <v>0.71046566536579303</v>
      </c>
      <c r="AM45" s="1">
        <v>0.49910177336514999</v>
      </c>
      <c r="AN45" s="1">
        <v>0.90756259188662602</v>
      </c>
      <c r="AO45" s="1">
        <v>0.78393560039905097</v>
      </c>
      <c r="AP45" s="1">
        <v>-1.2756149860919199</v>
      </c>
      <c r="AQ45" s="1">
        <v>5.3367474461404001</v>
      </c>
      <c r="AR45" s="1">
        <v>6.8076350190046497</v>
      </c>
    </row>
    <row r="46" spans="1:44">
      <c r="A46" t="s">
        <v>138</v>
      </c>
      <c r="B46" s="1">
        <v>684.14097261428799</v>
      </c>
      <c r="C46" s="1">
        <v>7.5712448723435201E-4</v>
      </c>
      <c r="D46" s="1">
        <v>1.46883509285803E-3</v>
      </c>
      <c r="E46" s="1">
        <v>4.2831613849257603E-3</v>
      </c>
      <c r="F46" s="1">
        <v>0.40626802845992899</v>
      </c>
      <c r="G46" s="1">
        <v>-2.4614292288535999</v>
      </c>
      <c r="H46" s="1">
        <v>16.848264045897</v>
      </c>
      <c r="I46" s="1">
        <v>41.470809571706198</v>
      </c>
      <c r="J46" s="1">
        <v>0.76787484404769202</v>
      </c>
      <c r="K46" s="1">
        <v>0.86074988055906898</v>
      </c>
      <c r="L46" s="1">
        <v>0.94287887827251604</v>
      </c>
      <c r="M46" s="1">
        <v>1.04405686593008</v>
      </c>
      <c r="N46" s="1">
        <v>1.04405686593008</v>
      </c>
      <c r="O46" s="1">
        <v>27.0091498072264</v>
      </c>
      <c r="P46" s="1">
        <v>25.869424059926398</v>
      </c>
      <c r="Q46" s="3">
        <v>2.13384875363558E-2</v>
      </c>
      <c r="R46" s="1">
        <v>2.1005073668600299E-2</v>
      </c>
      <c r="S46" s="1">
        <v>6.16148827612275E-2</v>
      </c>
      <c r="T46" s="1">
        <v>0.43214997420061402</v>
      </c>
      <c r="U46" s="1">
        <v>-2.3140114768022002</v>
      </c>
      <c r="V46" s="1">
        <v>17.755305917379602</v>
      </c>
      <c r="W46" s="1">
        <v>41.085981661129402</v>
      </c>
      <c r="X46" s="3">
        <v>1.35382503616997E-2</v>
      </c>
      <c r="Y46" s="1">
        <v>1.31997941026572E-2</v>
      </c>
      <c r="Z46" s="1">
        <v>3.8719396034461298E-2</v>
      </c>
      <c r="AA46" s="1">
        <v>0.381936181424128</v>
      </c>
      <c r="AB46" s="1">
        <v>-2.6182384613871599</v>
      </c>
      <c r="AC46" s="1">
        <v>15.9875590249566</v>
      </c>
      <c r="AD46" s="1">
        <v>41.859241936035097</v>
      </c>
      <c r="AE46" s="1">
        <v>0.74295856573244501</v>
      </c>
      <c r="AF46" s="1">
        <v>0.95487795081682503</v>
      </c>
      <c r="AG46" s="1">
        <v>0.98070530676682699</v>
      </c>
      <c r="AH46" s="1">
        <v>0.98152713142257197</v>
      </c>
      <c r="AI46" s="1">
        <v>-1.0188205379006201</v>
      </c>
      <c r="AJ46" s="1">
        <v>41.085981661129402</v>
      </c>
      <c r="AK46" s="1">
        <v>41.859241936035097</v>
      </c>
      <c r="AL46" s="1">
        <v>0.74326686436558698</v>
      </c>
      <c r="AM46" s="1">
        <v>0.77379158960069905</v>
      </c>
      <c r="AN46" s="1">
        <v>0.94946347835087896</v>
      </c>
      <c r="AO46" s="1">
        <v>1.11057015583041</v>
      </c>
      <c r="AP46" s="1">
        <v>1.11057015583041</v>
      </c>
      <c r="AQ46" s="1">
        <v>17.755305917379602</v>
      </c>
      <c r="AR46" s="1">
        <v>15.9875590249566</v>
      </c>
    </row>
    <row r="47" spans="1:44">
      <c r="A47" t="s">
        <v>160</v>
      </c>
      <c r="B47" s="1">
        <v>301.56777262687598</v>
      </c>
      <c r="C47" s="1">
        <v>3.5870144654783599E-4</v>
      </c>
      <c r="D47" s="1">
        <v>5.6879800809728404E-4</v>
      </c>
      <c r="E47" s="1">
        <v>2.0292253261848998E-3</v>
      </c>
      <c r="F47" s="1">
        <v>0.31761374393978498</v>
      </c>
      <c r="G47" s="1">
        <v>-3.1484783611555001</v>
      </c>
      <c r="H47" s="1">
        <v>6.1148346960369997</v>
      </c>
      <c r="I47" s="1">
        <v>19.2524247187865</v>
      </c>
      <c r="J47" s="1">
        <v>0.74828157336396295</v>
      </c>
      <c r="K47" s="1">
        <v>0.65607579584910203</v>
      </c>
      <c r="L47" s="1">
        <v>0.91882016450272697</v>
      </c>
      <c r="M47" s="1">
        <v>0.88194041940123402</v>
      </c>
      <c r="N47" s="1">
        <v>-1.1338634424748499</v>
      </c>
      <c r="O47" s="1">
        <v>10.1895428718313</v>
      </c>
      <c r="P47" s="1">
        <v>11.5535501576546</v>
      </c>
      <c r="Q47" s="3">
        <v>2.23864664707677E-2</v>
      </c>
      <c r="R47" s="1">
        <v>2.2526381886209999E-2</v>
      </c>
      <c r="S47" s="1">
        <v>6.4640921934341802E-2</v>
      </c>
      <c r="T47" s="1">
        <v>0.38680409451377301</v>
      </c>
      <c r="U47" s="1">
        <v>-2.5852880416300499</v>
      </c>
      <c r="V47" s="1">
        <v>6.3372411310780503</v>
      </c>
      <c r="W47" s="1">
        <v>16.383593710474202</v>
      </c>
      <c r="X47" s="3">
        <v>5.9049587600645201E-3</v>
      </c>
      <c r="Y47" s="1">
        <v>3.4544008746377401E-3</v>
      </c>
      <c r="Z47" s="1">
        <v>1.6888182053784499E-2</v>
      </c>
      <c r="AA47" s="1">
        <v>0.26079995473226603</v>
      </c>
      <c r="AB47" s="1">
        <v>-3.8343564937600698</v>
      </c>
      <c r="AC47" s="1">
        <v>5.9002336484389302</v>
      </c>
      <c r="AD47" s="1">
        <v>22.623599199458699</v>
      </c>
      <c r="AE47" s="1">
        <v>0.70732718344682499</v>
      </c>
      <c r="AF47" s="1">
        <v>0.37721987857254502</v>
      </c>
      <c r="AG47" s="1">
        <v>0.93367188214980701</v>
      </c>
      <c r="AH47" s="1">
        <v>0.72418157540438299</v>
      </c>
      <c r="AI47" s="1">
        <v>-1.3808691548685099</v>
      </c>
      <c r="AJ47" s="1">
        <v>16.383593710474202</v>
      </c>
      <c r="AK47" s="1">
        <v>22.623599199458699</v>
      </c>
      <c r="AL47" s="1">
        <v>0.76358595071984303</v>
      </c>
      <c r="AM47" s="1">
        <v>0.86840929388696098</v>
      </c>
      <c r="AN47" s="1">
        <v>0.97541947253244499</v>
      </c>
      <c r="AO47" s="1">
        <v>1.0740661317422899</v>
      </c>
      <c r="AP47" s="1">
        <v>1.0740661317422899</v>
      </c>
      <c r="AQ47" s="1">
        <v>6.3372411310780503</v>
      </c>
      <c r="AR47" s="1">
        <v>5.9002336484389302</v>
      </c>
    </row>
    <row r="48" spans="1:44">
      <c r="A48" t="s">
        <v>118</v>
      </c>
      <c r="B48" s="1">
        <v>1397.88670349121</v>
      </c>
      <c r="C48" s="1">
        <v>2.9063734775476103E-4</v>
      </c>
      <c r="D48" s="1">
        <v>3.8613247630275399E-4</v>
      </c>
      <c r="E48" s="1">
        <v>1.6441769958697901E-3</v>
      </c>
      <c r="F48" s="1">
        <v>0.49768551261588601</v>
      </c>
      <c r="G48" s="1">
        <v>-2.00930100364765</v>
      </c>
      <c r="H48" s="1">
        <v>39.619347282340598</v>
      </c>
      <c r="I48" s="1">
        <v>79.607194248891403</v>
      </c>
      <c r="J48" s="1">
        <v>0.79577310326670203</v>
      </c>
      <c r="K48" s="1">
        <v>0.95825260395159795</v>
      </c>
      <c r="L48" s="1">
        <v>0.977135345406555</v>
      </c>
      <c r="M48" s="1">
        <v>1.00864394296786</v>
      </c>
      <c r="N48" s="1">
        <v>1.00864394296786</v>
      </c>
      <c r="O48" s="1">
        <v>56.402552621541602</v>
      </c>
      <c r="P48" s="1">
        <v>55.919190329605399</v>
      </c>
      <c r="Q48" s="3">
        <v>2.2942017776041799E-2</v>
      </c>
      <c r="R48" s="1">
        <v>2.3587262025993001E-2</v>
      </c>
      <c r="S48" s="1">
        <v>6.6245076328320801E-2</v>
      </c>
      <c r="T48" s="1">
        <v>0.57727092569994798</v>
      </c>
      <c r="U48" s="1">
        <v>-1.7322888707541999</v>
      </c>
      <c r="V48" s="1">
        <v>42.853727313503597</v>
      </c>
      <c r="W48" s="1">
        <v>74.235034888629897</v>
      </c>
      <c r="X48" s="3">
        <v>3.89884932604442E-3</v>
      </c>
      <c r="Y48" s="1">
        <v>1.9429265808121299E-3</v>
      </c>
      <c r="Z48" s="1">
        <v>1.1150709072487001E-2</v>
      </c>
      <c r="AA48" s="1">
        <v>0.42907213656639498</v>
      </c>
      <c r="AB48" s="1">
        <v>-2.3306104376816301</v>
      </c>
      <c r="AC48" s="1">
        <v>36.629081703800502</v>
      </c>
      <c r="AD48" s="1">
        <v>85.368120129372599</v>
      </c>
      <c r="AE48" s="1">
        <v>0.70732718344682499</v>
      </c>
      <c r="AF48" s="1">
        <v>0.53078403511628802</v>
      </c>
      <c r="AG48" s="1">
        <v>0.93367188214980701</v>
      </c>
      <c r="AH48" s="1">
        <v>0.86958732105588599</v>
      </c>
      <c r="AI48" s="1">
        <v>-1.1499707686466201</v>
      </c>
      <c r="AJ48" s="1">
        <v>74.235034888629897</v>
      </c>
      <c r="AK48" s="1">
        <v>85.368120129372599</v>
      </c>
      <c r="AL48" s="1">
        <v>0.71046566536579303</v>
      </c>
      <c r="AM48" s="1">
        <v>0.52033464807548502</v>
      </c>
      <c r="AN48" s="1">
        <v>0.90756259188662602</v>
      </c>
      <c r="AO48" s="1">
        <v>1.16993725535284</v>
      </c>
      <c r="AP48" s="1">
        <v>1.16993725535284</v>
      </c>
      <c r="AQ48" s="1">
        <v>42.853727313503597</v>
      </c>
      <c r="AR48" s="1">
        <v>36.629081703800502</v>
      </c>
    </row>
    <row r="49" spans="1:44">
      <c r="A49" t="s">
        <v>141</v>
      </c>
      <c r="B49" s="1">
        <v>352.32867336273102</v>
      </c>
      <c r="C49" s="1">
        <v>1.45985472930743E-3</v>
      </c>
      <c r="D49" s="1">
        <v>3.5036513503378299E-3</v>
      </c>
      <c r="E49" s="1">
        <v>8.2586067543677401E-3</v>
      </c>
      <c r="F49" s="1">
        <v>0.389752358322283</v>
      </c>
      <c r="G49" s="1">
        <v>-2.5657317490125502</v>
      </c>
      <c r="H49" s="1">
        <v>8.3485433091731895</v>
      </c>
      <c r="I49" s="1">
        <v>21.420122622943602</v>
      </c>
      <c r="J49" s="1">
        <v>0.717011606808861</v>
      </c>
      <c r="K49" s="1">
        <v>0.25224315663428698</v>
      </c>
      <c r="L49" s="1">
        <v>0.88042355440715903</v>
      </c>
      <c r="M49" s="1">
        <v>0.716106850201367</v>
      </c>
      <c r="N49" s="1">
        <v>-1.3964396510364301</v>
      </c>
      <c r="O49" s="1">
        <v>11.316320595290501</v>
      </c>
      <c r="P49" s="1">
        <v>15.802558782212801</v>
      </c>
      <c r="Q49" s="3">
        <v>2.6445268614499199E-2</v>
      </c>
      <c r="R49" s="1">
        <v>2.77675320452241E-2</v>
      </c>
      <c r="S49" s="1">
        <v>7.6360713124366403E-2</v>
      </c>
      <c r="T49" s="1">
        <v>0.38931110007594</v>
      </c>
      <c r="U49" s="1">
        <v>-2.5686398353525899</v>
      </c>
      <c r="V49" s="1">
        <v>7.0607955432474201</v>
      </c>
      <c r="W49" s="1">
        <v>18.136640698775899</v>
      </c>
      <c r="X49" s="3">
        <v>2.4244625974975401E-2</v>
      </c>
      <c r="Y49" s="1">
        <v>3.0992713538010301E-2</v>
      </c>
      <c r="Z49" s="1">
        <v>6.9339630288429793E-2</v>
      </c>
      <c r="AA49" s="1">
        <v>0.39019411670550802</v>
      </c>
      <c r="AB49" s="1">
        <v>-2.5628269550633198</v>
      </c>
      <c r="AC49" s="1">
        <v>9.8711504898050997</v>
      </c>
      <c r="AD49" s="1">
        <v>25.298050548738399</v>
      </c>
      <c r="AE49" s="1">
        <v>0.70732718344682499</v>
      </c>
      <c r="AF49" s="1">
        <v>0.38439762385251902</v>
      </c>
      <c r="AG49" s="1">
        <v>0.93367188214980701</v>
      </c>
      <c r="AH49" s="1">
        <v>0.716918509701576</v>
      </c>
      <c r="AI49" s="1">
        <v>-1.3948586714775399</v>
      </c>
      <c r="AJ49" s="1">
        <v>18.136640698775899</v>
      </c>
      <c r="AK49" s="1">
        <v>25.298050548738399</v>
      </c>
      <c r="AL49" s="1">
        <v>0.70976500674795695</v>
      </c>
      <c r="AM49" s="1">
        <v>0.43965012138919102</v>
      </c>
      <c r="AN49" s="1">
        <v>0.90666755700706703</v>
      </c>
      <c r="AO49" s="1">
        <v>0.71529610962169698</v>
      </c>
      <c r="AP49" s="1">
        <v>-1.39802242253054</v>
      </c>
      <c r="AQ49" s="1">
        <v>7.0607955432474201</v>
      </c>
      <c r="AR49" s="1">
        <v>9.8711504898050997</v>
      </c>
    </row>
    <row r="50" spans="1:44">
      <c r="A50" t="s">
        <v>117</v>
      </c>
      <c r="B50" s="1">
        <v>634.61812114715497</v>
      </c>
      <c r="C50" s="1">
        <v>2.31750346968119E-4</v>
      </c>
      <c r="D50" s="1">
        <v>2.6816825863453702E-4</v>
      </c>
      <c r="E50" s="1">
        <v>1.31104481999107E-3</v>
      </c>
      <c r="F50" s="1">
        <v>0.51068376606977195</v>
      </c>
      <c r="G50" s="1">
        <v>-1.95815897516384</v>
      </c>
      <c r="H50" s="1">
        <v>18.264088108965101</v>
      </c>
      <c r="I50" s="1">
        <v>35.763988049694802</v>
      </c>
      <c r="J50" s="1">
        <v>0.76348116238390795</v>
      </c>
      <c r="K50" s="1">
        <v>0.76703223755778605</v>
      </c>
      <c r="L50" s="1">
        <v>0.93748384590396105</v>
      </c>
      <c r="M50" s="1">
        <v>1.04631812054703</v>
      </c>
      <c r="N50" s="1">
        <v>1.04631812054703</v>
      </c>
      <c r="O50" s="1">
        <v>26.142904755577302</v>
      </c>
      <c r="P50" s="1">
        <v>24.9856178942109</v>
      </c>
      <c r="Q50" s="3">
        <v>2.69809127557704E-2</v>
      </c>
      <c r="R50" s="1">
        <v>2.8920165860091399E-2</v>
      </c>
      <c r="S50" s="1">
        <v>7.79073855822872E-2</v>
      </c>
      <c r="T50" s="1">
        <v>0.61543766899903596</v>
      </c>
      <c r="U50" s="1">
        <v>-1.6248599173762399</v>
      </c>
      <c r="V50" s="1">
        <v>20.509065776534801</v>
      </c>
      <c r="W50" s="1">
        <v>33.324358920392498</v>
      </c>
      <c r="X50" s="3">
        <v>2.2498190692801499E-3</v>
      </c>
      <c r="Y50" s="1">
        <v>9.7492159668806898E-4</v>
      </c>
      <c r="Z50" s="1">
        <v>6.4344825381412504E-3</v>
      </c>
      <c r="AA50" s="1">
        <v>0.42376006875135502</v>
      </c>
      <c r="AB50" s="1">
        <v>-2.3598259339219498</v>
      </c>
      <c r="AC50" s="1">
        <v>16.264851753203601</v>
      </c>
      <c r="AD50" s="1">
        <v>38.382218973040899</v>
      </c>
      <c r="AE50" s="1">
        <v>0.70732718344682499</v>
      </c>
      <c r="AF50" s="1">
        <v>0.47963915273193602</v>
      </c>
      <c r="AG50" s="1">
        <v>0.93367188214980701</v>
      </c>
      <c r="AH50" s="1">
        <v>0.86822387582656102</v>
      </c>
      <c r="AI50" s="1">
        <v>-1.1517766648008601</v>
      </c>
      <c r="AJ50" s="1">
        <v>33.324358920392498</v>
      </c>
      <c r="AK50" s="1">
        <v>38.382218973040899</v>
      </c>
      <c r="AL50" s="1">
        <v>0.70976500674795695</v>
      </c>
      <c r="AM50" s="1">
        <v>0.32378060445038898</v>
      </c>
      <c r="AN50" s="1">
        <v>0.90666755700706703</v>
      </c>
      <c r="AO50" s="1">
        <v>1.2609439107428799</v>
      </c>
      <c r="AP50" s="1">
        <v>1.2609439107428799</v>
      </c>
      <c r="AQ50" s="1">
        <v>20.509065776534801</v>
      </c>
      <c r="AR50" s="1">
        <v>16.264851753203601</v>
      </c>
    </row>
    <row r="51" spans="1:44">
      <c r="A51" t="s">
        <v>123</v>
      </c>
      <c r="B51" s="1">
        <v>4111.1575279235803</v>
      </c>
      <c r="C51" s="1">
        <v>3.4873356489200298E-5</v>
      </c>
      <c r="D51" s="1">
        <v>2.3913158735451601E-5</v>
      </c>
      <c r="E51" s="1">
        <v>1.9728355956747599E-4</v>
      </c>
      <c r="F51" s="1">
        <v>0.48002951051054199</v>
      </c>
      <c r="G51" s="1">
        <v>-2.0832052573943498</v>
      </c>
      <c r="H51" s="1">
        <v>112.076293144353</v>
      </c>
      <c r="I51" s="1">
        <v>233.477923078652</v>
      </c>
      <c r="J51" s="1">
        <v>0.717011606808861</v>
      </c>
      <c r="K51" s="1">
        <v>0.50973407709808305</v>
      </c>
      <c r="L51" s="1">
        <v>0.88042355440715903</v>
      </c>
      <c r="M51" s="1">
        <v>0.91490293655079802</v>
      </c>
      <c r="N51" s="1">
        <v>-1.09301212188696</v>
      </c>
      <c r="O51" s="1">
        <v>154.727425962696</v>
      </c>
      <c r="P51" s="1">
        <v>169.11895216305399</v>
      </c>
      <c r="Q51" s="3">
        <v>2.81782430134285E-2</v>
      </c>
      <c r="R51" s="1">
        <v>3.2052751427774903E-2</v>
      </c>
      <c r="S51" s="1">
        <v>8.1364676701274799E-2</v>
      </c>
      <c r="T51" s="1">
        <v>0.65562595397512002</v>
      </c>
      <c r="U51" s="1">
        <v>-1.52525993508479</v>
      </c>
      <c r="V51" s="1">
        <v>125.283930358411</v>
      </c>
      <c r="W51" s="1">
        <v>191.090559472015</v>
      </c>
      <c r="X51" s="3">
        <v>1.6884528127337499E-4</v>
      </c>
      <c r="Y51" s="1">
        <v>2.9266515420718401E-5</v>
      </c>
      <c r="Z51" s="1">
        <v>4.8289750444185399E-4</v>
      </c>
      <c r="AA51" s="1">
        <v>0.35146310112325801</v>
      </c>
      <c r="AB51" s="1">
        <v>-2.8452488947034502</v>
      </c>
      <c r="AC51" s="1">
        <v>100.26102668590001</v>
      </c>
      <c r="AD51" s="1">
        <v>285.26757530951801</v>
      </c>
      <c r="AE51" s="1">
        <v>0.70732718344682499</v>
      </c>
      <c r="AF51" s="1">
        <v>3.8721551694622998E-2</v>
      </c>
      <c r="AG51" s="1">
        <v>0.93367188214980701</v>
      </c>
      <c r="AH51" s="1">
        <v>0.66986428181243596</v>
      </c>
      <c r="AI51" s="1">
        <v>-1.4928397097010799</v>
      </c>
      <c r="AJ51" s="1">
        <v>191.090559472015</v>
      </c>
      <c r="AK51" s="1">
        <v>285.26757530951801</v>
      </c>
      <c r="AL51" s="1">
        <v>0.70976500674795695</v>
      </c>
      <c r="AM51" s="1">
        <v>0.26437740153204298</v>
      </c>
      <c r="AN51" s="1">
        <v>0.90666755700706703</v>
      </c>
      <c r="AO51" s="1">
        <v>1.2495775727054601</v>
      </c>
      <c r="AP51" s="1">
        <v>1.2495775727054601</v>
      </c>
      <c r="AQ51" s="1">
        <v>125.283930358411</v>
      </c>
      <c r="AR51" s="1">
        <v>100.26102668590001</v>
      </c>
    </row>
    <row r="52" spans="1:44">
      <c r="A52" t="s">
        <v>155</v>
      </c>
      <c r="B52" s="1">
        <v>40.592067539691897</v>
      </c>
      <c r="C52" s="1">
        <v>3.25750575666247E-3</v>
      </c>
      <c r="D52" s="1">
        <v>8.6556581534174195E-3</v>
      </c>
      <c r="E52" s="1">
        <v>1.8428175423404799E-2</v>
      </c>
      <c r="F52" s="1">
        <v>0.33482879487765999</v>
      </c>
      <c r="G52" s="1">
        <v>-2.98660095935112</v>
      </c>
      <c r="H52" s="1">
        <v>0.861574526766124</v>
      </c>
      <c r="I52" s="1">
        <v>2.57317930771675</v>
      </c>
      <c r="J52" s="1">
        <v>0.74828157336396295</v>
      </c>
      <c r="K52" s="1">
        <v>0.66333132823820595</v>
      </c>
      <c r="L52" s="1">
        <v>0.91882016450272697</v>
      </c>
      <c r="M52" s="1">
        <v>1.17976978539439</v>
      </c>
      <c r="N52" s="1">
        <v>1.17976978539439</v>
      </c>
      <c r="O52" s="1">
        <v>1.61726089291064</v>
      </c>
      <c r="P52" s="1">
        <v>1.37082752328256</v>
      </c>
      <c r="Q52" s="3">
        <v>2.81782430134285E-2</v>
      </c>
      <c r="R52" s="1">
        <v>3.1854576944823097E-2</v>
      </c>
      <c r="S52" s="1">
        <v>8.1364676701274799E-2</v>
      </c>
      <c r="T52" s="1">
        <v>0.32128835854941301</v>
      </c>
      <c r="U52" s="1">
        <v>-3.1124688255587798</v>
      </c>
      <c r="V52" s="1">
        <v>0.91670073570167299</v>
      </c>
      <c r="W52" s="1">
        <v>2.8532024616911702</v>
      </c>
      <c r="X52" s="3">
        <v>5.1266323754810099E-2</v>
      </c>
      <c r="Y52" s="1">
        <v>7.7753924361462001E-2</v>
      </c>
      <c r="Z52" s="1">
        <v>0.14662168593875599</v>
      </c>
      <c r="AA52" s="1">
        <v>0.34893988187245101</v>
      </c>
      <c r="AB52" s="1">
        <v>-2.8658231745648601</v>
      </c>
      <c r="AC52" s="1">
        <v>0.80976335707212199</v>
      </c>
      <c r="AD52" s="1">
        <v>2.3206385941981198</v>
      </c>
      <c r="AE52" s="1">
        <v>0.70732718344682499</v>
      </c>
      <c r="AF52" s="1">
        <v>0.57371889129022402</v>
      </c>
      <c r="AG52" s="1">
        <v>0.93367188214980701</v>
      </c>
      <c r="AH52" s="1">
        <v>1.22949022261547</v>
      </c>
      <c r="AI52" s="1">
        <v>1.22949022261547</v>
      </c>
      <c r="AJ52" s="1">
        <v>2.8532024616911702</v>
      </c>
      <c r="AK52" s="1">
        <v>2.3206385941981198</v>
      </c>
      <c r="AL52" s="1">
        <v>0.76358595071984303</v>
      </c>
      <c r="AM52" s="1">
        <v>0.85177247835363801</v>
      </c>
      <c r="AN52" s="1">
        <v>0.97541947253244499</v>
      </c>
      <c r="AO52" s="1">
        <v>1.13206003669443</v>
      </c>
      <c r="AP52" s="1">
        <v>1.13206003669443</v>
      </c>
      <c r="AQ52" s="1">
        <v>0.91670073570167299</v>
      </c>
      <c r="AR52" s="1">
        <v>0.80976335707212199</v>
      </c>
    </row>
    <row r="53" spans="1:44">
      <c r="A53" t="s">
        <v>162</v>
      </c>
      <c r="B53" s="1">
        <v>55.409780621528597</v>
      </c>
      <c r="C53" s="1">
        <v>8.7040853880808304E-4</v>
      </c>
      <c r="D53" s="1">
        <v>1.8651611545887499E-3</v>
      </c>
      <c r="E53" s="1">
        <v>4.9240254481143003E-3</v>
      </c>
      <c r="F53" s="1">
        <v>0.30201098839388302</v>
      </c>
      <c r="G53" s="1">
        <v>-3.3111378010385302</v>
      </c>
      <c r="H53" s="1">
        <v>1.08478190802867</v>
      </c>
      <c r="I53" s="1">
        <v>3.5918623808302099</v>
      </c>
      <c r="J53" s="1">
        <v>0.76340892479699696</v>
      </c>
      <c r="K53" s="1">
        <v>0.75227175643298405</v>
      </c>
      <c r="L53" s="1">
        <v>0.93739514486701103</v>
      </c>
      <c r="M53" s="1">
        <v>1.1120582976482201</v>
      </c>
      <c r="N53" s="1">
        <v>1.1120582976482201</v>
      </c>
      <c r="O53" s="1">
        <v>2.08158830165838</v>
      </c>
      <c r="P53" s="1">
        <v>1.8718337933342499</v>
      </c>
      <c r="Q53" s="3">
        <v>2.81782430134285E-2</v>
      </c>
      <c r="R53" s="1">
        <v>3.0939342536410602E-2</v>
      </c>
      <c r="S53" s="1">
        <v>8.1364676701274799E-2</v>
      </c>
      <c r="T53" s="1">
        <v>0.37188359351100497</v>
      </c>
      <c r="U53" s="1">
        <v>-2.6890134909121901</v>
      </c>
      <c r="V53" s="1">
        <v>1.2693995733544401</v>
      </c>
      <c r="W53" s="1">
        <v>3.41343257753809</v>
      </c>
      <c r="X53" s="3">
        <v>1.31557198878175E-2</v>
      </c>
      <c r="Y53" s="1">
        <v>1.2541786293052699E-2</v>
      </c>
      <c r="Z53" s="1">
        <v>3.7625358879158299E-2</v>
      </c>
      <c r="AA53" s="1">
        <v>0.24526663370523599</v>
      </c>
      <c r="AB53" s="1">
        <v>-4.07719543785075</v>
      </c>
      <c r="AC53" s="1">
        <v>0.92701448203319503</v>
      </c>
      <c r="AD53" s="1">
        <v>3.7796192160702802</v>
      </c>
      <c r="AE53" s="1">
        <v>0.70732718344682499</v>
      </c>
      <c r="AF53" s="1">
        <v>0.74182164816793905</v>
      </c>
      <c r="AG53" s="1">
        <v>0.93367188214980701</v>
      </c>
      <c r="AH53" s="1">
        <v>0.90311546807837995</v>
      </c>
      <c r="AI53" s="1">
        <v>-1.1072781226167701</v>
      </c>
      <c r="AJ53" s="1">
        <v>3.41343257753809</v>
      </c>
      <c r="AK53" s="1">
        <v>3.7796192160702802</v>
      </c>
      <c r="AL53" s="1">
        <v>0.71046566536579303</v>
      </c>
      <c r="AM53" s="1">
        <v>0.59982538167410404</v>
      </c>
      <c r="AN53" s="1">
        <v>0.90756259188662602</v>
      </c>
      <c r="AO53" s="1">
        <v>1.36934168562036</v>
      </c>
      <c r="AP53" s="1">
        <v>1.36934168562036</v>
      </c>
      <c r="AQ53" s="1">
        <v>1.2693995733544401</v>
      </c>
      <c r="AR53" s="1">
        <v>0.92701448203319503</v>
      </c>
    </row>
    <row r="54" spans="1:44">
      <c r="A54" t="s">
        <v>126</v>
      </c>
      <c r="B54" s="1">
        <v>505.052567481994</v>
      </c>
      <c r="C54" s="1">
        <v>8.6844580235183398E-4</v>
      </c>
      <c r="D54" s="1">
        <v>1.8237361849388501E-3</v>
      </c>
      <c r="E54" s="1">
        <v>4.9129219675903696E-3</v>
      </c>
      <c r="F54" s="1">
        <v>0.47622083184195702</v>
      </c>
      <c r="G54" s="1">
        <v>-2.0998661401101102</v>
      </c>
      <c r="H54" s="1">
        <v>13.659071780981799</v>
      </c>
      <c r="I54" s="1">
        <v>28.682222334624001</v>
      </c>
      <c r="J54" s="1">
        <v>0.65244137825398196</v>
      </c>
      <c r="K54" s="1">
        <v>6.1631497365141501E-2</v>
      </c>
      <c r="L54" s="1">
        <v>0.80113732027465701</v>
      </c>
      <c r="M54" s="1">
        <v>0.66561138931125496</v>
      </c>
      <c r="N54" s="1">
        <v>-1.5023781384431401</v>
      </c>
      <c r="O54" s="1">
        <v>16.148320670349499</v>
      </c>
      <c r="P54" s="1">
        <v>24.260883946035001</v>
      </c>
      <c r="Q54" s="3">
        <v>3.2136018515871098E-2</v>
      </c>
      <c r="R54" s="1">
        <v>3.7257696466837999E-2</v>
      </c>
      <c r="S54" s="1">
        <v>9.2792753464577798E-2</v>
      </c>
      <c r="T54" s="1">
        <v>0.52397914788306699</v>
      </c>
      <c r="U54" s="1">
        <v>-1.90847289255709</v>
      </c>
      <c r="V54" s="1">
        <v>11.689188634469501</v>
      </c>
      <c r="W54" s="1">
        <v>22.308499642436701</v>
      </c>
      <c r="X54" s="3">
        <v>1.1143111986678099E-2</v>
      </c>
      <c r="Y54" s="1">
        <v>9.6573637217876995E-3</v>
      </c>
      <c r="Z54" s="1">
        <v>3.1869300281899403E-2</v>
      </c>
      <c r="AA54" s="1">
        <v>0.43281546908209401</v>
      </c>
      <c r="AB54" s="1">
        <v>-2.3104534644308701</v>
      </c>
      <c r="AC54" s="1">
        <v>15.960923187418601</v>
      </c>
      <c r="AD54" s="1">
        <v>36.876970268671201</v>
      </c>
      <c r="AE54" s="1">
        <v>0.70732718344682499</v>
      </c>
      <c r="AF54" s="1">
        <v>7.9386460589892294E-2</v>
      </c>
      <c r="AG54" s="1">
        <v>0.93367188214980701</v>
      </c>
      <c r="AH54" s="1">
        <v>0.60494393866991103</v>
      </c>
      <c r="AI54" s="1">
        <v>-1.6530457387484401</v>
      </c>
      <c r="AJ54" s="1">
        <v>22.308499642436701</v>
      </c>
      <c r="AK54" s="1">
        <v>36.876970268671201</v>
      </c>
      <c r="AL54" s="1">
        <v>0.70976500674795695</v>
      </c>
      <c r="AM54" s="1">
        <v>0.32361726614525699</v>
      </c>
      <c r="AN54" s="1">
        <v>0.90666755700706703</v>
      </c>
      <c r="AO54" s="1">
        <v>0.73236294020065196</v>
      </c>
      <c r="AP54" s="1">
        <v>-1.3654432046029199</v>
      </c>
      <c r="AQ54" s="1">
        <v>11.689188634469501</v>
      </c>
      <c r="AR54" s="1">
        <v>15.960923187418601</v>
      </c>
    </row>
    <row r="55" spans="1:44">
      <c r="A55" t="s">
        <v>173</v>
      </c>
      <c r="B55" s="1">
        <v>82.747875092718402</v>
      </c>
      <c r="C55" s="1">
        <v>8.7380521613666105E-4</v>
      </c>
      <c r="D55" s="1">
        <v>1.9098885438415499E-3</v>
      </c>
      <c r="E55" s="1">
        <v>4.94324093700168E-3</v>
      </c>
      <c r="F55" s="1">
        <v>0.22407983970154999</v>
      </c>
      <c r="G55" s="1">
        <v>-4.4626950881966296</v>
      </c>
      <c r="H55" s="1">
        <v>1.26527136359712</v>
      </c>
      <c r="I55" s="1">
        <v>5.6465202981344698</v>
      </c>
      <c r="J55" s="1">
        <v>0.717011606808861</v>
      </c>
      <c r="K55" s="1">
        <v>0.524842631881968</v>
      </c>
      <c r="L55" s="1">
        <v>0.88042355440715903</v>
      </c>
      <c r="M55" s="1">
        <v>1.30890690495766</v>
      </c>
      <c r="N55" s="1">
        <v>1.30890690495766</v>
      </c>
      <c r="O55" s="1">
        <v>3.0579942585736899</v>
      </c>
      <c r="P55" s="1">
        <v>2.3362962233067401</v>
      </c>
      <c r="Q55" s="3">
        <v>3.4954044659350099E-2</v>
      </c>
      <c r="R55" s="1">
        <v>4.1289465253857398E-2</v>
      </c>
      <c r="S55" s="1">
        <v>0.10092980395387301</v>
      </c>
      <c r="T55" s="1">
        <v>0.31380499531574202</v>
      </c>
      <c r="U55" s="1">
        <v>-3.18669242022048</v>
      </c>
      <c r="V55" s="1">
        <v>1.71303640290424</v>
      </c>
      <c r="W55" s="1">
        <v>5.4589201196282904</v>
      </c>
      <c r="X55" s="3">
        <v>1.12592385019872E-2</v>
      </c>
      <c r="Y55" s="1">
        <v>1.00019568692653E-2</v>
      </c>
      <c r="Z55" s="1">
        <v>3.2201422115683401E-2</v>
      </c>
      <c r="AA55" s="1">
        <v>0.160009481398315</v>
      </c>
      <c r="AB55" s="1">
        <v>-6.2496296548244903</v>
      </c>
      <c r="AC55" s="1">
        <v>0.93454617825095299</v>
      </c>
      <c r="AD55" s="1">
        <v>5.8405675075926098</v>
      </c>
      <c r="AE55" s="1">
        <v>0.72603787288224997</v>
      </c>
      <c r="AF55" s="1">
        <v>0.88474803124539103</v>
      </c>
      <c r="AG55" s="1">
        <v>0.95836999220456798</v>
      </c>
      <c r="AH55" s="1">
        <v>0.93465576974660702</v>
      </c>
      <c r="AI55" s="1">
        <v>-1.06991261635404</v>
      </c>
      <c r="AJ55" s="1">
        <v>5.4589201196282904</v>
      </c>
      <c r="AK55" s="1">
        <v>5.8405675075926098</v>
      </c>
      <c r="AL55" s="1">
        <v>0.70976500674795695</v>
      </c>
      <c r="AM55" s="1">
        <v>0.39224442524618103</v>
      </c>
      <c r="AN55" s="1">
        <v>0.90666755700706703</v>
      </c>
      <c r="AO55" s="1">
        <v>1.8330141869346299</v>
      </c>
      <c r="AP55" s="1">
        <v>1.8330141869346299</v>
      </c>
      <c r="AQ55" s="1">
        <v>1.71303640290424</v>
      </c>
      <c r="AR55" s="1">
        <v>0.93454617825095299</v>
      </c>
    </row>
    <row r="56" spans="1:44">
      <c r="A56" t="s">
        <v>88</v>
      </c>
      <c r="B56" s="1">
        <v>412.57323646545399</v>
      </c>
      <c r="C56" s="1">
        <v>2.0606530040010802E-2</v>
      </c>
      <c r="D56" s="1">
        <v>7.4738695635544999E-2</v>
      </c>
      <c r="E56" s="1">
        <v>0.11657408422634601</v>
      </c>
      <c r="F56" s="1">
        <v>0.64047344800161798</v>
      </c>
      <c r="G56" s="1">
        <v>-1.56134497553358</v>
      </c>
      <c r="H56" s="1">
        <v>13.864265022481501</v>
      </c>
      <c r="I56" s="1">
        <v>21.6469005306889</v>
      </c>
      <c r="J56" s="1">
        <v>0.717011606808861</v>
      </c>
      <c r="K56" s="1">
        <v>0.56164577103115898</v>
      </c>
      <c r="L56" s="1">
        <v>0.88042355440715903</v>
      </c>
      <c r="M56" s="1">
        <v>0.86971290128759904</v>
      </c>
      <c r="N56" s="1">
        <v>-1.1498047212126099</v>
      </c>
      <c r="O56" s="1">
        <v>16.156014815512201</v>
      </c>
      <c r="P56" s="1">
        <v>18.576262110419002</v>
      </c>
      <c r="Q56" s="3">
        <v>4.4587970650212597E-2</v>
      </c>
      <c r="R56" s="1">
        <v>5.3980683360708402E-2</v>
      </c>
      <c r="S56" s="1">
        <v>0.12874776525248799</v>
      </c>
      <c r="T56" s="1">
        <v>0.50874873563388801</v>
      </c>
      <c r="U56" s="1">
        <v>-1.96560685060774</v>
      </c>
      <c r="V56" s="1">
        <v>11.523540015232101</v>
      </c>
      <c r="W56" s="1">
        <v>22.650749194607801</v>
      </c>
      <c r="X56" s="3">
        <v>0.223748421064321</v>
      </c>
      <c r="Y56" s="1">
        <v>0.533267070203298</v>
      </c>
      <c r="Z56" s="1">
        <v>0.63992048424395798</v>
      </c>
      <c r="AA56" s="1">
        <v>0.80630419077892201</v>
      </c>
      <c r="AB56" s="1">
        <v>-1.2402267177030999</v>
      </c>
      <c r="AC56" s="1">
        <v>16.680451003730301</v>
      </c>
      <c r="AD56" s="1">
        <v>20.687540997411698</v>
      </c>
      <c r="AE56" s="1">
        <v>0.70732718344682499</v>
      </c>
      <c r="AF56" s="1">
        <v>0.77939979415703098</v>
      </c>
      <c r="AG56" s="1">
        <v>0.93367188214980701</v>
      </c>
      <c r="AH56" s="1">
        <v>1.0948980933881101</v>
      </c>
      <c r="AI56" s="1">
        <v>1.0948980933881101</v>
      </c>
      <c r="AJ56" s="1">
        <v>22.650749194607801</v>
      </c>
      <c r="AK56" s="1">
        <v>20.687540997411698</v>
      </c>
      <c r="AL56" s="1">
        <v>0.70976500674795695</v>
      </c>
      <c r="AM56" s="1">
        <v>0.30199178828892098</v>
      </c>
      <c r="AN56" s="1">
        <v>0.90666755700706703</v>
      </c>
      <c r="AO56" s="1">
        <v>0.690841033730766</v>
      </c>
      <c r="AP56" s="1">
        <v>-1.44751100640283</v>
      </c>
      <c r="AQ56" s="1">
        <v>11.523540015232101</v>
      </c>
      <c r="AR56" s="1">
        <v>16.680451003730301</v>
      </c>
    </row>
    <row r="57" spans="1:44">
      <c r="A57" t="s">
        <v>101</v>
      </c>
      <c r="B57" s="1">
        <v>274.04548263549799</v>
      </c>
      <c r="C57" s="1">
        <v>1.40134836666568E-3</v>
      </c>
      <c r="D57" s="1">
        <v>3.3031782928548202E-3</v>
      </c>
      <c r="E57" s="1">
        <v>7.9276279028515795E-3</v>
      </c>
      <c r="F57" s="1">
        <v>0.58775099888255</v>
      </c>
      <c r="G57" s="1">
        <v>-1.7014007664831301</v>
      </c>
      <c r="H57" s="1">
        <v>8.6890452342248992</v>
      </c>
      <c r="I57" s="1">
        <v>14.783548220189999</v>
      </c>
      <c r="J57" s="1">
        <v>0.717011606808861</v>
      </c>
      <c r="K57" s="1">
        <v>0.28301656536238001</v>
      </c>
      <c r="L57" s="1">
        <v>0.88042355440715903</v>
      </c>
      <c r="M57" s="1">
        <v>0.83957744092437903</v>
      </c>
      <c r="N57" s="1">
        <v>-1.1910753567878001</v>
      </c>
      <c r="O57" s="1">
        <v>10.384982058031101</v>
      </c>
      <c r="P57" s="1">
        <v>12.369296209639201</v>
      </c>
      <c r="Q57" s="3">
        <v>4.4587970650212597E-2</v>
      </c>
      <c r="R57" s="1">
        <v>5.4620264046510401E-2</v>
      </c>
      <c r="S57" s="1">
        <v>0.12874776525248799</v>
      </c>
      <c r="T57" s="1">
        <v>0.63314366498877395</v>
      </c>
      <c r="U57" s="1">
        <v>-1.5794203674417699</v>
      </c>
      <c r="V57" s="1">
        <v>8.2633639941945294</v>
      </c>
      <c r="W57" s="1">
        <v>13.0513253950084</v>
      </c>
      <c r="X57" s="3">
        <v>1.42683171101369E-2</v>
      </c>
      <c r="Y57" s="1">
        <v>1.42207560531032E-2</v>
      </c>
      <c r="Z57" s="1">
        <v>4.08073869349918E-2</v>
      </c>
      <c r="AA57" s="1">
        <v>0.54561271918208498</v>
      </c>
      <c r="AB57" s="1">
        <v>-1.8328018479830801</v>
      </c>
      <c r="AC57" s="1">
        <v>9.1366551365096704</v>
      </c>
      <c r="AD57" s="1">
        <v>16.745678416865701</v>
      </c>
      <c r="AE57" s="1">
        <v>0.70732718344682499</v>
      </c>
      <c r="AF57" s="1">
        <v>0.22547489119941</v>
      </c>
      <c r="AG57" s="1">
        <v>0.93367188214980701</v>
      </c>
      <c r="AH57" s="1">
        <v>0.77938469075783701</v>
      </c>
      <c r="AI57" s="1">
        <v>-1.2830634369115499</v>
      </c>
      <c r="AJ57" s="1">
        <v>13.0513253950084</v>
      </c>
      <c r="AK57" s="1">
        <v>16.745678416865701</v>
      </c>
      <c r="AL57" s="1">
        <v>0.71046566536579303</v>
      </c>
      <c r="AM57" s="1">
        <v>0.68777255892603895</v>
      </c>
      <c r="AN57" s="1">
        <v>0.90756259188662602</v>
      </c>
      <c r="AO57" s="1">
        <v>0.90441894441591697</v>
      </c>
      <c r="AP57" s="1">
        <v>-1.10568227940626</v>
      </c>
      <c r="AQ57" s="1">
        <v>8.2633639941945294</v>
      </c>
      <c r="AR57" s="1">
        <v>9.1366551365096704</v>
      </c>
    </row>
    <row r="58" spans="1:44">
      <c r="A58" t="s">
        <v>110</v>
      </c>
      <c r="B58" s="1">
        <v>188.70106649398801</v>
      </c>
      <c r="C58" s="1">
        <v>2.02512116304985E-3</v>
      </c>
      <c r="D58" s="1">
        <v>5.0338726052953503E-3</v>
      </c>
      <c r="E58" s="1">
        <v>1.14563997223963E-2</v>
      </c>
      <c r="F58" s="1">
        <v>0.546530836410696</v>
      </c>
      <c r="G58" s="1">
        <v>-1.8297229239020201</v>
      </c>
      <c r="H58" s="1">
        <v>5.6705285808591999</v>
      </c>
      <c r="I58" s="1">
        <v>10.3754961339811</v>
      </c>
      <c r="J58" s="1">
        <v>0.67332323681013495</v>
      </c>
      <c r="K58" s="1">
        <v>0.116673382488255</v>
      </c>
      <c r="L58" s="1">
        <v>0.82677830008314201</v>
      </c>
      <c r="M58" s="1">
        <v>0.73109689672081501</v>
      </c>
      <c r="N58" s="1">
        <v>-1.36780774817304</v>
      </c>
      <c r="O58" s="1">
        <v>6.55848724960551</v>
      </c>
      <c r="P58" s="1">
        <v>8.97074967583006</v>
      </c>
      <c r="Q58" s="3">
        <v>4.5806405593496399E-2</v>
      </c>
      <c r="R58" s="1">
        <v>5.71148619743908E-2</v>
      </c>
      <c r="S58" s="1">
        <v>0.13226599615122001</v>
      </c>
      <c r="T58" s="1">
        <v>0.57272343196100794</v>
      </c>
      <c r="U58" s="1">
        <v>-1.7460434551734501</v>
      </c>
      <c r="V58" s="1">
        <v>4.9633643216374104</v>
      </c>
      <c r="W58" s="1">
        <v>8.6662497886207603</v>
      </c>
      <c r="X58" s="3">
        <v>1.98215819972445E-2</v>
      </c>
      <c r="Y58" s="1">
        <v>2.3191250936776001E-2</v>
      </c>
      <c r="Z58" s="1">
        <v>5.6689724512119198E-2</v>
      </c>
      <c r="AA58" s="1">
        <v>0.52153611757255802</v>
      </c>
      <c r="AB58" s="1">
        <v>-1.9174127472789499</v>
      </c>
      <c r="AC58" s="1">
        <v>6.4784473398747497</v>
      </c>
      <c r="AD58" s="1">
        <v>12.421857510685699</v>
      </c>
      <c r="AE58" s="1">
        <v>0.70732718344682499</v>
      </c>
      <c r="AF58" s="1">
        <v>0.143170848355757</v>
      </c>
      <c r="AG58" s="1">
        <v>0.93367188214980701</v>
      </c>
      <c r="AH58" s="1">
        <v>0.69766134256803802</v>
      </c>
      <c r="AI58" s="1">
        <v>-1.43336019782761</v>
      </c>
      <c r="AJ58" s="1">
        <v>8.6662497886207603</v>
      </c>
      <c r="AK58" s="1">
        <v>12.421857510685699</v>
      </c>
      <c r="AL58" s="1">
        <v>0.70976500674795695</v>
      </c>
      <c r="AM58" s="1">
        <v>0.384774195204103</v>
      </c>
      <c r="AN58" s="1">
        <v>0.90666755700706703</v>
      </c>
      <c r="AO58" s="1">
        <v>0.76613485624320599</v>
      </c>
      <c r="AP58" s="1">
        <v>-1.3052532355773001</v>
      </c>
      <c r="AQ58" s="1">
        <v>4.9633643216374104</v>
      </c>
      <c r="AR58" s="1">
        <v>6.4784473398747497</v>
      </c>
    </row>
    <row r="59" spans="1:44">
      <c r="A59" t="s">
        <v>93</v>
      </c>
      <c r="B59" s="1">
        <v>144.34119904041199</v>
      </c>
      <c r="C59" s="1">
        <v>1.7217985351339199E-2</v>
      </c>
      <c r="D59" s="1">
        <v>5.8295178975248697E-2</v>
      </c>
      <c r="E59" s="1">
        <v>9.7404602844719398E-2</v>
      </c>
      <c r="F59" s="1">
        <v>0.60985353146686605</v>
      </c>
      <c r="G59" s="1">
        <v>-1.6397379836347299</v>
      </c>
      <c r="H59" s="1">
        <v>4.6863420169633301</v>
      </c>
      <c r="I59" s="1">
        <v>7.6843730088764302</v>
      </c>
      <c r="J59" s="1">
        <v>0.76340892479699696</v>
      </c>
      <c r="K59" s="1">
        <v>0.75275670724168997</v>
      </c>
      <c r="L59" s="1">
        <v>0.93739514486701103</v>
      </c>
      <c r="M59" s="1">
        <v>1.08160474118786</v>
      </c>
      <c r="N59" s="1">
        <v>1.08160474118786</v>
      </c>
      <c r="O59" s="1">
        <v>6.2410189401549001</v>
      </c>
      <c r="P59" s="1">
        <v>5.7701475433469502</v>
      </c>
      <c r="Q59" s="3">
        <v>4.6336587926595098E-2</v>
      </c>
      <c r="R59" s="1">
        <v>6.0928293690680903E-2</v>
      </c>
      <c r="S59" s="1">
        <v>0.13379689763804301</v>
      </c>
      <c r="T59" s="1">
        <v>0.51153726638155605</v>
      </c>
      <c r="U59" s="1">
        <v>-1.9548917854483301</v>
      </c>
      <c r="V59" s="1">
        <v>4.4636911738563096</v>
      </c>
      <c r="W59" s="1">
        <v>8.7260332075621303</v>
      </c>
      <c r="X59" s="3">
        <v>0.17026690941276401</v>
      </c>
      <c r="Y59" s="1">
        <v>0.38366810254342898</v>
      </c>
      <c r="Z59" s="1">
        <v>0.48696336092050502</v>
      </c>
      <c r="AA59" s="1">
        <v>0.72706595254233297</v>
      </c>
      <c r="AB59" s="1">
        <v>-1.37539104465461</v>
      </c>
      <c r="AC59" s="1">
        <v>4.9200987802618297</v>
      </c>
      <c r="AD59" s="1">
        <v>6.76705980082395</v>
      </c>
      <c r="AE59" s="1">
        <v>0.70732718344682499</v>
      </c>
      <c r="AF59" s="1">
        <v>0.43252169900599402</v>
      </c>
      <c r="AG59" s="1">
        <v>0.93367188214980701</v>
      </c>
      <c r="AH59" s="1">
        <v>1.2894866403979901</v>
      </c>
      <c r="AI59" s="1">
        <v>1.2894866403979901</v>
      </c>
      <c r="AJ59" s="1">
        <v>8.7260332075621303</v>
      </c>
      <c r="AK59" s="1">
        <v>6.76705980082395</v>
      </c>
      <c r="AL59" s="1">
        <v>0.74948786882922602</v>
      </c>
      <c r="AM59" s="1">
        <v>0.79784192488272399</v>
      </c>
      <c r="AN59" s="1">
        <v>0.957410309859269</v>
      </c>
      <c r="AO59" s="1">
        <v>0.90723608877327999</v>
      </c>
      <c r="AP59" s="1">
        <v>-1.10224892106326</v>
      </c>
      <c r="AQ59" s="1">
        <v>4.4636911738563096</v>
      </c>
      <c r="AR59" s="1">
        <v>4.9200987802618297</v>
      </c>
    </row>
    <row r="60" spans="1:44">
      <c r="A60" t="s">
        <v>92</v>
      </c>
      <c r="B60" s="1">
        <v>138.31350803375199</v>
      </c>
      <c r="C60" s="1">
        <v>1.17265700825579E-2</v>
      </c>
      <c r="D60" s="1">
        <v>3.7692546693936298E-2</v>
      </c>
      <c r="E60" s="1">
        <v>6.6338882181327996E-2</v>
      </c>
      <c r="F60" s="1">
        <v>0.61115589652412905</v>
      </c>
      <c r="G60" s="1">
        <v>-1.6362437238802201</v>
      </c>
      <c r="H60" s="1">
        <v>4.4209964810276396</v>
      </c>
      <c r="I60" s="1">
        <v>7.2338277447765202</v>
      </c>
      <c r="J60" s="1">
        <v>0.53764256778162001</v>
      </c>
      <c r="K60" s="1">
        <v>2.58996148291788E-2</v>
      </c>
      <c r="L60" s="1">
        <v>0.66017505997371095</v>
      </c>
      <c r="M60" s="1">
        <v>0.58707007921085397</v>
      </c>
      <c r="N60" s="1">
        <v>-1.7033741548269801</v>
      </c>
      <c r="O60" s="1">
        <v>4.3330044930922602</v>
      </c>
      <c r="P60" s="1">
        <v>7.3807278656186996</v>
      </c>
      <c r="Q60" s="3">
        <v>4.6336587926595098E-2</v>
      </c>
      <c r="R60" s="1">
        <v>6.0969720258470299E-2</v>
      </c>
      <c r="S60" s="1">
        <v>0.13379689763804301</v>
      </c>
      <c r="T60" s="1">
        <v>0.51538799573532101</v>
      </c>
      <c r="U60" s="1">
        <v>-1.9402857813427801</v>
      </c>
      <c r="V60" s="1">
        <v>3.1106868181624998</v>
      </c>
      <c r="W60" s="1">
        <v>6.0356214028155204</v>
      </c>
      <c r="X60" s="3">
        <v>0.13567433502590001</v>
      </c>
      <c r="Y60" s="1">
        <v>0.27926300626164402</v>
      </c>
      <c r="Z60" s="1">
        <v>0.38802859817407398</v>
      </c>
      <c r="AA60" s="1">
        <v>0.72471911054759797</v>
      </c>
      <c r="AB60" s="1">
        <v>-1.3798449432972699</v>
      </c>
      <c r="AC60" s="1">
        <v>6.2832457999755196</v>
      </c>
      <c r="AD60" s="1">
        <v>8.66990494411864</v>
      </c>
      <c r="AE60" s="1">
        <v>0.70732718344682499</v>
      </c>
      <c r="AF60" s="1">
        <v>0.20569048095689699</v>
      </c>
      <c r="AG60" s="1">
        <v>0.93367188214980701</v>
      </c>
      <c r="AH60" s="1">
        <v>0.69615773660133695</v>
      </c>
      <c r="AI60" s="1">
        <v>-1.43645606078017</v>
      </c>
      <c r="AJ60" s="1">
        <v>6.0356214028155204</v>
      </c>
      <c r="AK60" s="1">
        <v>8.66990494411864</v>
      </c>
      <c r="AL60" s="1">
        <v>0.69805502536734898</v>
      </c>
      <c r="AM60" s="1">
        <v>5.4709015614750098E-2</v>
      </c>
      <c r="AN60" s="1">
        <v>0.89170900014667798</v>
      </c>
      <c r="AO60" s="1">
        <v>0.49507641700175098</v>
      </c>
      <c r="AP60" s="1">
        <v>-2.01989019403536</v>
      </c>
      <c r="AQ60" s="1">
        <v>3.1106868181624998</v>
      </c>
      <c r="AR60" s="1">
        <v>6.2832457999755196</v>
      </c>
    </row>
    <row r="61" spans="1:44">
      <c r="A61" t="s">
        <v>71</v>
      </c>
      <c r="B61" s="1">
        <v>369.10320067405701</v>
      </c>
      <c r="C61" s="1">
        <v>6.7525026119454795E-2</v>
      </c>
      <c r="D61" s="1">
        <v>0.31833226599171499</v>
      </c>
      <c r="E61" s="1">
        <v>0.38199871919005801</v>
      </c>
      <c r="F61" s="1">
        <v>0.77580438825751596</v>
      </c>
      <c r="G61" s="1">
        <v>-1.28898471719918</v>
      </c>
      <c r="H61" s="1">
        <v>13.707879815883301</v>
      </c>
      <c r="I61" s="1">
        <v>17.669247587119301</v>
      </c>
      <c r="J61" s="1">
        <v>0.71369048378511502</v>
      </c>
      <c r="K61" s="1">
        <v>0.18966218457579001</v>
      </c>
      <c r="L61" s="1">
        <v>0.87634552427567702</v>
      </c>
      <c r="M61" s="1">
        <v>0.71393729446643905</v>
      </c>
      <c r="N61" s="1">
        <v>-1.4006832361199799</v>
      </c>
      <c r="O61" s="1">
        <v>13.149953186183399</v>
      </c>
      <c r="P61" s="1">
        <v>18.418918982601699</v>
      </c>
      <c r="Q61" s="3">
        <v>4.6336587926595098E-2</v>
      </c>
      <c r="R61" s="1">
        <v>6.18303845145503E-2</v>
      </c>
      <c r="S61" s="1">
        <v>0.13379689763804301</v>
      </c>
      <c r="T61" s="1">
        <v>0.50067518987139803</v>
      </c>
      <c r="U61" s="1">
        <v>-1.99730288264704</v>
      </c>
      <c r="V61" s="1">
        <v>9.3046971524475506</v>
      </c>
      <c r="W61" s="1">
        <v>18.584298442569999</v>
      </c>
      <c r="X61" s="3">
        <v>0.247952497234221</v>
      </c>
      <c r="Y61" s="1">
        <v>0.60707036406178605</v>
      </c>
      <c r="Z61" s="1">
        <v>0.70914414208987397</v>
      </c>
      <c r="AA61" s="1">
        <v>1.2021215770532001</v>
      </c>
      <c r="AB61" s="1">
        <v>1.2021215770532001</v>
      </c>
      <c r="AC61" s="1">
        <v>20.194743146183399</v>
      </c>
      <c r="AD61" s="1">
        <v>16.7992518662839</v>
      </c>
      <c r="AE61" s="1">
        <v>0.70732718344682499</v>
      </c>
      <c r="AF61" s="1">
        <v>0.76765610533500706</v>
      </c>
      <c r="AG61" s="1">
        <v>0.93367188214980701</v>
      </c>
      <c r="AH61" s="1">
        <v>1.10625750425146</v>
      </c>
      <c r="AI61" s="1">
        <v>1.10625750425146</v>
      </c>
      <c r="AJ61" s="1">
        <v>18.584298442569999</v>
      </c>
      <c r="AK61" s="1">
        <v>16.7992518662839</v>
      </c>
      <c r="AL61" s="1">
        <v>0.69805502536734898</v>
      </c>
      <c r="AM61" s="1">
        <v>4.6138792476845797E-2</v>
      </c>
      <c r="AN61" s="1">
        <v>0.89170900014667798</v>
      </c>
      <c r="AO61" s="1">
        <v>0.46074847715943401</v>
      </c>
      <c r="AP61" s="1">
        <v>-2.1703815629844501</v>
      </c>
      <c r="AQ61" s="1">
        <v>9.3046971524475506</v>
      </c>
      <c r="AR61" s="1">
        <v>20.194743146183399</v>
      </c>
    </row>
    <row r="62" spans="1:44">
      <c r="A62" t="s">
        <v>102</v>
      </c>
      <c r="B62" s="1">
        <v>980.657082557678</v>
      </c>
      <c r="C62" s="1">
        <v>7.9044166522042499E-3</v>
      </c>
      <c r="D62" s="1">
        <v>2.33744892429468E-2</v>
      </c>
      <c r="E62" s="1">
        <v>4.4716414203898297E-2</v>
      </c>
      <c r="F62" s="1">
        <v>0.57707022394925001</v>
      </c>
      <c r="G62" s="1">
        <v>-1.7328913509977599</v>
      </c>
      <c r="H62" s="1">
        <v>30.660411198204802</v>
      </c>
      <c r="I62" s="1">
        <v>53.131161378471198</v>
      </c>
      <c r="J62" s="1">
        <v>0.68485202794933098</v>
      </c>
      <c r="K62" s="1">
        <v>0.159267913476588</v>
      </c>
      <c r="L62" s="1">
        <v>0.84093458315638803</v>
      </c>
      <c r="M62" s="1">
        <v>0.72131133756258303</v>
      </c>
      <c r="N62" s="1">
        <v>-1.38636390130667</v>
      </c>
      <c r="O62" s="1">
        <v>34.278753525578203</v>
      </c>
      <c r="P62" s="1">
        <v>47.5228264670288</v>
      </c>
      <c r="Q62" s="3">
        <v>4.6336587926595098E-2</v>
      </c>
      <c r="R62" s="1">
        <v>6.0614413815728199E-2</v>
      </c>
      <c r="S62" s="1">
        <v>0.13379689763804301</v>
      </c>
      <c r="T62" s="1">
        <v>0.53866040164543605</v>
      </c>
      <c r="U62" s="1">
        <v>-1.8564572352920601</v>
      </c>
      <c r="V62" s="1">
        <v>25.158372706380099</v>
      </c>
      <c r="W62" s="1">
        <v>46.705443034054099</v>
      </c>
      <c r="X62" s="3">
        <v>8.2359112818173305E-2</v>
      </c>
      <c r="Y62" s="1">
        <v>0.14989358532907501</v>
      </c>
      <c r="Z62" s="1">
        <v>0.23554706265997499</v>
      </c>
      <c r="AA62" s="1">
        <v>0.618218904437003</v>
      </c>
      <c r="AB62" s="1">
        <v>-1.61755001799997</v>
      </c>
      <c r="AC62" s="1">
        <v>37.365724159281697</v>
      </c>
      <c r="AD62" s="1">
        <v>60.440927781519697</v>
      </c>
      <c r="AE62" s="1">
        <v>0.70732718344682499</v>
      </c>
      <c r="AF62" s="1">
        <v>0.40673901970203602</v>
      </c>
      <c r="AG62" s="1">
        <v>0.93367188214980701</v>
      </c>
      <c r="AH62" s="1">
        <v>0.77274530266726404</v>
      </c>
      <c r="AI62" s="1">
        <v>-1.29408745229291</v>
      </c>
      <c r="AJ62" s="1">
        <v>46.705443034054099</v>
      </c>
      <c r="AK62" s="1">
        <v>60.440927781519697</v>
      </c>
      <c r="AL62" s="1">
        <v>0.70976500674795695</v>
      </c>
      <c r="AM62" s="1">
        <v>0.24048788455117201</v>
      </c>
      <c r="AN62" s="1">
        <v>0.90666755700706703</v>
      </c>
      <c r="AO62" s="1">
        <v>0.67330081968851996</v>
      </c>
      <c r="AP62" s="1">
        <v>-1.48522023255907</v>
      </c>
      <c r="AQ62" s="1">
        <v>25.158372706380099</v>
      </c>
      <c r="AR62" s="1">
        <v>37.365724159281697</v>
      </c>
    </row>
    <row r="63" spans="1:44">
      <c r="A63" t="s">
        <v>89</v>
      </c>
      <c r="B63" s="1">
        <v>2554.7735519409098</v>
      </c>
      <c r="C63" s="1">
        <v>1.1230652187736001E-3</v>
      </c>
      <c r="D63" s="1">
        <v>2.5509624255000301E-3</v>
      </c>
      <c r="E63" s="1">
        <v>6.3533403804906501E-3</v>
      </c>
      <c r="F63" s="1">
        <v>0.64006585516053305</v>
      </c>
      <c r="G63" s="1">
        <v>-1.56233923734174</v>
      </c>
      <c r="H63" s="1">
        <v>85.622612608259502</v>
      </c>
      <c r="I63" s="1">
        <v>133.77156727151601</v>
      </c>
      <c r="J63" s="1">
        <v>0.717011606808861</v>
      </c>
      <c r="K63" s="1">
        <v>0.55813686218651903</v>
      </c>
      <c r="L63" s="1">
        <v>0.88042355440715903</v>
      </c>
      <c r="M63" s="1">
        <v>0.92626008980144903</v>
      </c>
      <c r="N63" s="1">
        <v>-1.0796103718712</v>
      </c>
      <c r="O63" s="1">
        <v>103.00127988320099</v>
      </c>
      <c r="P63" s="1">
        <v>111.201250076474</v>
      </c>
      <c r="Q63" s="3">
        <v>4.9688449298154899E-2</v>
      </c>
      <c r="R63" s="1">
        <v>6.8069036683561804E-2</v>
      </c>
      <c r="S63" s="1">
        <v>0.14347539734842199</v>
      </c>
      <c r="T63" s="1">
        <v>0.70937226156334798</v>
      </c>
      <c r="U63" s="1">
        <v>-1.4096970718817601</v>
      </c>
      <c r="V63" s="1">
        <v>86.752045248132404</v>
      </c>
      <c r="W63" s="1">
        <v>122.29410415895499</v>
      </c>
      <c r="X63" s="3">
        <v>9.9048192066997897E-3</v>
      </c>
      <c r="Y63" s="1">
        <v>8.1549678135161598E-3</v>
      </c>
      <c r="Z63" s="1">
        <v>2.83277829311613E-2</v>
      </c>
      <c r="AA63" s="1">
        <v>0.57753075661501396</v>
      </c>
      <c r="AB63" s="1">
        <v>-1.73150951450817</v>
      </c>
      <c r="AC63" s="1">
        <v>84.507884152989504</v>
      </c>
      <c r="AD63" s="1">
        <v>146.32620544828899</v>
      </c>
      <c r="AE63" s="1">
        <v>0.70732718344682499</v>
      </c>
      <c r="AF63" s="1">
        <v>0.31888006207997399</v>
      </c>
      <c r="AG63" s="1">
        <v>0.93367188214980701</v>
      </c>
      <c r="AH63" s="1">
        <v>0.83576351741361798</v>
      </c>
      <c r="AI63" s="1">
        <v>-1.19651071046344</v>
      </c>
      <c r="AJ63" s="1">
        <v>122.29410415895499</v>
      </c>
      <c r="AK63" s="1">
        <v>146.32620544828899</v>
      </c>
      <c r="AL63" s="1">
        <v>0.76358595071984303</v>
      </c>
      <c r="AM63" s="1">
        <v>0.89056898385632499</v>
      </c>
      <c r="AN63" s="1">
        <v>0.97541947253244499</v>
      </c>
      <c r="AO63" s="1">
        <v>1.02655564173709</v>
      </c>
      <c r="AP63" s="1">
        <v>1.02655564173709</v>
      </c>
      <c r="AQ63" s="1">
        <v>86.752045248132404</v>
      </c>
      <c r="AR63" s="1">
        <v>84.507884152989504</v>
      </c>
    </row>
    <row r="64" spans="1:44">
      <c r="A64" t="s">
        <v>105</v>
      </c>
      <c r="B64" s="1">
        <v>239.92350292205799</v>
      </c>
      <c r="C64" s="1">
        <v>7.5712448723435201E-4</v>
      </c>
      <c r="D64" s="1">
        <v>1.4926168462619999E-3</v>
      </c>
      <c r="E64" s="1">
        <v>4.2831613849257603E-3</v>
      </c>
      <c r="F64" s="1">
        <v>0.55239477606515497</v>
      </c>
      <c r="G64" s="1">
        <v>-1.81029952369073</v>
      </c>
      <c r="H64" s="1">
        <v>7.2823852587298497</v>
      </c>
      <c r="I64" s="1">
        <v>13.1832985638897</v>
      </c>
      <c r="J64" s="1">
        <v>0.76787484404769202</v>
      </c>
      <c r="K64" s="1">
        <v>0.832267253393152</v>
      </c>
      <c r="L64" s="1">
        <v>0.94287887827251604</v>
      </c>
      <c r="M64" s="1">
        <v>1.0349671648734999</v>
      </c>
      <c r="N64" s="1">
        <v>1.0349671648734999</v>
      </c>
      <c r="O64" s="1">
        <v>9.9680946939377097</v>
      </c>
      <c r="P64" s="1">
        <v>9.6313149173325101</v>
      </c>
      <c r="Q64" s="3">
        <v>4.9688449298154899E-2</v>
      </c>
      <c r="R64" s="1">
        <v>6.8476894189019699E-2</v>
      </c>
      <c r="S64" s="1">
        <v>0.14347539734842199</v>
      </c>
      <c r="T64" s="1">
        <v>0.65917880267839402</v>
      </c>
      <c r="U64" s="1">
        <v>-1.5170390733694199</v>
      </c>
      <c r="V64" s="1">
        <v>8.0930788488420298</v>
      </c>
      <c r="W64" s="1">
        <v>12.2775168366889</v>
      </c>
      <c r="X64" s="3">
        <v>6.3804601231820498E-3</v>
      </c>
      <c r="Y64" s="1">
        <v>4.1472990800683297E-3</v>
      </c>
      <c r="Z64" s="1">
        <v>1.8248115952300598E-2</v>
      </c>
      <c r="AA64" s="1">
        <v>0.46290928559022099</v>
      </c>
      <c r="AB64" s="1">
        <v>-2.1602504661900901</v>
      </c>
      <c r="AC64" s="1">
        <v>6.5528998354135499</v>
      </c>
      <c r="AD64" s="1">
        <v>14.1559049225078</v>
      </c>
      <c r="AE64" s="1">
        <v>0.70732718344682499</v>
      </c>
      <c r="AF64" s="1">
        <v>0.47259938631993598</v>
      </c>
      <c r="AG64" s="1">
        <v>0.93367188214980701</v>
      </c>
      <c r="AH64" s="1">
        <v>0.86730709930613703</v>
      </c>
      <c r="AI64" s="1">
        <v>-1.15299413644834</v>
      </c>
      <c r="AJ64" s="1">
        <v>12.2775168366889</v>
      </c>
      <c r="AK64" s="1">
        <v>14.1559049225078</v>
      </c>
      <c r="AL64" s="1">
        <v>0.70976500674795695</v>
      </c>
      <c r="AM64" s="1">
        <v>0.417034780919046</v>
      </c>
      <c r="AN64" s="1">
        <v>0.90666755700706703</v>
      </c>
      <c r="AO64" s="1">
        <v>1.23503777753376</v>
      </c>
      <c r="AP64" s="1">
        <v>1.23503777753376</v>
      </c>
      <c r="AQ64" s="1">
        <v>8.0930788488420298</v>
      </c>
      <c r="AR64" s="1">
        <v>6.5528998354135499</v>
      </c>
    </row>
    <row r="65" spans="2:44">
      <c r="B65" s="1"/>
      <c r="C65" s="1"/>
      <c r="D65" s="1"/>
      <c r="E65" s="1"/>
      <c r="F65" s="1"/>
      <c r="G65" s="1"/>
      <c r="H65" s="1"/>
      <c r="I65" s="1"/>
      <c r="J65" s="1"/>
      <c r="K65" s="1"/>
      <c r="L65" s="1"/>
      <c r="M65" s="1"/>
      <c r="N65" s="1"/>
      <c r="O65" s="1"/>
      <c r="P65" s="1"/>
      <c r="Q65" s="3"/>
      <c r="R65" s="1"/>
      <c r="S65" s="5"/>
      <c r="T65" s="1"/>
      <c r="U65" s="1"/>
      <c r="V65" s="1"/>
      <c r="W65" s="1"/>
      <c r="X65" s="3"/>
      <c r="Y65" s="1"/>
      <c r="Z65" s="1"/>
      <c r="AA65" s="1"/>
      <c r="AB65" s="1"/>
      <c r="AC65" s="1"/>
      <c r="AD65" s="1"/>
      <c r="AE65" s="1"/>
      <c r="AF65" s="1"/>
      <c r="AG65" s="1"/>
      <c r="AH65" s="1"/>
      <c r="AI65" s="1"/>
      <c r="AJ65" s="1"/>
      <c r="AK65" s="1"/>
      <c r="AL65" s="1"/>
      <c r="AM65" s="1"/>
      <c r="AN65" s="1"/>
      <c r="AO65" s="1"/>
      <c r="AP65" s="1"/>
      <c r="AQ65" s="1"/>
      <c r="AR65" s="1"/>
    </row>
    <row r="66" spans="2:44">
      <c r="B66" s="1"/>
      <c r="C66" s="1"/>
      <c r="D66" s="1"/>
      <c r="E66" s="1"/>
      <c r="F66" s="1"/>
      <c r="G66" s="1"/>
      <c r="H66" s="1"/>
      <c r="I66" s="1"/>
      <c r="J66" s="1"/>
      <c r="K66" s="1"/>
      <c r="L66" s="1"/>
      <c r="M66" s="1"/>
      <c r="N66" s="1"/>
      <c r="O66" s="1"/>
      <c r="P66" s="1"/>
      <c r="Q66" s="3"/>
      <c r="R66" s="1"/>
      <c r="S66" s="5"/>
      <c r="T66" s="1"/>
      <c r="U66" s="1"/>
      <c r="V66" s="1"/>
      <c r="W66" s="1"/>
      <c r="X66" s="3"/>
      <c r="Y66" s="1"/>
      <c r="Z66" s="1"/>
      <c r="AA66" s="1"/>
      <c r="AB66" s="1"/>
      <c r="AC66" s="1"/>
      <c r="AD66" s="1"/>
      <c r="AE66" s="1"/>
      <c r="AF66" s="1"/>
      <c r="AG66" s="1"/>
      <c r="AH66" s="1"/>
      <c r="AI66" s="1"/>
      <c r="AJ66" s="1"/>
      <c r="AK66" s="1"/>
      <c r="AL66" s="1"/>
      <c r="AM66" s="1"/>
      <c r="AN66" s="1"/>
      <c r="AO66" s="1"/>
      <c r="AP66" s="1"/>
      <c r="AQ66" s="1"/>
      <c r="AR66" s="1"/>
    </row>
    <row r="67" spans="2:44">
      <c r="B67" s="1"/>
      <c r="C67" s="1"/>
      <c r="D67" s="1"/>
      <c r="E67" s="1"/>
      <c r="F67" s="1"/>
      <c r="G67" s="1"/>
      <c r="H67" s="1"/>
      <c r="I67" s="1"/>
      <c r="J67" s="1"/>
      <c r="K67" s="1"/>
      <c r="L67" s="1"/>
      <c r="M67" s="1"/>
      <c r="N67" s="1"/>
      <c r="O67" s="1"/>
      <c r="P67" s="1"/>
      <c r="Q67" s="3"/>
      <c r="R67" s="1"/>
      <c r="S67" s="5"/>
      <c r="T67" s="1"/>
      <c r="U67" s="1"/>
      <c r="V67" s="1"/>
      <c r="W67" s="1"/>
      <c r="X67" s="3"/>
      <c r="Y67" s="1"/>
      <c r="Z67" s="1"/>
      <c r="AA67" s="1"/>
      <c r="AB67" s="1"/>
      <c r="AC67" s="1"/>
      <c r="AD67" s="1"/>
      <c r="AE67" s="1"/>
      <c r="AF67" s="1"/>
      <c r="AG67" s="1"/>
      <c r="AH67" s="1"/>
      <c r="AI67" s="1"/>
      <c r="AJ67" s="1"/>
      <c r="AK67" s="1"/>
      <c r="AL67" s="1"/>
      <c r="AM67" s="1"/>
      <c r="AN67" s="1"/>
      <c r="AO67" s="1"/>
      <c r="AP67" s="1"/>
      <c r="AQ67" s="1"/>
      <c r="AR67" s="1"/>
    </row>
    <row r="68" spans="2:44">
      <c r="B68" s="1"/>
      <c r="C68" s="1"/>
      <c r="D68" s="1"/>
      <c r="E68" s="1"/>
      <c r="F68" s="1"/>
      <c r="G68" s="1"/>
      <c r="H68" s="1"/>
      <c r="I68" s="1"/>
      <c r="J68" s="1"/>
      <c r="K68" s="1"/>
      <c r="L68" s="1"/>
      <c r="M68" s="1"/>
      <c r="N68" s="1"/>
      <c r="O68" s="1"/>
      <c r="P68" s="1"/>
      <c r="Q68" s="3"/>
      <c r="R68" s="1"/>
      <c r="S68" s="5"/>
      <c r="T68" s="1"/>
      <c r="U68" s="1"/>
      <c r="V68" s="1"/>
      <c r="W68" s="1"/>
      <c r="X68" s="3"/>
      <c r="Y68" s="1"/>
      <c r="Z68" s="1"/>
      <c r="AA68" s="1"/>
      <c r="AB68" s="1"/>
      <c r="AC68" s="1"/>
      <c r="AD68" s="1"/>
      <c r="AE68" s="1"/>
      <c r="AF68" s="1"/>
      <c r="AG68" s="1"/>
      <c r="AH68" s="1"/>
      <c r="AI68" s="1"/>
      <c r="AJ68" s="1"/>
      <c r="AK68" s="1"/>
      <c r="AL68" s="1"/>
      <c r="AM68" s="1"/>
      <c r="AN68" s="1"/>
      <c r="AO68" s="1"/>
      <c r="AP68" s="1"/>
      <c r="AQ68" s="1"/>
      <c r="AR68" s="1"/>
    </row>
    <row r="69" spans="2:44">
      <c r="B69" s="1"/>
      <c r="C69" s="1"/>
      <c r="D69" s="1"/>
      <c r="E69" s="1"/>
      <c r="F69" s="1"/>
      <c r="G69" s="1"/>
      <c r="H69" s="1"/>
      <c r="I69" s="1"/>
      <c r="J69" s="1"/>
      <c r="K69" s="1"/>
      <c r="L69" s="1"/>
      <c r="M69" s="1"/>
      <c r="N69" s="1"/>
      <c r="O69" s="1"/>
      <c r="P69" s="1"/>
      <c r="Q69" s="3"/>
      <c r="R69" s="1"/>
      <c r="S69" s="5"/>
      <c r="T69" s="1"/>
      <c r="U69" s="1"/>
      <c r="V69" s="1"/>
      <c r="W69" s="1"/>
      <c r="X69" s="3"/>
      <c r="Y69" s="1"/>
      <c r="Z69" s="1"/>
      <c r="AA69" s="1"/>
      <c r="AB69" s="1"/>
      <c r="AC69" s="1"/>
      <c r="AD69" s="1"/>
      <c r="AE69" s="1"/>
      <c r="AF69" s="1"/>
      <c r="AG69" s="1"/>
      <c r="AH69" s="1"/>
      <c r="AI69" s="1"/>
      <c r="AJ69" s="1"/>
      <c r="AK69" s="1"/>
      <c r="AL69" s="1"/>
      <c r="AM69" s="1"/>
      <c r="AN69" s="1"/>
      <c r="AO69" s="1"/>
      <c r="AP69" s="1"/>
      <c r="AQ69" s="1"/>
      <c r="AR69" s="1"/>
    </row>
    <row r="70" spans="2:44">
      <c r="B70" s="1"/>
      <c r="C70" s="1"/>
      <c r="D70" s="1"/>
      <c r="E70" s="1"/>
      <c r="F70" s="1"/>
      <c r="G70" s="1"/>
      <c r="H70" s="1"/>
      <c r="I70" s="1"/>
      <c r="J70" s="1"/>
      <c r="K70" s="1"/>
      <c r="L70" s="1"/>
      <c r="M70" s="1"/>
      <c r="N70" s="1"/>
      <c r="O70" s="1"/>
      <c r="P70" s="1"/>
      <c r="Q70" s="3"/>
      <c r="R70" s="1"/>
      <c r="S70" s="5"/>
      <c r="T70" s="1"/>
      <c r="U70" s="1"/>
      <c r="V70" s="1"/>
      <c r="W70" s="1"/>
      <c r="X70" s="3"/>
      <c r="Y70" s="1"/>
      <c r="Z70" s="1"/>
      <c r="AA70" s="1"/>
      <c r="AB70" s="1"/>
      <c r="AC70" s="1"/>
      <c r="AD70" s="1"/>
      <c r="AE70" s="1"/>
      <c r="AF70" s="1"/>
      <c r="AG70" s="1"/>
      <c r="AH70" s="1"/>
      <c r="AI70" s="1"/>
      <c r="AJ70" s="1"/>
      <c r="AK70" s="1"/>
      <c r="AL70" s="1"/>
      <c r="AM70" s="1"/>
      <c r="AN70" s="1"/>
      <c r="AO70" s="1"/>
      <c r="AP70" s="1"/>
      <c r="AQ70" s="1"/>
      <c r="AR70" s="1"/>
    </row>
    <row r="71" spans="2:44">
      <c r="B71" s="1"/>
      <c r="C71" s="1"/>
      <c r="D71" s="1"/>
      <c r="E71" s="1"/>
      <c r="F71" s="1"/>
      <c r="G71" s="1"/>
      <c r="H71" s="1"/>
      <c r="I71" s="1"/>
      <c r="J71" s="1"/>
      <c r="K71" s="1"/>
      <c r="L71" s="1"/>
      <c r="M71" s="1"/>
      <c r="N71" s="1"/>
      <c r="O71" s="1"/>
      <c r="P71" s="1"/>
      <c r="Q71" s="3"/>
      <c r="R71" s="1"/>
      <c r="S71" s="5"/>
      <c r="T71" s="1"/>
      <c r="U71" s="1"/>
      <c r="V71" s="1"/>
      <c r="W71" s="1"/>
      <c r="X71" s="3"/>
      <c r="Y71" s="1"/>
      <c r="Z71" s="1"/>
      <c r="AA71" s="1"/>
      <c r="AB71" s="1"/>
      <c r="AC71" s="1"/>
      <c r="AD71" s="1"/>
      <c r="AE71" s="1"/>
      <c r="AF71" s="1"/>
      <c r="AG71" s="1"/>
      <c r="AH71" s="1"/>
      <c r="AI71" s="1"/>
      <c r="AJ71" s="1"/>
      <c r="AK71" s="1"/>
      <c r="AL71" s="1"/>
      <c r="AM71" s="1"/>
      <c r="AN71" s="1"/>
      <c r="AO71" s="1"/>
      <c r="AP71" s="1"/>
      <c r="AQ71" s="1"/>
      <c r="AR71" s="1"/>
    </row>
    <row r="72" spans="2:44">
      <c r="B72" s="1"/>
      <c r="C72" s="1"/>
      <c r="D72" s="1"/>
      <c r="E72" s="1"/>
      <c r="F72" s="1"/>
      <c r="G72" s="1"/>
      <c r="H72" s="1"/>
      <c r="I72" s="1"/>
      <c r="J72" s="1"/>
      <c r="K72" s="1"/>
      <c r="L72" s="1"/>
      <c r="M72" s="1"/>
      <c r="N72" s="1"/>
      <c r="O72" s="1"/>
      <c r="P72" s="1"/>
      <c r="Q72" s="3"/>
      <c r="R72" s="1"/>
      <c r="S72" s="5"/>
      <c r="T72" s="1"/>
      <c r="U72" s="1"/>
      <c r="V72" s="1"/>
      <c r="W72" s="1"/>
      <c r="X72" s="3"/>
      <c r="Y72" s="1"/>
      <c r="Z72" s="1"/>
      <c r="AA72" s="1"/>
      <c r="AB72" s="1"/>
      <c r="AC72" s="1"/>
      <c r="AD72" s="1"/>
      <c r="AE72" s="1"/>
      <c r="AF72" s="1"/>
      <c r="AG72" s="1"/>
      <c r="AH72" s="1"/>
      <c r="AI72" s="1"/>
      <c r="AJ72" s="1"/>
      <c r="AK72" s="1"/>
      <c r="AL72" s="1"/>
      <c r="AM72" s="1"/>
      <c r="AN72" s="1"/>
      <c r="AO72" s="1"/>
      <c r="AP72" s="1"/>
      <c r="AQ72" s="1"/>
      <c r="AR72" s="1"/>
    </row>
    <row r="73" spans="2:44">
      <c r="B73" s="1"/>
      <c r="C73" s="1"/>
      <c r="D73" s="1"/>
      <c r="E73" s="1"/>
      <c r="F73" s="1"/>
      <c r="G73" s="1"/>
      <c r="H73" s="1"/>
      <c r="I73" s="1"/>
      <c r="J73" s="1"/>
      <c r="K73" s="1"/>
      <c r="L73" s="1"/>
      <c r="M73" s="1"/>
      <c r="N73" s="1"/>
      <c r="O73" s="1"/>
      <c r="P73" s="1"/>
      <c r="Q73" s="3"/>
      <c r="R73" s="1"/>
      <c r="S73" s="5"/>
      <c r="T73" s="1"/>
      <c r="U73" s="1"/>
      <c r="V73" s="1"/>
      <c r="W73" s="1"/>
      <c r="X73" s="3"/>
      <c r="Y73" s="1"/>
      <c r="Z73" s="1"/>
      <c r="AA73" s="1"/>
      <c r="AB73" s="1"/>
      <c r="AC73" s="1"/>
      <c r="AD73" s="1"/>
      <c r="AE73" s="1"/>
      <c r="AF73" s="1"/>
      <c r="AG73" s="1"/>
      <c r="AH73" s="1"/>
      <c r="AI73" s="1"/>
      <c r="AJ73" s="1"/>
      <c r="AK73" s="1"/>
      <c r="AL73" s="1"/>
      <c r="AM73" s="1"/>
      <c r="AN73" s="1"/>
      <c r="AO73" s="1"/>
      <c r="AP73" s="1"/>
      <c r="AQ73" s="1"/>
      <c r="AR73" s="1"/>
    </row>
    <row r="74" spans="2:44">
      <c r="B74" s="1"/>
      <c r="C74" s="1"/>
      <c r="D74" s="1"/>
      <c r="E74" s="1"/>
      <c r="F74" s="1"/>
      <c r="G74" s="1"/>
      <c r="H74" s="1"/>
      <c r="I74" s="1"/>
      <c r="J74" s="1"/>
      <c r="K74" s="1"/>
      <c r="L74" s="1"/>
      <c r="M74" s="1"/>
      <c r="N74" s="1"/>
      <c r="O74" s="1"/>
      <c r="P74" s="1"/>
      <c r="Q74" s="3"/>
      <c r="R74" s="1"/>
      <c r="S74" s="5"/>
      <c r="T74" s="1"/>
      <c r="U74" s="1"/>
      <c r="V74" s="1"/>
      <c r="W74" s="1"/>
      <c r="X74" s="3"/>
      <c r="Y74" s="1"/>
      <c r="Z74" s="1"/>
      <c r="AA74" s="1"/>
      <c r="AB74" s="1"/>
      <c r="AC74" s="1"/>
      <c r="AD74" s="1"/>
      <c r="AE74" s="1"/>
      <c r="AF74" s="1"/>
      <c r="AG74" s="1"/>
      <c r="AH74" s="1"/>
      <c r="AI74" s="1"/>
      <c r="AJ74" s="1"/>
      <c r="AK74" s="1"/>
      <c r="AL74" s="1"/>
      <c r="AM74" s="1"/>
      <c r="AN74" s="1"/>
      <c r="AO74" s="1"/>
      <c r="AP74" s="1"/>
      <c r="AQ74" s="1"/>
      <c r="AR74" s="1"/>
    </row>
    <row r="75" spans="2:44">
      <c r="B75" s="1"/>
      <c r="C75" s="1"/>
      <c r="D75" s="1"/>
      <c r="E75" s="1"/>
      <c r="F75" s="1"/>
      <c r="G75" s="1"/>
      <c r="H75" s="1"/>
      <c r="I75" s="1"/>
      <c r="J75" s="1"/>
      <c r="K75" s="1"/>
      <c r="L75" s="1"/>
      <c r="M75" s="1"/>
      <c r="N75" s="1"/>
      <c r="O75" s="1"/>
      <c r="P75" s="1"/>
      <c r="Q75" s="3"/>
      <c r="R75" s="1"/>
      <c r="S75" s="5"/>
      <c r="T75" s="1"/>
      <c r="U75" s="1"/>
      <c r="V75" s="1"/>
      <c r="W75" s="1"/>
      <c r="X75" s="3"/>
      <c r="Y75" s="1"/>
      <c r="Z75" s="1"/>
      <c r="AA75" s="1"/>
      <c r="AB75" s="1"/>
      <c r="AC75" s="1"/>
      <c r="AD75" s="1"/>
      <c r="AE75" s="1"/>
      <c r="AF75" s="1"/>
      <c r="AG75" s="1"/>
      <c r="AH75" s="1"/>
      <c r="AI75" s="1"/>
      <c r="AJ75" s="1"/>
      <c r="AK75" s="1"/>
      <c r="AL75" s="1"/>
      <c r="AM75" s="1"/>
      <c r="AN75" s="1"/>
      <c r="AO75" s="1"/>
      <c r="AP75" s="1"/>
      <c r="AQ75" s="1"/>
      <c r="AR75" s="1"/>
    </row>
    <row r="76" spans="2:44">
      <c r="B76" s="1"/>
      <c r="C76" s="1"/>
      <c r="D76" s="1"/>
      <c r="E76" s="1"/>
      <c r="F76" s="1"/>
      <c r="G76" s="1"/>
      <c r="H76" s="1"/>
      <c r="I76" s="1"/>
      <c r="J76" s="1"/>
      <c r="K76" s="1"/>
      <c r="L76" s="1"/>
      <c r="M76" s="1"/>
      <c r="N76" s="1"/>
      <c r="O76" s="1"/>
      <c r="P76" s="1"/>
      <c r="Q76" s="3"/>
      <c r="R76" s="1"/>
      <c r="S76" s="5"/>
      <c r="T76" s="1"/>
      <c r="U76" s="1"/>
      <c r="V76" s="1"/>
      <c r="W76" s="1"/>
      <c r="X76" s="3"/>
      <c r="Y76" s="1"/>
      <c r="Z76" s="1"/>
      <c r="AA76" s="1"/>
      <c r="AB76" s="1"/>
      <c r="AC76" s="1"/>
      <c r="AD76" s="1"/>
      <c r="AE76" s="1"/>
      <c r="AF76" s="1"/>
      <c r="AG76" s="1"/>
      <c r="AH76" s="1"/>
      <c r="AI76" s="1"/>
      <c r="AJ76" s="1"/>
      <c r="AK76" s="1"/>
      <c r="AL76" s="1"/>
      <c r="AM76" s="1"/>
      <c r="AN76" s="1"/>
      <c r="AO76" s="1"/>
      <c r="AP76" s="1"/>
      <c r="AQ76" s="1"/>
      <c r="AR76" s="1"/>
    </row>
    <row r="77" spans="2:44">
      <c r="B77" s="1"/>
      <c r="C77" s="1"/>
      <c r="D77" s="1"/>
      <c r="E77" s="1"/>
      <c r="F77" s="1"/>
      <c r="G77" s="1"/>
      <c r="H77" s="1"/>
      <c r="I77" s="1"/>
      <c r="J77" s="1"/>
      <c r="K77" s="1"/>
      <c r="L77" s="1"/>
      <c r="M77" s="1"/>
      <c r="N77" s="1"/>
      <c r="O77" s="1"/>
      <c r="P77" s="1"/>
      <c r="Q77" s="3"/>
      <c r="R77" s="1"/>
      <c r="S77" s="5"/>
      <c r="T77" s="1"/>
      <c r="U77" s="1"/>
      <c r="V77" s="1"/>
      <c r="W77" s="1"/>
      <c r="X77" s="3"/>
      <c r="Y77" s="1"/>
      <c r="Z77" s="1"/>
      <c r="AA77" s="1"/>
      <c r="AB77" s="1"/>
      <c r="AC77" s="1"/>
      <c r="AD77" s="1"/>
      <c r="AE77" s="1"/>
      <c r="AF77" s="1"/>
      <c r="AG77" s="1"/>
      <c r="AH77" s="1"/>
      <c r="AI77" s="1"/>
      <c r="AJ77" s="1"/>
      <c r="AK77" s="1"/>
      <c r="AL77" s="1"/>
      <c r="AM77" s="1"/>
      <c r="AN77" s="1"/>
      <c r="AO77" s="1"/>
      <c r="AP77" s="1"/>
      <c r="AQ77" s="1"/>
      <c r="AR77" s="1"/>
    </row>
    <row r="78" spans="2:44">
      <c r="B78" s="1"/>
      <c r="C78" s="1"/>
      <c r="D78" s="1"/>
      <c r="E78" s="1"/>
      <c r="F78" s="1"/>
      <c r="G78" s="1"/>
      <c r="H78" s="1"/>
      <c r="I78" s="1"/>
      <c r="J78" s="1"/>
      <c r="K78" s="1"/>
      <c r="L78" s="1"/>
      <c r="M78" s="1"/>
      <c r="N78" s="1"/>
      <c r="O78" s="1"/>
      <c r="P78" s="1"/>
      <c r="Q78" s="3"/>
      <c r="R78" s="1"/>
      <c r="S78" s="5"/>
      <c r="T78" s="1"/>
      <c r="U78" s="1"/>
      <c r="V78" s="1"/>
      <c r="W78" s="1"/>
      <c r="X78" s="3"/>
      <c r="Y78" s="1"/>
      <c r="Z78" s="1"/>
      <c r="AA78" s="1"/>
      <c r="AB78" s="1"/>
      <c r="AC78" s="1"/>
      <c r="AD78" s="1"/>
      <c r="AE78" s="1"/>
      <c r="AF78" s="1"/>
      <c r="AG78" s="1"/>
      <c r="AH78" s="1"/>
      <c r="AI78" s="1"/>
      <c r="AJ78" s="1"/>
      <c r="AK78" s="1"/>
      <c r="AL78" s="1"/>
      <c r="AM78" s="1"/>
      <c r="AN78" s="1"/>
      <c r="AO78" s="1"/>
      <c r="AP78" s="1"/>
      <c r="AQ78" s="1"/>
      <c r="AR78" s="1"/>
    </row>
    <row r="79" spans="2:44">
      <c r="B79" s="1"/>
      <c r="C79" s="1"/>
      <c r="D79" s="1"/>
      <c r="E79" s="1"/>
      <c r="F79" s="1"/>
      <c r="G79" s="1"/>
      <c r="H79" s="1"/>
      <c r="I79" s="1"/>
      <c r="J79" s="1"/>
      <c r="K79" s="1"/>
      <c r="L79" s="1"/>
      <c r="M79" s="1"/>
      <c r="N79" s="1"/>
      <c r="O79" s="1"/>
      <c r="P79" s="1"/>
      <c r="Q79" s="3"/>
      <c r="R79" s="1"/>
      <c r="S79" s="5"/>
      <c r="T79" s="1"/>
      <c r="U79" s="1"/>
      <c r="V79" s="1"/>
      <c r="W79" s="1"/>
      <c r="X79" s="3"/>
      <c r="Y79" s="1"/>
      <c r="Z79" s="1"/>
      <c r="AA79" s="1"/>
      <c r="AB79" s="1"/>
      <c r="AC79" s="1"/>
      <c r="AD79" s="1"/>
      <c r="AE79" s="1"/>
      <c r="AF79" s="1"/>
      <c r="AG79" s="1"/>
      <c r="AH79" s="1"/>
      <c r="AI79" s="1"/>
      <c r="AJ79" s="1"/>
      <c r="AK79" s="1"/>
      <c r="AL79" s="1"/>
      <c r="AM79" s="1"/>
      <c r="AN79" s="1"/>
      <c r="AO79" s="1"/>
      <c r="AP79" s="1"/>
      <c r="AQ79" s="1"/>
      <c r="AR79" s="1"/>
    </row>
    <row r="80" spans="2:44">
      <c r="B80" s="1"/>
      <c r="C80" s="1"/>
      <c r="D80" s="1"/>
      <c r="E80" s="1"/>
      <c r="F80" s="1"/>
      <c r="G80" s="1"/>
      <c r="H80" s="1"/>
      <c r="I80" s="1"/>
      <c r="J80" s="1"/>
      <c r="K80" s="1"/>
      <c r="L80" s="1"/>
      <c r="M80" s="1"/>
      <c r="N80" s="1"/>
      <c r="O80" s="1"/>
      <c r="P80" s="1"/>
      <c r="Q80" s="3"/>
      <c r="R80" s="1"/>
      <c r="S80" s="5"/>
      <c r="T80" s="1"/>
      <c r="U80" s="1"/>
      <c r="V80" s="1"/>
      <c r="W80" s="1"/>
      <c r="X80" s="3"/>
      <c r="Y80" s="1"/>
      <c r="Z80" s="1"/>
      <c r="AA80" s="1"/>
      <c r="AB80" s="1"/>
      <c r="AC80" s="1"/>
      <c r="AD80" s="1"/>
      <c r="AE80" s="1"/>
      <c r="AF80" s="1"/>
      <c r="AG80" s="1"/>
      <c r="AH80" s="1"/>
      <c r="AI80" s="1"/>
      <c r="AJ80" s="1"/>
      <c r="AK80" s="1"/>
      <c r="AL80" s="1"/>
      <c r="AM80" s="1"/>
      <c r="AN80" s="1"/>
      <c r="AO80" s="1"/>
      <c r="AP80" s="1"/>
      <c r="AQ80" s="1"/>
      <c r="AR80" s="1"/>
    </row>
    <row r="81" spans="2:44">
      <c r="B81" s="1"/>
      <c r="C81" s="1"/>
      <c r="D81" s="1"/>
      <c r="E81" s="1"/>
      <c r="F81" s="1"/>
      <c r="G81" s="1"/>
      <c r="H81" s="1"/>
      <c r="I81" s="1"/>
      <c r="J81" s="1"/>
      <c r="K81" s="1"/>
      <c r="L81" s="1"/>
      <c r="M81" s="1"/>
      <c r="N81" s="1"/>
      <c r="O81" s="1"/>
      <c r="P81" s="1"/>
      <c r="Q81" s="3"/>
      <c r="R81" s="1"/>
      <c r="S81" s="5"/>
      <c r="T81" s="1"/>
      <c r="U81" s="1"/>
      <c r="V81" s="1"/>
      <c r="W81" s="1"/>
      <c r="X81" s="3"/>
      <c r="Y81" s="1"/>
      <c r="Z81" s="1"/>
      <c r="AA81" s="1"/>
      <c r="AB81" s="1"/>
      <c r="AC81" s="1"/>
      <c r="AD81" s="1"/>
      <c r="AE81" s="1"/>
      <c r="AF81" s="1"/>
      <c r="AG81" s="1"/>
      <c r="AH81" s="1"/>
      <c r="AI81" s="1"/>
      <c r="AJ81" s="1"/>
      <c r="AK81" s="1"/>
      <c r="AL81" s="1"/>
      <c r="AM81" s="1"/>
      <c r="AN81" s="1"/>
      <c r="AO81" s="1"/>
      <c r="AP81" s="1"/>
      <c r="AQ81" s="1"/>
      <c r="AR81" s="1"/>
    </row>
    <row r="82" spans="2:44">
      <c r="B82" s="1"/>
      <c r="C82" s="1"/>
      <c r="D82" s="1"/>
      <c r="E82" s="1"/>
      <c r="F82" s="1"/>
      <c r="G82" s="1"/>
      <c r="H82" s="1"/>
      <c r="I82" s="1"/>
      <c r="J82" s="1"/>
      <c r="K82" s="1"/>
      <c r="L82" s="1"/>
      <c r="M82" s="1"/>
      <c r="N82" s="1"/>
      <c r="O82" s="1"/>
      <c r="P82" s="1"/>
      <c r="Q82" s="3"/>
      <c r="R82" s="1"/>
      <c r="S82" s="5"/>
      <c r="T82" s="1"/>
      <c r="U82" s="1"/>
      <c r="V82" s="1"/>
      <c r="W82" s="1"/>
      <c r="X82" s="3"/>
      <c r="Y82" s="1"/>
      <c r="Z82" s="1"/>
      <c r="AA82" s="1"/>
      <c r="AB82" s="1"/>
      <c r="AC82" s="1"/>
      <c r="AD82" s="1"/>
      <c r="AE82" s="1"/>
      <c r="AF82" s="1"/>
      <c r="AG82" s="1"/>
      <c r="AH82" s="1"/>
      <c r="AI82" s="1"/>
      <c r="AJ82" s="1"/>
      <c r="AK82" s="1"/>
      <c r="AL82" s="1"/>
      <c r="AM82" s="1"/>
      <c r="AN82" s="1"/>
      <c r="AO82" s="1"/>
      <c r="AP82" s="1"/>
      <c r="AQ82" s="1"/>
      <c r="AR82" s="1"/>
    </row>
    <row r="83" spans="2:44">
      <c r="B83" s="1"/>
      <c r="C83" s="1"/>
      <c r="D83" s="1"/>
      <c r="E83" s="1"/>
      <c r="F83" s="1"/>
      <c r="G83" s="1"/>
      <c r="H83" s="1"/>
      <c r="I83" s="1"/>
      <c r="J83" s="1"/>
      <c r="K83" s="1"/>
      <c r="L83" s="1"/>
      <c r="M83" s="1"/>
      <c r="N83" s="1"/>
      <c r="O83" s="1"/>
      <c r="P83" s="1"/>
      <c r="Q83" s="3"/>
      <c r="R83" s="1"/>
      <c r="S83" s="5"/>
      <c r="T83" s="1"/>
      <c r="U83" s="1"/>
      <c r="V83" s="1"/>
      <c r="W83" s="1"/>
      <c r="X83" s="3"/>
      <c r="Y83" s="1"/>
      <c r="Z83" s="1"/>
      <c r="AA83" s="1"/>
      <c r="AB83" s="1"/>
      <c r="AC83" s="1"/>
      <c r="AD83" s="1"/>
      <c r="AE83" s="1"/>
      <c r="AF83" s="1"/>
      <c r="AG83" s="1"/>
      <c r="AH83" s="1"/>
      <c r="AI83" s="1"/>
      <c r="AJ83" s="1"/>
      <c r="AK83" s="1"/>
      <c r="AL83" s="1"/>
      <c r="AM83" s="1"/>
      <c r="AN83" s="1"/>
      <c r="AO83" s="1"/>
      <c r="AP83" s="1"/>
      <c r="AQ83" s="1"/>
      <c r="AR83" s="1"/>
    </row>
    <row r="84" spans="2:44">
      <c r="B84" s="1"/>
      <c r="C84" s="1"/>
      <c r="D84" s="1"/>
      <c r="E84" s="1"/>
      <c r="F84" s="1"/>
      <c r="G84" s="1"/>
      <c r="H84" s="1"/>
      <c r="I84" s="1"/>
      <c r="J84" s="1"/>
      <c r="K84" s="1"/>
      <c r="L84" s="1"/>
      <c r="M84" s="1"/>
      <c r="N84" s="1"/>
      <c r="O84" s="1"/>
      <c r="P84" s="1"/>
      <c r="Q84" s="3"/>
      <c r="R84" s="1"/>
      <c r="S84" s="5"/>
      <c r="T84" s="1"/>
      <c r="U84" s="1"/>
      <c r="V84" s="1"/>
      <c r="W84" s="1"/>
      <c r="X84" s="3"/>
      <c r="Y84" s="1"/>
      <c r="Z84" s="1"/>
      <c r="AA84" s="1"/>
      <c r="AB84" s="1"/>
      <c r="AC84" s="1"/>
      <c r="AD84" s="1"/>
      <c r="AE84" s="1"/>
      <c r="AF84" s="1"/>
      <c r="AG84" s="1"/>
      <c r="AH84" s="1"/>
      <c r="AI84" s="1"/>
      <c r="AJ84" s="1"/>
      <c r="AK84" s="1"/>
      <c r="AL84" s="1"/>
      <c r="AM84" s="1"/>
      <c r="AN84" s="1"/>
      <c r="AO84" s="1"/>
      <c r="AP84" s="1"/>
      <c r="AQ84" s="1"/>
      <c r="AR84" s="1"/>
    </row>
    <row r="85" spans="2:44">
      <c r="B85" s="1"/>
      <c r="C85" s="1"/>
      <c r="D85" s="1"/>
      <c r="E85" s="1"/>
      <c r="F85" s="1"/>
      <c r="G85" s="1"/>
      <c r="H85" s="1"/>
      <c r="I85" s="1"/>
      <c r="J85" s="1"/>
      <c r="K85" s="1"/>
      <c r="L85" s="1"/>
      <c r="M85" s="1"/>
      <c r="N85" s="1"/>
      <c r="O85" s="1"/>
      <c r="P85" s="1"/>
      <c r="Q85" s="3"/>
      <c r="R85" s="1"/>
      <c r="S85" s="5"/>
      <c r="T85" s="1"/>
      <c r="U85" s="1"/>
      <c r="V85" s="1"/>
      <c r="W85" s="1"/>
      <c r="X85" s="3"/>
      <c r="Y85" s="1"/>
      <c r="Z85" s="1"/>
      <c r="AA85" s="1"/>
      <c r="AB85" s="1"/>
      <c r="AC85" s="1"/>
      <c r="AD85" s="1"/>
      <c r="AE85" s="1"/>
      <c r="AF85" s="1"/>
      <c r="AG85" s="1"/>
      <c r="AH85" s="1"/>
      <c r="AI85" s="1"/>
      <c r="AJ85" s="1"/>
      <c r="AK85" s="1"/>
      <c r="AL85" s="1"/>
      <c r="AM85" s="1"/>
      <c r="AN85" s="1"/>
      <c r="AO85" s="1"/>
      <c r="AP85" s="1"/>
      <c r="AQ85" s="1"/>
      <c r="AR85" s="1"/>
    </row>
    <row r="86" spans="2:44">
      <c r="B86" s="1"/>
      <c r="C86" s="1"/>
      <c r="D86" s="1"/>
      <c r="E86" s="1"/>
      <c r="F86" s="1"/>
      <c r="G86" s="1"/>
      <c r="H86" s="1"/>
      <c r="I86" s="1"/>
      <c r="J86" s="1"/>
      <c r="K86" s="1"/>
      <c r="L86" s="1"/>
      <c r="M86" s="1"/>
      <c r="N86" s="1"/>
      <c r="O86" s="1"/>
      <c r="P86" s="1"/>
      <c r="Q86" s="3"/>
      <c r="R86" s="1"/>
      <c r="S86" s="5"/>
      <c r="T86" s="1"/>
      <c r="U86" s="1"/>
      <c r="V86" s="1"/>
      <c r="W86" s="1"/>
      <c r="X86" s="3"/>
      <c r="Y86" s="1"/>
      <c r="Z86" s="1"/>
      <c r="AA86" s="1"/>
      <c r="AB86" s="1"/>
      <c r="AC86" s="1"/>
      <c r="AD86" s="1"/>
      <c r="AE86" s="1"/>
      <c r="AF86" s="1"/>
      <c r="AG86" s="1"/>
      <c r="AH86" s="1"/>
      <c r="AI86" s="1"/>
      <c r="AJ86" s="1"/>
      <c r="AK86" s="1"/>
      <c r="AL86" s="1"/>
      <c r="AM86" s="1"/>
      <c r="AN86" s="1"/>
      <c r="AO86" s="1"/>
      <c r="AP86" s="1"/>
      <c r="AQ86" s="1"/>
      <c r="AR86" s="1"/>
    </row>
    <row r="87" spans="2:44">
      <c r="B87" s="1"/>
      <c r="C87" s="1"/>
      <c r="D87" s="1"/>
      <c r="E87" s="1"/>
      <c r="F87" s="1"/>
      <c r="G87" s="1"/>
      <c r="H87" s="1"/>
      <c r="I87" s="1"/>
      <c r="J87" s="1"/>
      <c r="K87" s="1"/>
      <c r="L87" s="1"/>
      <c r="M87" s="1"/>
      <c r="N87" s="1"/>
      <c r="O87" s="1"/>
      <c r="P87" s="1"/>
      <c r="Q87" s="3"/>
      <c r="R87" s="1"/>
      <c r="S87" s="5"/>
      <c r="T87" s="1"/>
      <c r="U87" s="1"/>
      <c r="V87" s="1"/>
      <c r="W87" s="1"/>
      <c r="X87" s="3"/>
      <c r="Y87" s="1"/>
      <c r="Z87" s="1"/>
      <c r="AA87" s="1"/>
      <c r="AB87" s="1"/>
      <c r="AC87" s="1"/>
      <c r="AD87" s="1"/>
      <c r="AE87" s="1"/>
      <c r="AF87" s="1"/>
      <c r="AG87" s="1"/>
      <c r="AH87" s="1"/>
      <c r="AI87" s="1"/>
      <c r="AJ87" s="1"/>
      <c r="AK87" s="1"/>
      <c r="AL87" s="1"/>
      <c r="AM87" s="1"/>
      <c r="AN87" s="1"/>
      <c r="AO87" s="1"/>
      <c r="AP87" s="1"/>
      <c r="AQ87" s="1"/>
      <c r="AR87" s="1"/>
    </row>
    <row r="88" spans="2:44">
      <c r="B88" s="1"/>
      <c r="C88" s="1"/>
      <c r="D88" s="1"/>
      <c r="E88" s="1"/>
      <c r="F88" s="1"/>
      <c r="G88" s="1"/>
      <c r="H88" s="1"/>
      <c r="I88" s="1"/>
      <c r="J88" s="1"/>
      <c r="K88" s="1"/>
      <c r="L88" s="1"/>
      <c r="M88" s="1"/>
      <c r="N88" s="1"/>
      <c r="O88" s="1"/>
      <c r="P88" s="1"/>
      <c r="Q88" s="3"/>
      <c r="R88" s="1"/>
      <c r="S88" s="5"/>
      <c r="T88" s="1"/>
      <c r="U88" s="1"/>
      <c r="V88" s="1"/>
      <c r="W88" s="1"/>
      <c r="X88" s="3"/>
      <c r="Y88" s="1"/>
      <c r="Z88" s="1"/>
      <c r="AA88" s="1"/>
      <c r="AB88" s="1"/>
      <c r="AC88" s="1"/>
      <c r="AD88" s="1"/>
      <c r="AE88" s="1"/>
      <c r="AF88" s="1"/>
      <c r="AG88" s="1"/>
      <c r="AH88" s="1"/>
      <c r="AI88" s="1"/>
      <c r="AJ88" s="1"/>
      <c r="AK88" s="1"/>
      <c r="AL88" s="1"/>
      <c r="AM88" s="1"/>
      <c r="AN88" s="1"/>
      <c r="AO88" s="1"/>
      <c r="AP88" s="1"/>
      <c r="AQ88" s="1"/>
      <c r="AR88" s="1"/>
    </row>
    <row r="89" spans="2:44">
      <c r="B89" s="1"/>
      <c r="C89" s="1"/>
      <c r="D89" s="1"/>
      <c r="E89" s="1"/>
      <c r="F89" s="1"/>
      <c r="G89" s="1"/>
      <c r="H89" s="1"/>
      <c r="I89" s="1"/>
      <c r="J89" s="1"/>
      <c r="K89" s="1"/>
      <c r="L89" s="1"/>
      <c r="M89" s="1"/>
      <c r="N89" s="1"/>
      <c r="O89" s="1"/>
      <c r="P89" s="1"/>
      <c r="Q89" s="3"/>
      <c r="R89" s="1"/>
      <c r="S89" s="5"/>
      <c r="T89" s="1"/>
      <c r="U89" s="1"/>
      <c r="V89" s="1"/>
      <c r="W89" s="1"/>
      <c r="X89" s="3"/>
      <c r="Y89" s="1"/>
      <c r="Z89" s="1"/>
      <c r="AA89" s="1"/>
      <c r="AB89" s="1"/>
      <c r="AC89" s="1"/>
      <c r="AD89" s="1"/>
      <c r="AE89" s="1"/>
      <c r="AF89" s="1"/>
      <c r="AG89" s="1"/>
      <c r="AH89" s="1"/>
      <c r="AI89" s="1"/>
      <c r="AJ89" s="1"/>
      <c r="AK89" s="1"/>
      <c r="AL89" s="1"/>
      <c r="AM89" s="1"/>
      <c r="AN89" s="1"/>
      <c r="AO89" s="1"/>
      <c r="AP89" s="1"/>
      <c r="AQ89" s="1"/>
      <c r="AR89" s="1"/>
    </row>
    <row r="90" spans="2:44">
      <c r="B90" s="1"/>
      <c r="C90" s="1"/>
      <c r="D90" s="1"/>
      <c r="E90" s="1"/>
      <c r="F90" s="1"/>
      <c r="G90" s="1"/>
      <c r="H90" s="1"/>
      <c r="I90" s="1"/>
      <c r="J90" s="1"/>
      <c r="K90" s="1"/>
      <c r="L90" s="1"/>
      <c r="M90" s="1"/>
      <c r="N90" s="1"/>
      <c r="O90" s="1"/>
      <c r="P90" s="1"/>
      <c r="Q90" s="3"/>
      <c r="R90" s="1"/>
      <c r="S90" s="5"/>
      <c r="T90" s="1"/>
      <c r="U90" s="1"/>
      <c r="V90" s="1"/>
      <c r="W90" s="1"/>
      <c r="X90" s="3"/>
      <c r="Y90" s="1"/>
      <c r="Z90" s="1"/>
      <c r="AA90" s="1"/>
      <c r="AB90" s="1"/>
      <c r="AC90" s="1"/>
      <c r="AD90" s="1"/>
      <c r="AE90" s="1"/>
      <c r="AF90" s="1"/>
      <c r="AG90" s="1"/>
      <c r="AH90" s="1"/>
      <c r="AI90" s="1"/>
      <c r="AJ90" s="1"/>
      <c r="AK90" s="1"/>
      <c r="AL90" s="1"/>
      <c r="AM90" s="1"/>
      <c r="AN90" s="1"/>
      <c r="AO90" s="1"/>
      <c r="AP90" s="1"/>
      <c r="AQ90" s="1"/>
      <c r="AR90" s="1"/>
    </row>
    <row r="91" spans="2:44">
      <c r="B91" s="1"/>
      <c r="C91" s="1"/>
      <c r="D91" s="1"/>
      <c r="E91" s="1"/>
      <c r="F91" s="1"/>
      <c r="G91" s="1"/>
      <c r="H91" s="1"/>
      <c r="I91" s="1"/>
      <c r="J91" s="1"/>
      <c r="K91" s="1"/>
      <c r="L91" s="1"/>
      <c r="M91" s="1"/>
      <c r="N91" s="1"/>
      <c r="O91" s="1"/>
      <c r="P91" s="1"/>
      <c r="Q91" s="3"/>
      <c r="R91" s="1"/>
      <c r="S91" s="5"/>
      <c r="T91" s="1"/>
      <c r="U91" s="1"/>
      <c r="V91" s="1"/>
      <c r="W91" s="1"/>
      <c r="X91" s="3"/>
      <c r="Y91" s="1"/>
      <c r="Z91" s="1"/>
      <c r="AA91" s="1"/>
      <c r="AB91" s="1"/>
      <c r="AC91" s="1"/>
      <c r="AD91" s="1"/>
      <c r="AE91" s="1"/>
      <c r="AF91" s="1"/>
      <c r="AG91" s="1"/>
      <c r="AH91" s="1"/>
      <c r="AI91" s="1"/>
      <c r="AJ91" s="1"/>
      <c r="AK91" s="1"/>
      <c r="AL91" s="1"/>
      <c r="AM91" s="1"/>
      <c r="AN91" s="1"/>
      <c r="AO91" s="1"/>
      <c r="AP91" s="1"/>
      <c r="AQ91" s="1"/>
      <c r="AR91" s="1"/>
    </row>
    <row r="92" spans="2:44">
      <c r="B92" s="1"/>
      <c r="C92" s="1"/>
      <c r="D92" s="1"/>
      <c r="E92" s="1"/>
      <c r="F92" s="1"/>
      <c r="G92" s="1"/>
      <c r="H92" s="1"/>
      <c r="I92" s="1"/>
      <c r="J92" s="1"/>
      <c r="K92" s="1"/>
      <c r="L92" s="1"/>
      <c r="M92" s="1"/>
      <c r="N92" s="1"/>
      <c r="O92" s="1"/>
      <c r="P92" s="1"/>
      <c r="Q92" s="3"/>
      <c r="R92" s="1"/>
      <c r="S92" s="5"/>
      <c r="T92" s="1"/>
      <c r="U92" s="1"/>
      <c r="V92" s="1"/>
      <c r="W92" s="1"/>
      <c r="X92" s="3"/>
      <c r="Y92" s="1"/>
      <c r="Z92" s="1"/>
      <c r="AA92" s="1"/>
      <c r="AB92" s="1"/>
      <c r="AC92" s="1"/>
      <c r="AD92" s="1"/>
      <c r="AE92" s="1"/>
      <c r="AF92" s="1"/>
      <c r="AG92" s="1"/>
      <c r="AH92" s="1"/>
      <c r="AI92" s="1"/>
      <c r="AJ92" s="1"/>
      <c r="AK92" s="1"/>
      <c r="AL92" s="1"/>
      <c r="AM92" s="1"/>
      <c r="AN92" s="1"/>
      <c r="AO92" s="1"/>
      <c r="AP92" s="1"/>
      <c r="AQ92" s="1"/>
      <c r="AR92" s="1"/>
    </row>
    <row r="93" spans="2:44">
      <c r="B93" s="1"/>
      <c r="C93" s="1"/>
      <c r="D93" s="1"/>
      <c r="E93" s="1"/>
      <c r="F93" s="1"/>
      <c r="G93" s="1"/>
      <c r="H93" s="1"/>
      <c r="I93" s="1"/>
      <c r="J93" s="1"/>
      <c r="K93" s="1"/>
      <c r="L93" s="1"/>
      <c r="M93" s="1"/>
      <c r="N93" s="1"/>
      <c r="O93" s="1"/>
      <c r="P93" s="1"/>
      <c r="Q93" s="3"/>
      <c r="R93" s="1"/>
      <c r="S93" s="5"/>
      <c r="T93" s="1"/>
      <c r="U93" s="1"/>
      <c r="V93" s="1"/>
      <c r="W93" s="1"/>
      <c r="X93" s="3"/>
      <c r="Y93" s="1"/>
      <c r="Z93" s="1"/>
      <c r="AA93" s="1"/>
      <c r="AB93" s="1"/>
      <c r="AC93" s="1"/>
      <c r="AD93" s="1"/>
      <c r="AE93" s="1"/>
      <c r="AF93" s="1"/>
      <c r="AG93" s="1"/>
      <c r="AH93" s="1"/>
      <c r="AI93" s="1"/>
      <c r="AJ93" s="1"/>
      <c r="AK93" s="1"/>
      <c r="AL93" s="1"/>
      <c r="AM93" s="1"/>
      <c r="AN93" s="1"/>
      <c r="AO93" s="1"/>
      <c r="AP93" s="1"/>
      <c r="AQ93" s="1"/>
      <c r="AR93" s="1"/>
    </row>
    <row r="94" spans="2:44">
      <c r="B94" s="1"/>
      <c r="C94" s="1"/>
      <c r="D94" s="1"/>
      <c r="E94" s="1"/>
      <c r="F94" s="1"/>
      <c r="G94" s="1"/>
      <c r="H94" s="1"/>
      <c r="I94" s="1"/>
      <c r="J94" s="1"/>
      <c r="K94" s="1"/>
      <c r="L94" s="1"/>
      <c r="M94" s="1"/>
      <c r="N94" s="1"/>
      <c r="O94" s="1"/>
      <c r="P94" s="1"/>
      <c r="Q94" s="3"/>
      <c r="R94" s="1"/>
      <c r="S94" s="5"/>
      <c r="T94" s="1"/>
      <c r="U94" s="1"/>
      <c r="V94" s="1"/>
      <c r="W94" s="1"/>
      <c r="X94" s="3"/>
      <c r="Y94" s="1"/>
      <c r="Z94" s="1"/>
      <c r="AA94" s="1"/>
      <c r="AB94" s="1"/>
      <c r="AC94" s="1"/>
      <c r="AD94" s="1"/>
      <c r="AE94" s="1"/>
      <c r="AF94" s="1"/>
      <c r="AG94" s="1"/>
      <c r="AH94" s="1"/>
      <c r="AI94" s="1"/>
      <c r="AJ94" s="1"/>
      <c r="AK94" s="1"/>
      <c r="AL94" s="1"/>
      <c r="AM94" s="1"/>
      <c r="AN94" s="1"/>
      <c r="AO94" s="1"/>
      <c r="AP94" s="1"/>
      <c r="AQ94" s="1"/>
      <c r="AR94" s="1"/>
    </row>
    <row r="95" spans="2:44">
      <c r="B95" s="1"/>
      <c r="C95" s="1"/>
      <c r="D95" s="1"/>
      <c r="E95" s="1"/>
      <c r="F95" s="1"/>
      <c r="G95" s="1"/>
      <c r="H95" s="1"/>
      <c r="I95" s="1"/>
      <c r="J95" s="1"/>
      <c r="K95" s="1"/>
      <c r="L95" s="1"/>
      <c r="M95" s="1"/>
      <c r="N95" s="1"/>
      <c r="O95" s="1"/>
      <c r="P95" s="1"/>
      <c r="Q95" s="3"/>
      <c r="R95" s="1"/>
      <c r="S95" s="5"/>
      <c r="T95" s="1"/>
      <c r="U95" s="1"/>
      <c r="V95" s="1"/>
      <c r="W95" s="1"/>
      <c r="X95" s="3"/>
      <c r="Y95" s="1"/>
      <c r="Z95" s="1"/>
      <c r="AA95" s="1"/>
      <c r="AB95" s="1"/>
      <c r="AC95" s="1"/>
      <c r="AD95" s="1"/>
      <c r="AE95" s="1"/>
      <c r="AF95" s="1"/>
      <c r="AG95" s="1"/>
      <c r="AH95" s="1"/>
      <c r="AI95" s="1"/>
      <c r="AJ95" s="1"/>
      <c r="AK95" s="1"/>
      <c r="AL95" s="1"/>
      <c r="AM95" s="1"/>
      <c r="AN95" s="1"/>
      <c r="AO95" s="1"/>
      <c r="AP95" s="1"/>
      <c r="AQ95" s="1"/>
      <c r="AR95" s="1"/>
    </row>
    <row r="96" spans="2:44">
      <c r="B96" s="1"/>
      <c r="C96" s="1"/>
      <c r="D96" s="1"/>
      <c r="E96" s="1"/>
      <c r="F96" s="1"/>
      <c r="G96" s="1"/>
      <c r="H96" s="1"/>
      <c r="I96" s="1"/>
      <c r="J96" s="1"/>
      <c r="K96" s="1"/>
      <c r="L96" s="1"/>
      <c r="M96" s="1"/>
      <c r="N96" s="1"/>
      <c r="O96" s="1"/>
      <c r="P96" s="1"/>
      <c r="Q96" s="3"/>
      <c r="R96" s="1"/>
      <c r="S96" s="5"/>
      <c r="T96" s="1"/>
      <c r="U96" s="1"/>
      <c r="V96" s="1"/>
      <c r="W96" s="1"/>
      <c r="X96" s="3"/>
      <c r="Y96" s="1"/>
      <c r="Z96" s="1"/>
      <c r="AA96" s="1"/>
      <c r="AB96" s="1"/>
      <c r="AC96" s="1"/>
      <c r="AD96" s="1"/>
      <c r="AE96" s="1"/>
      <c r="AF96" s="1"/>
      <c r="AG96" s="1"/>
      <c r="AH96" s="1"/>
      <c r="AI96" s="1"/>
      <c r="AJ96" s="1"/>
      <c r="AK96" s="1"/>
      <c r="AL96" s="1"/>
      <c r="AM96" s="1"/>
      <c r="AN96" s="1"/>
      <c r="AO96" s="1"/>
      <c r="AP96" s="1"/>
      <c r="AQ96" s="1"/>
      <c r="AR96" s="1"/>
    </row>
    <row r="97" spans="2:44">
      <c r="B97" s="1"/>
      <c r="C97" s="1"/>
      <c r="D97" s="1"/>
      <c r="E97" s="1"/>
      <c r="F97" s="1"/>
      <c r="G97" s="1"/>
      <c r="H97" s="1"/>
      <c r="I97" s="1"/>
      <c r="J97" s="1"/>
      <c r="K97" s="1"/>
      <c r="L97" s="1"/>
      <c r="M97" s="1"/>
      <c r="N97" s="1"/>
      <c r="O97" s="1"/>
      <c r="P97" s="1"/>
      <c r="Q97" s="3"/>
      <c r="R97" s="1"/>
      <c r="S97" s="5"/>
      <c r="T97" s="1"/>
      <c r="U97" s="1"/>
      <c r="V97" s="1"/>
      <c r="W97" s="1"/>
      <c r="X97" s="3"/>
      <c r="Y97" s="1"/>
      <c r="Z97" s="1"/>
      <c r="AA97" s="1"/>
      <c r="AB97" s="1"/>
      <c r="AC97" s="1"/>
      <c r="AD97" s="1"/>
      <c r="AE97" s="1"/>
      <c r="AF97" s="1"/>
      <c r="AG97" s="1"/>
      <c r="AH97" s="1"/>
      <c r="AI97" s="1"/>
      <c r="AJ97" s="1"/>
      <c r="AK97" s="1"/>
      <c r="AL97" s="1"/>
      <c r="AM97" s="1"/>
      <c r="AN97" s="1"/>
      <c r="AO97" s="1"/>
      <c r="AP97" s="1"/>
      <c r="AQ97" s="1"/>
      <c r="AR97" s="1"/>
    </row>
    <row r="98" spans="2:44">
      <c r="B98" s="1"/>
      <c r="C98" s="1"/>
      <c r="D98" s="1"/>
      <c r="E98" s="1"/>
      <c r="F98" s="1"/>
      <c r="G98" s="1"/>
      <c r="H98" s="1"/>
      <c r="I98" s="1"/>
      <c r="J98" s="1"/>
      <c r="K98" s="1"/>
      <c r="L98" s="1"/>
      <c r="M98" s="1"/>
      <c r="N98" s="1"/>
      <c r="O98" s="1"/>
      <c r="P98" s="1"/>
      <c r="Q98" s="3"/>
      <c r="R98" s="1"/>
      <c r="S98" s="5"/>
      <c r="T98" s="1"/>
      <c r="U98" s="1"/>
      <c r="V98" s="1"/>
      <c r="W98" s="1"/>
      <c r="X98" s="3"/>
      <c r="Y98" s="1"/>
      <c r="Z98" s="1"/>
      <c r="AA98" s="1"/>
      <c r="AB98" s="1"/>
      <c r="AC98" s="1"/>
      <c r="AD98" s="1"/>
      <c r="AE98" s="1"/>
      <c r="AF98" s="1"/>
      <c r="AG98" s="1"/>
      <c r="AH98" s="1"/>
      <c r="AI98" s="1"/>
      <c r="AJ98" s="1"/>
      <c r="AK98" s="1"/>
      <c r="AL98" s="1"/>
      <c r="AM98" s="1"/>
      <c r="AN98" s="1"/>
      <c r="AO98" s="1"/>
      <c r="AP98" s="1"/>
      <c r="AQ98" s="1"/>
      <c r="AR98" s="1"/>
    </row>
    <row r="99" spans="2:44">
      <c r="B99" s="1"/>
      <c r="C99" s="1"/>
      <c r="D99" s="1"/>
      <c r="E99" s="1"/>
      <c r="F99" s="1"/>
      <c r="G99" s="1"/>
      <c r="H99" s="1"/>
      <c r="I99" s="1"/>
      <c r="J99" s="1"/>
      <c r="K99" s="1"/>
      <c r="L99" s="1"/>
      <c r="M99" s="1"/>
      <c r="N99" s="1"/>
      <c r="O99" s="1"/>
      <c r="P99" s="1"/>
      <c r="Q99" s="3"/>
      <c r="R99" s="1"/>
      <c r="S99" s="5"/>
      <c r="T99" s="1"/>
      <c r="U99" s="1"/>
      <c r="V99" s="1"/>
      <c r="W99" s="1"/>
      <c r="X99" s="3"/>
      <c r="Y99" s="1"/>
      <c r="Z99" s="1"/>
      <c r="AA99" s="1"/>
      <c r="AB99" s="1"/>
      <c r="AC99" s="1"/>
      <c r="AD99" s="1"/>
      <c r="AE99" s="1"/>
      <c r="AF99" s="1"/>
      <c r="AG99" s="1"/>
      <c r="AH99" s="1"/>
      <c r="AI99" s="1"/>
      <c r="AJ99" s="1"/>
      <c r="AK99" s="1"/>
      <c r="AL99" s="1"/>
      <c r="AM99" s="1"/>
      <c r="AN99" s="1"/>
      <c r="AO99" s="1"/>
      <c r="AP99" s="1"/>
      <c r="AQ99" s="1"/>
      <c r="AR99" s="1"/>
    </row>
    <row r="100" spans="2:44">
      <c r="B100" s="1"/>
      <c r="C100" s="1"/>
      <c r="D100" s="1"/>
      <c r="E100" s="1"/>
      <c r="F100" s="1"/>
      <c r="G100" s="1"/>
      <c r="H100" s="1"/>
      <c r="I100" s="1"/>
      <c r="J100" s="1"/>
      <c r="K100" s="1"/>
      <c r="L100" s="1"/>
      <c r="M100" s="1"/>
      <c r="N100" s="1"/>
      <c r="O100" s="1"/>
      <c r="P100" s="1"/>
      <c r="Q100" s="3"/>
      <c r="R100" s="1"/>
      <c r="S100" s="5"/>
      <c r="T100" s="1"/>
      <c r="U100" s="1"/>
      <c r="V100" s="1"/>
      <c r="W100" s="1"/>
      <c r="X100" s="3"/>
      <c r="Y100" s="1"/>
      <c r="Z100" s="1"/>
      <c r="AA100" s="1"/>
      <c r="AB100" s="1"/>
      <c r="AC100" s="1"/>
      <c r="AD100" s="1"/>
      <c r="AE100" s="1"/>
      <c r="AF100" s="1"/>
      <c r="AG100" s="1"/>
      <c r="AH100" s="1"/>
      <c r="AI100" s="1"/>
      <c r="AJ100" s="1"/>
      <c r="AK100" s="1"/>
      <c r="AL100" s="1"/>
      <c r="AM100" s="1"/>
      <c r="AN100" s="1"/>
      <c r="AO100" s="1"/>
      <c r="AP100" s="1"/>
      <c r="AQ100" s="1"/>
      <c r="AR100" s="1"/>
    </row>
    <row r="101" spans="2:44">
      <c r="B101" s="1"/>
      <c r="C101" s="1"/>
      <c r="D101" s="1"/>
      <c r="E101" s="1"/>
      <c r="F101" s="1"/>
      <c r="G101" s="1"/>
      <c r="H101" s="1"/>
      <c r="I101" s="1"/>
      <c r="J101" s="1"/>
      <c r="K101" s="1"/>
      <c r="L101" s="1"/>
      <c r="M101" s="1"/>
      <c r="N101" s="1"/>
      <c r="O101" s="1"/>
      <c r="P101" s="1"/>
      <c r="Q101" s="3"/>
      <c r="R101" s="1"/>
      <c r="S101" s="5"/>
      <c r="T101" s="1"/>
      <c r="U101" s="1"/>
      <c r="V101" s="1"/>
      <c r="W101" s="1"/>
      <c r="X101" s="3"/>
      <c r="Y101" s="1"/>
      <c r="Z101" s="1"/>
      <c r="AA101" s="1"/>
      <c r="AB101" s="1"/>
      <c r="AC101" s="1"/>
      <c r="AD101" s="1"/>
      <c r="AE101" s="1"/>
      <c r="AF101" s="1"/>
      <c r="AG101" s="1"/>
      <c r="AH101" s="1"/>
      <c r="AI101" s="1"/>
      <c r="AJ101" s="1"/>
      <c r="AK101" s="1"/>
      <c r="AL101" s="1"/>
      <c r="AM101" s="1"/>
      <c r="AN101" s="1"/>
      <c r="AO101" s="1"/>
      <c r="AP101" s="1"/>
      <c r="AQ101" s="1"/>
      <c r="AR101" s="1"/>
    </row>
    <row r="102" spans="2:44">
      <c r="B102" s="1"/>
      <c r="C102" s="1"/>
      <c r="D102" s="1"/>
      <c r="E102" s="1"/>
      <c r="F102" s="1"/>
      <c r="G102" s="1"/>
      <c r="H102" s="1"/>
      <c r="I102" s="1"/>
      <c r="J102" s="1"/>
      <c r="K102" s="1"/>
      <c r="L102" s="1"/>
      <c r="M102" s="1"/>
      <c r="N102" s="1"/>
      <c r="O102" s="1"/>
      <c r="P102" s="1"/>
      <c r="Q102" s="3"/>
      <c r="R102" s="1"/>
      <c r="S102" s="5"/>
      <c r="T102" s="1"/>
      <c r="U102" s="1"/>
      <c r="V102" s="1"/>
      <c r="W102" s="1"/>
      <c r="X102" s="3"/>
      <c r="Y102" s="1"/>
      <c r="Z102" s="1"/>
      <c r="AA102" s="1"/>
      <c r="AB102" s="1"/>
      <c r="AC102" s="1"/>
      <c r="AD102" s="1"/>
      <c r="AE102" s="1"/>
      <c r="AF102" s="1"/>
      <c r="AG102" s="1"/>
      <c r="AH102" s="1"/>
      <c r="AI102" s="1"/>
      <c r="AJ102" s="1"/>
      <c r="AK102" s="1"/>
      <c r="AL102" s="1"/>
      <c r="AM102" s="1"/>
      <c r="AN102" s="1"/>
      <c r="AO102" s="1"/>
      <c r="AP102" s="1"/>
      <c r="AQ102" s="1"/>
      <c r="AR102" s="1"/>
    </row>
    <row r="103" spans="2:44">
      <c r="B103" s="1"/>
      <c r="C103" s="1"/>
      <c r="D103" s="1"/>
      <c r="E103" s="1"/>
      <c r="F103" s="1"/>
      <c r="G103" s="1"/>
      <c r="H103" s="1"/>
      <c r="I103" s="1"/>
      <c r="J103" s="1"/>
      <c r="K103" s="1"/>
      <c r="L103" s="1"/>
      <c r="M103" s="1"/>
      <c r="N103" s="1"/>
      <c r="O103" s="1"/>
      <c r="P103" s="1"/>
      <c r="Q103" s="3"/>
      <c r="R103" s="1"/>
      <c r="S103" s="5"/>
      <c r="T103" s="1"/>
      <c r="U103" s="1"/>
      <c r="V103" s="1"/>
      <c r="W103" s="1"/>
      <c r="X103" s="3"/>
      <c r="Y103" s="1"/>
      <c r="Z103" s="1"/>
      <c r="AA103" s="1"/>
      <c r="AB103" s="1"/>
      <c r="AC103" s="1"/>
      <c r="AD103" s="1"/>
      <c r="AE103" s="1"/>
      <c r="AF103" s="1"/>
      <c r="AG103" s="1"/>
      <c r="AH103" s="1"/>
      <c r="AI103" s="1"/>
      <c r="AJ103" s="1"/>
      <c r="AK103" s="1"/>
      <c r="AL103" s="1"/>
      <c r="AM103" s="1"/>
      <c r="AN103" s="1"/>
      <c r="AO103" s="1"/>
      <c r="AP103" s="1"/>
      <c r="AQ103" s="1"/>
      <c r="AR103" s="1"/>
    </row>
    <row r="104" spans="2:44">
      <c r="B104" s="1"/>
      <c r="C104" s="1"/>
      <c r="D104" s="1"/>
      <c r="E104" s="1"/>
      <c r="F104" s="1"/>
      <c r="G104" s="1"/>
      <c r="H104" s="1"/>
      <c r="I104" s="1"/>
      <c r="J104" s="1"/>
      <c r="K104" s="1"/>
      <c r="L104" s="1"/>
      <c r="M104" s="1"/>
      <c r="N104" s="1"/>
      <c r="O104" s="1"/>
      <c r="P104" s="1"/>
      <c r="Q104" s="3"/>
      <c r="R104" s="1"/>
      <c r="S104" s="5"/>
      <c r="T104" s="1"/>
      <c r="U104" s="1"/>
      <c r="V104" s="1"/>
      <c r="W104" s="1"/>
      <c r="X104" s="3"/>
      <c r="Y104" s="1"/>
      <c r="Z104" s="1"/>
      <c r="AA104" s="1"/>
      <c r="AB104" s="1"/>
      <c r="AC104" s="1"/>
      <c r="AD104" s="1"/>
      <c r="AE104" s="1"/>
      <c r="AF104" s="1"/>
      <c r="AG104" s="1"/>
      <c r="AH104" s="1"/>
      <c r="AI104" s="1"/>
      <c r="AJ104" s="1"/>
      <c r="AK104" s="1"/>
      <c r="AL104" s="1"/>
      <c r="AM104" s="1"/>
      <c r="AN104" s="1"/>
      <c r="AO104" s="1"/>
      <c r="AP104" s="1"/>
      <c r="AQ104" s="1"/>
      <c r="AR104" s="1"/>
    </row>
  </sheetData>
  <sortState ref="A2:AR104">
    <sortCondition descending="1" ref="B2:B10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0"/>
  <sheetViews>
    <sheetView workbookViewId="0">
      <selection activeCell="A70" sqref="A2:A70"/>
    </sheetView>
  </sheetViews>
  <sheetFormatPr defaultRowHeight="15"/>
  <sheetData>
    <row r="1" spans="1:44">
      <c r="A1" t="s">
        <v>0</v>
      </c>
      <c r="B1" t="s">
        <v>1</v>
      </c>
      <c r="C1" t="s">
        <v>2</v>
      </c>
      <c r="D1" t="s">
        <v>3</v>
      </c>
      <c r="E1" t="s">
        <v>4</v>
      </c>
      <c r="F1" t="s">
        <v>5</v>
      </c>
      <c r="G1" t="s">
        <v>6</v>
      </c>
      <c r="H1" t="s">
        <v>7</v>
      </c>
      <c r="I1" t="s">
        <v>8</v>
      </c>
      <c r="J1" t="s">
        <v>9</v>
      </c>
      <c r="K1" t="s">
        <v>10</v>
      </c>
      <c r="L1" t="s">
        <v>11</v>
      </c>
      <c r="M1" t="s">
        <v>12</v>
      </c>
      <c r="N1" t="s">
        <v>13</v>
      </c>
      <c r="O1" t="s">
        <v>14</v>
      </c>
      <c r="P1" t="s">
        <v>15</v>
      </c>
      <c r="Q1" s="2" t="s">
        <v>16</v>
      </c>
      <c r="R1" t="s">
        <v>17</v>
      </c>
      <c r="S1" t="s">
        <v>18</v>
      </c>
      <c r="T1" t="s">
        <v>19</v>
      </c>
      <c r="U1" t="s">
        <v>20</v>
      </c>
      <c r="V1" t="s">
        <v>21</v>
      </c>
      <c r="W1" t="s">
        <v>22</v>
      </c>
      <c r="X1" s="2"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row>
    <row r="2" spans="1:44">
      <c r="A2" t="s">
        <v>174</v>
      </c>
      <c r="B2" s="1">
        <v>2752.81594276428</v>
      </c>
      <c r="C2" s="1">
        <v>5.7436313472552799E-9</v>
      </c>
      <c r="D2" s="1">
        <v>2.4615562916808298E-10</v>
      </c>
      <c r="E2" s="1">
        <v>3.2492543050187002E-8</v>
      </c>
      <c r="F2" s="1">
        <v>0.20135516334384301</v>
      </c>
      <c r="G2" s="1">
        <v>-4.9663489298874</v>
      </c>
      <c r="H2" s="1">
        <v>38.825767827685901</v>
      </c>
      <c r="I2" s="1">
        <v>192.82231045089699</v>
      </c>
      <c r="J2" s="1">
        <v>0.73385999736794205</v>
      </c>
      <c r="K2" s="1">
        <v>0.61439441640106696</v>
      </c>
      <c r="L2" s="1">
        <v>0.90111181072156599</v>
      </c>
      <c r="M2" s="1">
        <v>1.0705843489846001</v>
      </c>
      <c r="N2" s="1">
        <v>1.0705843489846001</v>
      </c>
      <c r="O2" s="1">
        <v>89.525985999219003</v>
      </c>
      <c r="P2" s="1">
        <v>83.623477295517404</v>
      </c>
      <c r="Q2" s="3">
        <v>1.07758256568734E-5</v>
      </c>
      <c r="R2" s="1">
        <v>2.3572118624410699E-7</v>
      </c>
      <c r="S2" s="1">
        <v>3.1115196584222102E-5</v>
      </c>
      <c r="T2" s="1">
        <v>0.24133724135637999</v>
      </c>
      <c r="U2" s="1">
        <v>-4.1435793099304901</v>
      </c>
      <c r="V2" s="1">
        <v>43.980613680393603</v>
      </c>
      <c r="W2" s="1">
        <v>182.23716084037599</v>
      </c>
      <c r="X2" s="3">
        <v>9.6461379066106802E-7</v>
      </c>
      <c r="Y2" s="1">
        <v>2.08999654643231E-8</v>
      </c>
      <c r="Z2" s="1">
        <v>2.7587954412906501E-6</v>
      </c>
      <c r="AA2" s="1">
        <v>0.167996872663987</v>
      </c>
      <c r="AB2" s="1">
        <v>-5.95249175858239</v>
      </c>
      <c r="AC2" s="1">
        <v>34.2751071725354</v>
      </c>
      <c r="AD2" s="1">
        <v>204.02229290758601</v>
      </c>
      <c r="AE2" s="1">
        <v>0.70732718344682499</v>
      </c>
      <c r="AF2" s="1">
        <v>0.52289280006419503</v>
      </c>
      <c r="AG2" s="1">
        <v>0.93367188214980701</v>
      </c>
      <c r="AH2" s="1">
        <v>0.89322180551831898</v>
      </c>
      <c r="AI2" s="1">
        <v>-1.11954275390726</v>
      </c>
      <c r="AJ2" s="1">
        <v>182.23716084037599</v>
      </c>
      <c r="AK2" s="1">
        <v>204.02229290758601</v>
      </c>
      <c r="AL2" s="1">
        <v>0.70976500674795695</v>
      </c>
      <c r="AM2" s="1">
        <v>0.23224948086240299</v>
      </c>
      <c r="AN2" s="1">
        <v>0.90666755700706703</v>
      </c>
      <c r="AO2" s="1">
        <v>1.2831648770886099</v>
      </c>
      <c r="AP2" s="1">
        <v>1.2831648770886099</v>
      </c>
      <c r="AQ2" s="1">
        <v>43.980613680393603</v>
      </c>
      <c r="AR2" s="1">
        <v>34.2751071725354</v>
      </c>
    </row>
    <row r="3" spans="1:44">
      <c r="A3" t="s">
        <v>175</v>
      </c>
      <c r="B3" s="1">
        <v>47638.5646514892</v>
      </c>
      <c r="C3" s="1">
        <v>9.4902051002323396E-8</v>
      </c>
      <c r="D3" s="1">
        <v>8.1344615144848607E-9</v>
      </c>
      <c r="E3" s="1">
        <v>5.3687445995600002E-7</v>
      </c>
      <c r="F3" s="1">
        <v>0.19171336548651899</v>
      </c>
      <c r="G3" s="1">
        <v>-5.2161204173859099</v>
      </c>
      <c r="H3" s="1">
        <v>643.23162513005695</v>
      </c>
      <c r="I3" s="1">
        <v>3355.1736120133301</v>
      </c>
      <c r="J3" s="1">
        <v>0.76787484404769202</v>
      </c>
      <c r="K3" s="1">
        <v>0.81444550728663101</v>
      </c>
      <c r="L3" s="1">
        <v>0.94287887827251604</v>
      </c>
      <c r="M3" s="1">
        <v>1.04121641077237</v>
      </c>
      <c r="N3" s="1">
        <v>1.04121641077237</v>
      </c>
      <c r="O3" s="1">
        <v>1499.03473193113</v>
      </c>
      <c r="P3" s="1">
        <v>1439.6956448557801</v>
      </c>
      <c r="Q3" s="3">
        <v>1.14750996113169E-4</v>
      </c>
      <c r="R3" s="1">
        <v>6.9077077735615804E-6</v>
      </c>
      <c r="S3" s="1">
        <v>3.31343501276776E-4</v>
      </c>
      <c r="T3" s="1">
        <v>0.23837542288710301</v>
      </c>
      <c r="U3" s="1">
        <v>-4.1950633496038101</v>
      </c>
      <c r="V3" s="1">
        <v>731.88430450300405</v>
      </c>
      <c r="W3" s="1">
        <v>3070.3010212273598</v>
      </c>
      <c r="X3" s="3">
        <v>8.0964861928489102E-6</v>
      </c>
      <c r="Y3" s="1">
        <v>3.50847735023453E-7</v>
      </c>
      <c r="Z3" s="1">
        <v>2.3155950511547899E-5</v>
      </c>
      <c r="AA3" s="1">
        <v>0.154185419205631</v>
      </c>
      <c r="AB3" s="1">
        <v>-6.4856975786169402</v>
      </c>
      <c r="AC3" s="1">
        <v>565.31738831100495</v>
      </c>
      <c r="AD3" s="1">
        <v>3666.4776153611401</v>
      </c>
      <c r="AE3" s="1">
        <v>0.70732718344682499</v>
      </c>
      <c r="AF3" s="1">
        <v>0.45707803005465403</v>
      </c>
      <c r="AG3" s="1">
        <v>0.93367188214980701</v>
      </c>
      <c r="AH3" s="1">
        <v>0.83739799972375795</v>
      </c>
      <c r="AI3" s="1">
        <v>-1.19417529099649</v>
      </c>
      <c r="AJ3" s="1">
        <v>3070.3010212273598</v>
      </c>
      <c r="AK3" s="1">
        <v>3666.4776153611401</v>
      </c>
      <c r="AL3" s="1">
        <v>0.70976500674795695</v>
      </c>
      <c r="AM3" s="1">
        <v>0.30724869698577101</v>
      </c>
      <c r="AN3" s="1">
        <v>0.90666755700706703</v>
      </c>
      <c r="AO3" s="1">
        <v>1.29464318570063</v>
      </c>
      <c r="AP3" s="1">
        <v>1.29464318570063</v>
      </c>
      <c r="AQ3" s="1">
        <v>731.88430450300405</v>
      </c>
      <c r="AR3" s="1">
        <v>565.31738831100495</v>
      </c>
    </row>
    <row r="4" spans="1:44">
      <c r="A4" t="s">
        <v>170</v>
      </c>
      <c r="B4" s="1">
        <v>4008.9065354466402</v>
      </c>
      <c r="C4" s="1">
        <v>2.0810997746819201E-7</v>
      </c>
      <c r="D4" s="1">
        <v>2.67569971030532E-8</v>
      </c>
      <c r="E4" s="1">
        <v>1.17730787253434E-6</v>
      </c>
      <c r="F4" s="1">
        <v>0.253394678110898</v>
      </c>
      <c r="G4" s="1">
        <v>-3.9464127954666299</v>
      </c>
      <c r="H4" s="1">
        <v>68.018007216183804</v>
      </c>
      <c r="I4" s="1">
        <v>268.42713393785999</v>
      </c>
      <c r="J4" s="1">
        <v>0.79261010738767002</v>
      </c>
      <c r="K4" s="1">
        <v>0.91426654247507999</v>
      </c>
      <c r="L4" s="1">
        <v>0.97325148069927903</v>
      </c>
      <c r="M4" s="1">
        <v>1.01673436074067</v>
      </c>
      <c r="N4" s="1">
        <v>1.01673436074067</v>
      </c>
      <c r="O4" s="1">
        <v>136.247615253383</v>
      </c>
      <c r="P4" s="1">
        <v>134.00512514843101</v>
      </c>
      <c r="Q4" s="3">
        <v>3.4275374391859898E-4</v>
      </c>
      <c r="R4" s="1">
        <v>3.7488690741096798E-5</v>
      </c>
      <c r="S4" s="1">
        <v>9.8970143556495493E-4</v>
      </c>
      <c r="T4" s="1">
        <v>0.32757937113757302</v>
      </c>
      <c r="U4" s="1">
        <v>-3.0526952797037699</v>
      </c>
      <c r="V4" s="1">
        <v>77.980709455658996</v>
      </c>
      <c r="W4" s="1">
        <v>238.05134361837699</v>
      </c>
      <c r="X4" s="3">
        <v>8.4934519318650607E-6</v>
      </c>
      <c r="Y4" s="1">
        <v>5.5207437557122905E-7</v>
      </c>
      <c r="Z4" s="1">
        <v>2.4291272525133999E-5</v>
      </c>
      <c r="AA4" s="1">
        <v>0.19601009267448699</v>
      </c>
      <c r="AB4" s="1">
        <v>-5.1017781092563101</v>
      </c>
      <c r="AC4" s="1">
        <v>59.328125352482203</v>
      </c>
      <c r="AD4" s="1">
        <v>302.67893110321199</v>
      </c>
      <c r="AE4" s="1">
        <v>0.70732718344682499</v>
      </c>
      <c r="AF4" s="1">
        <v>0.25626959121354098</v>
      </c>
      <c r="AG4" s="1">
        <v>0.93367188214980701</v>
      </c>
      <c r="AH4" s="1">
        <v>0.78648138058722805</v>
      </c>
      <c r="AI4" s="1">
        <v>-1.2714859177636799</v>
      </c>
      <c r="AJ4" s="1">
        <v>238.05134361837699</v>
      </c>
      <c r="AK4" s="1">
        <v>302.67893110321199</v>
      </c>
      <c r="AL4" s="1">
        <v>0.70976500674795695</v>
      </c>
      <c r="AM4" s="1">
        <v>0.23845943531480801</v>
      </c>
      <c r="AN4" s="1">
        <v>0.90666755700706703</v>
      </c>
      <c r="AO4" s="1">
        <v>1.31439699124079</v>
      </c>
      <c r="AP4" s="1">
        <v>1.31439699124079</v>
      </c>
      <c r="AQ4" s="1">
        <v>77.980709455658996</v>
      </c>
      <c r="AR4" s="1">
        <v>59.328125352482203</v>
      </c>
    </row>
    <row r="5" spans="1:44">
      <c r="A5" t="s">
        <v>147</v>
      </c>
      <c r="B5" s="1">
        <v>814.63607740402199</v>
      </c>
      <c r="C5" s="1">
        <v>9.0767085244979201E-7</v>
      </c>
      <c r="D5" s="1">
        <v>1.5560071756282099E-7</v>
      </c>
      <c r="E5" s="1">
        <v>5.1348236795731097E-6</v>
      </c>
      <c r="F5" s="1">
        <v>0.365351777489136</v>
      </c>
      <c r="G5" s="1">
        <v>-2.7370880932137598</v>
      </c>
      <c r="H5" s="1">
        <v>18.561113685092</v>
      </c>
      <c r="I5" s="1">
        <v>50.803403255614</v>
      </c>
      <c r="J5" s="1">
        <v>0.76787484404769202</v>
      </c>
      <c r="K5" s="1">
        <v>0.85179309684182103</v>
      </c>
      <c r="L5" s="1">
        <v>0.94287887827251604</v>
      </c>
      <c r="M5" s="1">
        <v>0.97656043767843004</v>
      </c>
      <c r="N5" s="1">
        <v>-1.0240021625054601</v>
      </c>
      <c r="O5" s="1">
        <v>30.3457574008569</v>
      </c>
      <c r="P5" s="1">
        <v>31.074121201219299</v>
      </c>
      <c r="Q5" s="3">
        <v>2.8430898005225901E-4</v>
      </c>
      <c r="R5" s="1">
        <v>2.4877035754572601E-5</v>
      </c>
      <c r="S5" s="1">
        <v>8.2094217990089796E-4</v>
      </c>
      <c r="T5" s="1">
        <v>0.38660294417736601</v>
      </c>
      <c r="U5" s="1">
        <v>-2.5866331725120402</v>
      </c>
      <c r="V5" s="1">
        <v>18.868203869042802</v>
      </c>
      <c r="W5" s="1">
        <v>48.8051220255537</v>
      </c>
      <c r="X5" s="3">
        <v>1.00783422007235E-4</v>
      </c>
      <c r="Y5" s="1">
        <v>1.2639899969006799E-5</v>
      </c>
      <c r="Z5" s="1">
        <v>2.8824058694069298E-4</v>
      </c>
      <c r="AA5" s="1">
        <v>0.34526876560265501</v>
      </c>
      <c r="AB5" s="1">
        <v>-2.89629442227284</v>
      </c>
      <c r="AC5" s="1">
        <v>18.2590215593418</v>
      </c>
      <c r="AD5" s="1">
        <v>52.883502288984303</v>
      </c>
      <c r="AE5" s="1">
        <v>0.70732718344682499</v>
      </c>
      <c r="AF5" s="1">
        <v>0.609596441685607</v>
      </c>
      <c r="AG5" s="1">
        <v>0.93367188214980701</v>
      </c>
      <c r="AH5" s="1">
        <v>0.92287991362966904</v>
      </c>
      <c r="AI5" s="1">
        <v>-1.08356459516712</v>
      </c>
      <c r="AJ5" s="1">
        <v>48.8051220255537</v>
      </c>
      <c r="AK5" s="1">
        <v>52.883502288984303</v>
      </c>
      <c r="AL5" s="1">
        <v>0.76358595071984303</v>
      </c>
      <c r="AM5" s="1">
        <v>0.869508151077383</v>
      </c>
      <c r="AN5" s="1">
        <v>0.97541947253244499</v>
      </c>
      <c r="AO5" s="1">
        <v>1.0333633600149701</v>
      </c>
      <c r="AP5" s="1">
        <v>1.0333633600149701</v>
      </c>
      <c r="AQ5" s="1">
        <v>18.868203869042802</v>
      </c>
      <c r="AR5" s="1">
        <v>18.2590215593418</v>
      </c>
    </row>
    <row r="6" spans="1:44">
      <c r="A6" t="s">
        <v>150</v>
      </c>
      <c r="B6" s="1">
        <v>2032.87314605712</v>
      </c>
      <c r="C6" s="1">
        <v>1.2588275261994699E-6</v>
      </c>
      <c r="D6" s="1">
        <v>2.7815495496298901E-7</v>
      </c>
      <c r="E6" s="1">
        <v>7.1213671482141604E-6</v>
      </c>
      <c r="F6" s="1">
        <v>0.35414901796270998</v>
      </c>
      <c r="G6" s="1">
        <v>-2.8236701198626202</v>
      </c>
      <c r="H6" s="1">
        <v>45.021330174539202</v>
      </c>
      <c r="I6" s="1">
        <v>127.125384748031</v>
      </c>
      <c r="J6" s="1">
        <v>0.71369048378511502</v>
      </c>
      <c r="K6" s="1">
        <v>0.203804952559382</v>
      </c>
      <c r="L6" s="1">
        <v>0.87634552427567702</v>
      </c>
      <c r="M6" s="1">
        <v>0.83799888489548902</v>
      </c>
      <c r="N6" s="1">
        <v>-1.19331901035251</v>
      </c>
      <c r="O6" s="1">
        <v>69.254344291330796</v>
      </c>
      <c r="P6" s="1">
        <v>82.642525589876897</v>
      </c>
      <c r="Q6" s="3">
        <v>4.3907034663825403E-4</v>
      </c>
      <c r="R6" s="1">
        <v>6.4194844274486303E-5</v>
      </c>
      <c r="S6" s="1">
        <v>1.2678156259179499E-3</v>
      </c>
      <c r="T6" s="1">
        <v>0.38761563904260599</v>
      </c>
      <c r="U6" s="1">
        <v>-2.5798752663075</v>
      </c>
      <c r="V6" s="1">
        <v>43.116913768065302</v>
      </c>
      <c r="W6" s="1">
        <v>111.236259371942</v>
      </c>
      <c r="X6" s="3">
        <v>1.00783422007235E-4</v>
      </c>
      <c r="Y6" s="1">
        <v>1.3101844860940501E-5</v>
      </c>
      <c r="Z6" s="1">
        <v>2.8824058694069298E-4</v>
      </c>
      <c r="AA6" s="1">
        <v>0.323571895173626</v>
      </c>
      <c r="AB6" s="1">
        <v>-3.09050326964709</v>
      </c>
      <c r="AC6" s="1">
        <v>47.009862106274298</v>
      </c>
      <c r="AD6" s="1">
        <v>145.284132517416</v>
      </c>
      <c r="AE6" s="1">
        <v>0.70732718344682499</v>
      </c>
      <c r="AF6" s="1">
        <v>0.15112859285591701</v>
      </c>
      <c r="AG6" s="1">
        <v>0.93367188214980701</v>
      </c>
      <c r="AH6" s="1">
        <v>0.765646305893665</v>
      </c>
      <c r="AI6" s="1">
        <v>-1.3060861030770501</v>
      </c>
      <c r="AJ6" s="1">
        <v>111.236259371942</v>
      </c>
      <c r="AK6" s="1">
        <v>145.284132517416</v>
      </c>
      <c r="AL6" s="1">
        <v>0.71046566536579303</v>
      </c>
      <c r="AM6" s="1">
        <v>0.67147874233633198</v>
      </c>
      <c r="AN6" s="1">
        <v>0.90756259188662602</v>
      </c>
      <c r="AO6" s="1">
        <v>0.91718868840674905</v>
      </c>
      <c r="AP6" s="1">
        <v>-1.0902881954825401</v>
      </c>
      <c r="AQ6" s="1">
        <v>43.116913768065302</v>
      </c>
      <c r="AR6" s="1">
        <v>47.009862106274298</v>
      </c>
    </row>
    <row r="7" spans="1:44">
      <c r="A7" t="s">
        <v>154</v>
      </c>
      <c r="B7" s="1">
        <v>1719.8446664810101</v>
      </c>
      <c r="C7" s="1">
        <v>1.2588275261994699E-6</v>
      </c>
      <c r="D7" s="1">
        <v>3.2369850673700702E-7</v>
      </c>
      <c r="E7" s="1">
        <v>7.1213671482141604E-6</v>
      </c>
      <c r="F7" s="1">
        <v>0.33556125814620602</v>
      </c>
      <c r="G7" s="1">
        <v>-2.9800818054040401</v>
      </c>
      <c r="H7" s="1">
        <v>36.598942819699701</v>
      </c>
      <c r="I7" s="1">
        <v>109.06784357389699</v>
      </c>
      <c r="J7" s="1">
        <v>0.717011606808861</v>
      </c>
      <c r="K7" s="1">
        <v>0.56235875322745199</v>
      </c>
      <c r="L7" s="1">
        <v>0.88042355440715903</v>
      </c>
      <c r="M7" s="1">
        <v>1.08781448615733</v>
      </c>
      <c r="N7" s="1">
        <v>1.08781448615733</v>
      </c>
      <c r="O7" s="1">
        <v>65.896151678128604</v>
      </c>
      <c r="P7" s="1">
        <v>60.576644747434202</v>
      </c>
      <c r="Q7" s="3">
        <v>7.5671700707429402E-4</v>
      </c>
      <c r="R7" s="1">
        <v>1.32425476238001E-4</v>
      </c>
      <c r="S7" s="1">
        <v>2.1850203579270198E-3</v>
      </c>
      <c r="T7" s="1">
        <v>0.39388940149052298</v>
      </c>
      <c r="U7" s="1">
        <v>-2.5387837200388801</v>
      </c>
      <c r="V7" s="1">
        <v>41.3568259615014</v>
      </c>
      <c r="W7" s="1">
        <v>104.996036447021</v>
      </c>
      <c r="X7" s="3">
        <v>1.00783422007235E-4</v>
      </c>
      <c r="Y7" s="1">
        <v>8.76167605840711E-6</v>
      </c>
      <c r="Z7" s="1">
        <v>2.8824058694069298E-4</v>
      </c>
      <c r="AA7" s="1">
        <v>0.28587049446511698</v>
      </c>
      <c r="AB7" s="1">
        <v>-3.4980874884309601</v>
      </c>
      <c r="AC7" s="1">
        <v>32.388428859762001</v>
      </c>
      <c r="AD7" s="1">
        <v>113.29755774031101</v>
      </c>
      <c r="AE7" s="1">
        <v>0.70732718344682499</v>
      </c>
      <c r="AF7" s="1">
        <v>0.69103285825723804</v>
      </c>
      <c r="AG7" s="1">
        <v>0.93367188214980701</v>
      </c>
      <c r="AH7" s="1">
        <v>0.92672815319049595</v>
      </c>
      <c r="AI7" s="1">
        <v>-1.0790650921278699</v>
      </c>
      <c r="AJ7" s="1">
        <v>104.996036447021</v>
      </c>
      <c r="AK7" s="1">
        <v>113.29755774031101</v>
      </c>
      <c r="AL7" s="1">
        <v>0.70976500674795695</v>
      </c>
      <c r="AM7" s="1">
        <v>0.268320193395225</v>
      </c>
      <c r="AN7" s="1">
        <v>0.90666755700706703</v>
      </c>
      <c r="AO7" s="1">
        <v>1.2769012705827301</v>
      </c>
      <c r="AP7" s="1">
        <v>1.2769012705827301</v>
      </c>
      <c r="AQ7" s="1">
        <v>41.3568259615014</v>
      </c>
      <c r="AR7" s="1">
        <v>32.388428859762001</v>
      </c>
    </row>
    <row r="8" spans="1:44">
      <c r="A8" t="s">
        <v>163</v>
      </c>
      <c r="B8" s="1">
        <v>1189.6779761314299</v>
      </c>
      <c r="C8" s="1">
        <v>6.9099751801540703E-6</v>
      </c>
      <c r="D8" s="1">
        <v>2.6652761409165599E-6</v>
      </c>
      <c r="E8" s="1">
        <v>3.9090716733443002E-5</v>
      </c>
      <c r="F8" s="1">
        <v>0.29789907471707699</v>
      </c>
      <c r="G8" s="1">
        <v>-3.3568415778052501</v>
      </c>
      <c r="H8" s="1">
        <v>22.736057820571698</v>
      </c>
      <c r="I8" s="1">
        <v>76.321344191871404</v>
      </c>
      <c r="J8" s="1">
        <v>0.717011606808861</v>
      </c>
      <c r="K8" s="1">
        <v>0.59208027541711095</v>
      </c>
      <c r="L8" s="1">
        <v>0.88042355440715903</v>
      </c>
      <c r="M8" s="1">
        <v>0.90459368305944299</v>
      </c>
      <c r="N8" s="1">
        <v>-1.1054686968605401</v>
      </c>
      <c r="O8" s="1">
        <v>39.619351553166602</v>
      </c>
      <c r="P8" s="1">
        <v>43.797952931197102</v>
      </c>
      <c r="Q8" s="3">
        <v>4.6685872462119598E-3</v>
      </c>
      <c r="R8" s="1">
        <v>2.1574217793396502E-3</v>
      </c>
      <c r="S8" s="1">
        <v>1.3480545673437001E-2</v>
      </c>
      <c r="T8" s="1">
        <v>0.40827778373402102</v>
      </c>
      <c r="U8" s="1">
        <v>-2.4493127959454699</v>
      </c>
      <c r="V8" s="1">
        <v>25.3154258589881</v>
      </c>
      <c r="W8" s="1">
        <v>62.005396481848699</v>
      </c>
      <c r="X8" s="3">
        <v>1.1135814739788901E-4</v>
      </c>
      <c r="Y8" s="1">
        <v>1.68893190220132E-5</v>
      </c>
      <c r="Z8" s="1">
        <v>3.1848430155796302E-4</v>
      </c>
      <c r="AA8" s="1">
        <v>0.21736146871783801</v>
      </c>
      <c r="AB8" s="1">
        <v>-4.6006314085875202</v>
      </c>
      <c r="AC8" s="1">
        <v>20.419499482243399</v>
      </c>
      <c r="AD8" s="1">
        <v>93.942590641433597</v>
      </c>
      <c r="AE8" s="1">
        <v>0.70732718344682499</v>
      </c>
      <c r="AF8" s="1">
        <v>0.103485579371096</v>
      </c>
      <c r="AG8" s="1">
        <v>0.93367188214980701</v>
      </c>
      <c r="AH8" s="1">
        <v>0.66003498577301001</v>
      </c>
      <c r="AI8" s="1">
        <v>-1.5150712031254401</v>
      </c>
      <c r="AJ8" s="1">
        <v>62.005396481848699</v>
      </c>
      <c r="AK8" s="1">
        <v>93.942590641433597</v>
      </c>
      <c r="AL8" s="1">
        <v>0.70976500674795695</v>
      </c>
      <c r="AM8" s="1">
        <v>0.44633457925727799</v>
      </c>
      <c r="AN8" s="1">
        <v>0.90666755700706703</v>
      </c>
      <c r="AO8" s="1">
        <v>1.23976720790443</v>
      </c>
      <c r="AP8" s="1">
        <v>1.23976720790443</v>
      </c>
      <c r="AQ8" s="1">
        <v>25.3154258589881</v>
      </c>
      <c r="AR8" s="1">
        <v>20.419499482243399</v>
      </c>
    </row>
    <row r="9" spans="1:44">
      <c r="A9" t="s">
        <v>123</v>
      </c>
      <c r="B9" s="1">
        <v>4111.1575279235803</v>
      </c>
      <c r="C9" s="1">
        <v>3.4873356489200298E-5</v>
      </c>
      <c r="D9" s="1">
        <v>2.3913158735451601E-5</v>
      </c>
      <c r="E9" s="1">
        <v>1.9728355956747599E-4</v>
      </c>
      <c r="F9" s="1">
        <v>0.48002951051054199</v>
      </c>
      <c r="G9" s="1">
        <v>-2.0832052573943498</v>
      </c>
      <c r="H9" s="1">
        <v>112.076293144353</v>
      </c>
      <c r="I9" s="1">
        <v>233.477923078652</v>
      </c>
      <c r="J9" s="1">
        <v>0.717011606808861</v>
      </c>
      <c r="K9" s="1">
        <v>0.50973407709808305</v>
      </c>
      <c r="L9" s="1">
        <v>0.88042355440715903</v>
      </c>
      <c r="M9" s="1">
        <v>0.91490293655079802</v>
      </c>
      <c r="N9" s="1">
        <v>-1.09301212188696</v>
      </c>
      <c r="O9" s="1">
        <v>154.727425962696</v>
      </c>
      <c r="P9" s="1">
        <v>169.11895216305399</v>
      </c>
      <c r="Q9" s="3">
        <v>2.81782430134285E-2</v>
      </c>
      <c r="R9" s="1">
        <v>3.2052751427774903E-2</v>
      </c>
      <c r="S9" s="1">
        <v>8.1364676701274799E-2</v>
      </c>
      <c r="T9" s="1">
        <v>0.65562595397512002</v>
      </c>
      <c r="U9" s="1">
        <v>-1.52525993508479</v>
      </c>
      <c r="V9" s="1">
        <v>125.283930358411</v>
      </c>
      <c r="W9" s="1">
        <v>191.090559472015</v>
      </c>
      <c r="X9" s="3">
        <v>1.6884528127337499E-4</v>
      </c>
      <c r="Y9" s="1">
        <v>2.9266515420718401E-5</v>
      </c>
      <c r="Z9" s="1">
        <v>4.8289750444185399E-4</v>
      </c>
      <c r="AA9" s="1">
        <v>0.35146310112325801</v>
      </c>
      <c r="AB9" s="1">
        <v>-2.8452488947034502</v>
      </c>
      <c r="AC9" s="1">
        <v>100.26102668590001</v>
      </c>
      <c r="AD9" s="1">
        <v>285.26757530951801</v>
      </c>
      <c r="AE9" s="1">
        <v>0.70732718344682499</v>
      </c>
      <c r="AF9" s="1">
        <v>3.8721551694622998E-2</v>
      </c>
      <c r="AG9" s="1">
        <v>0.93367188214980701</v>
      </c>
      <c r="AH9" s="1">
        <v>0.66986428181243596</v>
      </c>
      <c r="AI9" s="1">
        <v>-1.4928397097010799</v>
      </c>
      <c r="AJ9" s="1">
        <v>191.090559472015</v>
      </c>
      <c r="AK9" s="1">
        <v>285.26757530951801</v>
      </c>
      <c r="AL9" s="1">
        <v>0.70976500674795695</v>
      </c>
      <c r="AM9" s="1">
        <v>0.26437740153204298</v>
      </c>
      <c r="AN9" s="1">
        <v>0.90666755700706703</v>
      </c>
      <c r="AO9" s="1">
        <v>1.2495775727054601</v>
      </c>
      <c r="AP9" s="1">
        <v>1.2495775727054601</v>
      </c>
      <c r="AQ9" s="1">
        <v>125.283930358411</v>
      </c>
      <c r="AR9" s="1">
        <v>100.26102668590001</v>
      </c>
    </row>
    <row r="10" spans="1:44">
      <c r="A10" t="s">
        <v>148</v>
      </c>
      <c r="B10" s="1">
        <v>2148.1165542602498</v>
      </c>
      <c r="C10" s="1">
        <v>3.69747883839229E-6</v>
      </c>
      <c r="D10" s="1">
        <v>1.1849053226841399E-6</v>
      </c>
      <c r="E10" s="1">
        <v>2.09171660000478E-5</v>
      </c>
      <c r="F10" s="1">
        <v>0.36048701871116601</v>
      </c>
      <c r="G10" s="1">
        <v>-2.77402499422934</v>
      </c>
      <c r="H10" s="1">
        <v>48.140718134647997</v>
      </c>
      <c r="I10" s="1">
        <v>133.54355532265399</v>
      </c>
      <c r="J10" s="1">
        <v>0.71369048378511502</v>
      </c>
      <c r="K10" s="1">
        <v>0.22498387367151201</v>
      </c>
      <c r="L10" s="1">
        <v>0.87634552427567702</v>
      </c>
      <c r="M10" s="1">
        <v>0.83257445885451498</v>
      </c>
      <c r="N10" s="1">
        <v>-1.2010937752952799</v>
      </c>
      <c r="O10" s="1">
        <v>73.160942435814803</v>
      </c>
      <c r="P10" s="1">
        <v>87.873152551674806</v>
      </c>
      <c r="Q10" s="3">
        <v>1.1328424430673599E-3</v>
      </c>
      <c r="R10" s="1">
        <v>2.4780928442098599E-4</v>
      </c>
      <c r="S10" s="1">
        <v>3.2710825543570102E-3</v>
      </c>
      <c r="T10" s="1">
        <v>0.40300775241011899</v>
      </c>
      <c r="U10" s="1">
        <v>-2.4813418452118299</v>
      </c>
      <c r="V10" s="1">
        <v>46.444681773280799</v>
      </c>
      <c r="W10" s="1">
        <v>115.24513235390199</v>
      </c>
      <c r="X10" s="3">
        <v>1.8163706187314E-4</v>
      </c>
      <c r="Y10" s="1">
        <v>3.54192270652624E-5</v>
      </c>
      <c r="Z10" s="1">
        <v>5.1948199695718295E-4</v>
      </c>
      <c r="AA10" s="1">
        <v>0.32245258281538203</v>
      </c>
      <c r="AB10" s="1">
        <v>-3.1012311679095501</v>
      </c>
      <c r="AC10" s="1">
        <v>49.8986892370717</v>
      </c>
      <c r="AD10" s="1">
        <v>154.747370270262</v>
      </c>
      <c r="AE10" s="1">
        <v>0.70732718344682499</v>
      </c>
      <c r="AF10" s="1">
        <v>0.14880823413205099</v>
      </c>
      <c r="AG10" s="1">
        <v>0.93367188214980701</v>
      </c>
      <c r="AH10" s="1">
        <v>0.74473079669717701</v>
      </c>
      <c r="AI10" s="1">
        <v>-1.34276708366959</v>
      </c>
      <c r="AJ10" s="1">
        <v>115.24513235390199</v>
      </c>
      <c r="AK10" s="1">
        <v>154.747370270262</v>
      </c>
      <c r="AL10" s="1">
        <v>0.739447429553719</v>
      </c>
      <c r="AM10" s="1">
        <v>0.74440121572715301</v>
      </c>
      <c r="AN10" s="1">
        <v>0.94458445839765404</v>
      </c>
      <c r="AO10" s="1">
        <v>0.93077959527266596</v>
      </c>
      <c r="AP10" s="1">
        <v>-1.07436820175141</v>
      </c>
      <c r="AQ10" s="1">
        <v>46.444681773280799</v>
      </c>
      <c r="AR10" s="1">
        <v>49.8986892370717</v>
      </c>
    </row>
    <row r="11" spans="1:44">
      <c r="A11" t="s">
        <v>169</v>
      </c>
      <c r="B11" s="1">
        <v>549.94706630706696</v>
      </c>
      <c r="C11" s="1">
        <v>3.69747883839229E-6</v>
      </c>
      <c r="D11" s="1">
        <v>1.2677070303059299E-6</v>
      </c>
      <c r="E11" s="1">
        <v>2.09171660000478E-5</v>
      </c>
      <c r="F11" s="1">
        <v>0.262125012895778</v>
      </c>
      <c r="G11" s="1">
        <v>-3.8149735843698398</v>
      </c>
      <c r="H11" s="1">
        <v>9.6414886789356302</v>
      </c>
      <c r="I11" s="1">
        <v>36.782024615823502</v>
      </c>
      <c r="J11" s="1">
        <v>0.717011606808861</v>
      </c>
      <c r="K11" s="1">
        <v>0.55402672517381202</v>
      </c>
      <c r="L11" s="1">
        <v>0.88042355440715903</v>
      </c>
      <c r="M11" s="1">
        <v>0.89042491011343505</v>
      </c>
      <c r="N11" s="1">
        <v>-1.1230593266675399</v>
      </c>
      <c r="O11" s="1">
        <v>17.770044432871199</v>
      </c>
      <c r="P11" s="1">
        <v>19.956814135241501</v>
      </c>
      <c r="Q11" s="3">
        <v>8.70603665834044E-4</v>
      </c>
      <c r="R11" s="1">
        <v>1.7140009671107699E-4</v>
      </c>
      <c r="S11" s="1">
        <v>2.5138680850958E-3</v>
      </c>
      <c r="T11" s="1">
        <v>0.289717280649128</v>
      </c>
      <c r="U11" s="1">
        <v>-3.4516408471025302</v>
      </c>
      <c r="V11" s="1">
        <v>9.5647960467422699</v>
      </c>
      <c r="W11" s="1">
        <v>33.014240722233602</v>
      </c>
      <c r="X11" s="3">
        <v>2.1423952772586701E-4</v>
      </c>
      <c r="Y11" s="1">
        <v>5.5508565301910898E-5</v>
      </c>
      <c r="Z11" s="1">
        <v>6.1272504929598098E-4</v>
      </c>
      <c r="AA11" s="1">
        <v>0.237160594051084</v>
      </c>
      <c r="AB11" s="1">
        <v>-4.2165520962753202</v>
      </c>
      <c r="AC11" s="1">
        <v>9.7187962494720495</v>
      </c>
      <c r="AD11" s="1">
        <v>40.979810689025499</v>
      </c>
      <c r="AE11" s="1">
        <v>0.70732718344682499</v>
      </c>
      <c r="AF11" s="1">
        <v>0.37816851335511797</v>
      </c>
      <c r="AG11" s="1">
        <v>0.93367188214980701</v>
      </c>
      <c r="AH11" s="1">
        <v>0.80562208965669702</v>
      </c>
      <c r="AI11" s="1">
        <v>-1.2412767882595299</v>
      </c>
      <c r="AJ11" s="1">
        <v>33.014240722233602</v>
      </c>
      <c r="AK11" s="1">
        <v>40.979810689025499</v>
      </c>
      <c r="AL11" s="1">
        <v>0.76358595071984303</v>
      </c>
      <c r="AM11" s="1">
        <v>0.95834625831433595</v>
      </c>
      <c r="AN11" s="1">
        <v>0.97541947253244499</v>
      </c>
      <c r="AO11" s="1">
        <v>0.98415439537957805</v>
      </c>
      <c r="AP11" s="1">
        <v>-1.01610073042889</v>
      </c>
      <c r="AQ11" s="1">
        <v>9.5647960467422699</v>
      </c>
      <c r="AR11" s="1">
        <v>9.7187962494720495</v>
      </c>
    </row>
    <row r="12" spans="1:44">
      <c r="A12" t="s">
        <v>172</v>
      </c>
      <c r="B12" s="1">
        <v>8024.8260515332204</v>
      </c>
      <c r="C12" s="1">
        <v>7.2425113542680402E-6</v>
      </c>
      <c r="D12" s="1">
        <v>3.1039334375434399E-6</v>
      </c>
      <c r="E12" s="1">
        <v>4.0971921375573498E-5</v>
      </c>
      <c r="F12" s="1">
        <v>0.240604391956518</v>
      </c>
      <c r="G12" s="1">
        <v>-4.1562001086859404</v>
      </c>
      <c r="H12" s="1">
        <v>130.961811857702</v>
      </c>
      <c r="I12" s="1">
        <v>544.303496545744</v>
      </c>
      <c r="J12" s="1">
        <v>0.76787484404769202</v>
      </c>
      <c r="K12" s="1">
        <v>0.82800827155879297</v>
      </c>
      <c r="L12" s="1">
        <v>0.94287887827251604</v>
      </c>
      <c r="M12" s="1">
        <v>1.0493974111250499</v>
      </c>
      <c r="N12" s="1">
        <v>1.0493974111250499</v>
      </c>
      <c r="O12" s="1">
        <v>273.50350342718599</v>
      </c>
      <c r="P12" s="1">
        <v>260.62910059611198</v>
      </c>
      <c r="Q12" s="3">
        <v>2.5497782906923E-3</v>
      </c>
      <c r="R12" s="1">
        <v>7.528244509308E-4</v>
      </c>
      <c r="S12" s="1">
        <v>7.3624848143740299E-3</v>
      </c>
      <c r="T12" s="1">
        <v>0.29838523917860299</v>
      </c>
      <c r="U12" s="1">
        <v>-3.3513722151699099</v>
      </c>
      <c r="V12" s="1">
        <v>149.40033160432699</v>
      </c>
      <c r="W12" s="1">
        <v>500.69612017365802</v>
      </c>
      <c r="X12" s="3">
        <v>2.1423952772586701E-4</v>
      </c>
      <c r="Y12" s="1">
        <v>5.4435501464972699E-5</v>
      </c>
      <c r="Z12" s="1">
        <v>6.1272504929598098E-4</v>
      </c>
      <c r="AA12" s="1">
        <v>0.194012524172198</v>
      </c>
      <c r="AB12" s="1">
        <v>-5.1543064256636999</v>
      </c>
      <c r="AC12" s="1">
        <v>114.79891631348499</v>
      </c>
      <c r="AD12" s="1">
        <v>591.70879184997102</v>
      </c>
      <c r="AE12" s="1">
        <v>0.70732718344682499</v>
      </c>
      <c r="AF12" s="1">
        <v>0.58468628681963897</v>
      </c>
      <c r="AG12" s="1">
        <v>0.93367188214980701</v>
      </c>
      <c r="AH12" s="1">
        <v>0.84618671727711703</v>
      </c>
      <c r="AI12" s="1">
        <v>-1.1817722726939299</v>
      </c>
      <c r="AJ12" s="1">
        <v>500.69612017365802</v>
      </c>
      <c r="AK12" s="1">
        <v>591.70879184997102</v>
      </c>
      <c r="AL12" s="1">
        <v>0.70976500674795695</v>
      </c>
      <c r="AM12" s="1">
        <v>0.41839240876667599</v>
      </c>
      <c r="AN12" s="1">
        <v>0.90666755700706703</v>
      </c>
      <c r="AO12" s="1">
        <v>1.3014089018314501</v>
      </c>
      <c r="AP12" s="1">
        <v>1.3014089018314501</v>
      </c>
      <c r="AQ12" s="1">
        <v>149.40033160432699</v>
      </c>
      <c r="AR12" s="1">
        <v>114.79891631348499</v>
      </c>
    </row>
    <row r="13" spans="1:44">
      <c r="A13" t="s">
        <v>166</v>
      </c>
      <c r="B13" s="1">
        <v>253.38822317123399</v>
      </c>
      <c r="C13" s="1">
        <v>1.10274223291208E-5</v>
      </c>
      <c r="D13" s="1">
        <v>5.6712457692621299E-6</v>
      </c>
      <c r="E13" s="1">
        <v>6.2383703461883406E-5</v>
      </c>
      <c r="F13" s="1">
        <v>0.28894034564736498</v>
      </c>
      <c r="G13" s="1">
        <v>-3.46092200367351</v>
      </c>
      <c r="H13" s="1">
        <v>4.7570485935284896</v>
      </c>
      <c r="I13" s="1">
        <v>16.463774146435</v>
      </c>
      <c r="J13" s="1">
        <v>0.717011606808861</v>
      </c>
      <c r="K13" s="1">
        <v>0.49252594651698101</v>
      </c>
      <c r="L13" s="1">
        <v>0.88042355440715903</v>
      </c>
      <c r="M13" s="1">
        <v>1.1499658203855201</v>
      </c>
      <c r="N13" s="1">
        <v>1.1499658203855201</v>
      </c>
      <c r="O13" s="1">
        <v>9.4902129997244895</v>
      </c>
      <c r="P13" s="1">
        <v>8.2526044093787494</v>
      </c>
      <c r="Q13" s="3">
        <v>4.6685872462119598E-3</v>
      </c>
      <c r="R13" s="1">
        <v>2.2467576122394998E-3</v>
      </c>
      <c r="S13" s="1">
        <v>1.3480545673437001E-2</v>
      </c>
      <c r="T13" s="1">
        <v>0.40242304518808902</v>
      </c>
      <c r="U13" s="1">
        <v>-2.4849471519023099</v>
      </c>
      <c r="V13" s="1">
        <v>6.0202895782021901</v>
      </c>
      <c r="W13" s="1">
        <v>14.9601014386811</v>
      </c>
      <c r="X13" s="3">
        <v>2.1423952772586701E-4</v>
      </c>
      <c r="Y13" s="1">
        <v>5.5702277208725602E-5</v>
      </c>
      <c r="Z13" s="1">
        <v>6.1272504929598098E-4</v>
      </c>
      <c r="AA13" s="1">
        <v>0.20745959840296499</v>
      </c>
      <c r="AB13" s="1">
        <v>-4.8202156357095696</v>
      </c>
      <c r="AC13" s="1">
        <v>3.7588742247759299</v>
      </c>
      <c r="AD13" s="1">
        <v>18.118584306118201</v>
      </c>
      <c r="AE13" s="1">
        <v>0.70732718344682499</v>
      </c>
      <c r="AF13" s="1">
        <v>0.39322828855352598</v>
      </c>
      <c r="AG13" s="1">
        <v>0.93367188214980701</v>
      </c>
      <c r="AH13" s="1">
        <v>0.82567717131992002</v>
      </c>
      <c r="AI13" s="1">
        <v>-1.21112710237756</v>
      </c>
      <c r="AJ13" s="1">
        <v>14.9601014386811</v>
      </c>
      <c r="AK13" s="1">
        <v>18.118584306118201</v>
      </c>
      <c r="AL13" s="1">
        <v>0.70976500674795695</v>
      </c>
      <c r="AM13" s="1">
        <v>0.174347695101224</v>
      </c>
      <c r="AN13" s="1">
        <v>0.90666755700706703</v>
      </c>
      <c r="AO13" s="1">
        <v>1.6016203838371099</v>
      </c>
      <c r="AP13" s="1">
        <v>1.6016203838371099</v>
      </c>
      <c r="AQ13" s="1">
        <v>6.0202895782021901</v>
      </c>
      <c r="AR13" s="1">
        <v>3.7588742247759299</v>
      </c>
    </row>
    <row r="14" spans="1:44">
      <c r="A14" t="s">
        <v>171</v>
      </c>
      <c r="B14" s="1">
        <v>327.256845712661</v>
      </c>
      <c r="C14" s="1">
        <v>1.1595631230918499E-5</v>
      </c>
      <c r="D14" s="1">
        <v>6.4604231143689199E-6</v>
      </c>
      <c r="E14" s="1">
        <v>6.5598142392053705E-5</v>
      </c>
      <c r="F14" s="1">
        <v>0.247709454494698</v>
      </c>
      <c r="G14" s="1">
        <v>-4.0369876153491804</v>
      </c>
      <c r="H14" s="1">
        <v>5.3850128668073003</v>
      </c>
      <c r="I14" s="1">
        <v>21.739230246673898</v>
      </c>
      <c r="J14" s="1">
        <v>0.67332323681013495</v>
      </c>
      <c r="K14" s="1">
        <v>0.130622365288661</v>
      </c>
      <c r="L14" s="1">
        <v>0.82677830008314201</v>
      </c>
      <c r="M14" s="1">
        <v>0.69895525054781205</v>
      </c>
      <c r="N14" s="1">
        <v>-1.43070675728702</v>
      </c>
      <c r="O14" s="1">
        <v>9.0456574965237504</v>
      </c>
      <c r="P14" s="1">
        <v>12.941683303597699</v>
      </c>
      <c r="Q14" s="3">
        <v>2.5497782906923E-3</v>
      </c>
      <c r="R14" s="1">
        <v>7.80869601524519E-4</v>
      </c>
      <c r="S14" s="1">
        <v>7.3624848143740299E-3</v>
      </c>
      <c r="T14" s="1">
        <v>0.278211239510676</v>
      </c>
      <c r="U14" s="1">
        <v>-3.5943910884363302</v>
      </c>
      <c r="V14" s="1">
        <v>4.7711983906553499</v>
      </c>
      <c r="W14" s="1">
        <v>17.149552972828101</v>
      </c>
      <c r="X14" s="3">
        <v>5.36663548418272E-4</v>
      </c>
      <c r="Y14" s="1">
        <v>1.5116023280447999E-4</v>
      </c>
      <c r="Z14" s="1">
        <v>1.5348577484762601E-3</v>
      </c>
      <c r="AA14" s="1">
        <v>0.220551743178968</v>
      </c>
      <c r="AB14" s="1">
        <v>-4.5340834109324604</v>
      </c>
      <c r="AC14" s="1">
        <v>6.0777945499971304</v>
      </c>
      <c r="AD14" s="1">
        <v>27.5572274371631</v>
      </c>
      <c r="AE14" s="1">
        <v>0.70732718344682499</v>
      </c>
      <c r="AF14" s="1">
        <v>9.7068109539524494E-2</v>
      </c>
      <c r="AG14" s="1">
        <v>0.93367188214980701</v>
      </c>
      <c r="AH14" s="1">
        <v>0.62232505104366798</v>
      </c>
      <c r="AI14" s="1">
        <v>-1.60687730362605</v>
      </c>
      <c r="AJ14" s="1">
        <v>17.149552972828101</v>
      </c>
      <c r="AK14" s="1">
        <v>27.5572274371631</v>
      </c>
      <c r="AL14" s="1">
        <v>0.71046566536579303</v>
      </c>
      <c r="AM14" s="1">
        <v>0.51284934859676101</v>
      </c>
      <c r="AN14" s="1">
        <v>0.90756259188662602</v>
      </c>
      <c r="AO14" s="1">
        <v>0.78502133482984804</v>
      </c>
      <c r="AP14" s="1">
        <v>-1.2738507294413099</v>
      </c>
      <c r="AQ14" s="1">
        <v>4.7711983906553499</v>
      </c>
      <c r="AR14" s="1">
        <v>6.0777945499971304</v>
      </c>
    </row>
    <row r="15" spans="1:44">
      <c r="A15" t="s">
        <v>159</v>
      </c>
      <c r="B15" s="1">
        <v>914.40746641159001</v>
      </c>
      <c r="C15" s="1">
        <v>2.17073003744188E-5</v>
      </c>
      <c r="D15" s="1">
        <v>1.3954693097840701E-5</v>
      </c>
      <c r="E15" s="1">
        <v>1.22801299260998E-4</v>
      </c>
      <c r="F15" s="1">
        <v>0.31775490703882597</v>
      </c>
      <c r="G15" s="1">
        <v>-3.14707964487173</v>
      </c>
      <c r="H15" s="1">
        <v>18.5697281874642</v>
      </c>
      <c r="I15" s="1">
        <v>58.440413578255097</v>
      </c>
      <c r="J15" s="1">
        <v>0.717011606808861</v>
      </c>
      <c r="K15" s="1">
        <v>0.45877171083703899</v>
      </c>
      <c r="L15" s="1">
        <v>0.88042355440715903</v>
      </c>
      <c r="M15" s="1">
        <v>0.86100585914347605</v>
      </c>
      <c r="N15" s="1">
        <v>-1.1614322822318399</v>
      </c>
      <c r="O15" s="1">
        <v>30.5676792226927</v>
      </c>
      <c r="P15" s="1">
        <v>35.5022894412458</v>
      </c>
      <c r="Q15" s="3">
        <v>4.5114850094003702E-3</v>
      </c>
      <c r="R15" s="1">
        <v>1.9476050715720201E-3</v>
      </c>
      <c r="S15" s="1">
        <v>1.30269129646435E-2</v>
      </c>
      <c r="T15" s="1">
        <v>0.37481547573941398</v>
      </c>
      <c r="U15" s="1">
        <v>-2.6679794851780199</v>
      </c>
      <c r="V15" s="1">
        <v>18.7141981827031</v>
      </c>
      <c r="W15" s="1">
        <v>49.929096824733698</v>
      </c>
      <c r="X15" s="3">
        <v>6.7210581661879298E-4</v>
      </c>
      <c r="Y15" s="1">
        <v>2.0387209770769999E-4</v>
      </c>
      <c r="Z15" s="1">
        <v>1.9222226355297401E-3</v>
      </c>
      <c r="AA15" s="1">
        <v>0.269381035423014</v>
      </c>
      <c r="AB15" s="1">
        <v>-3.7122138105590001</v>
      </c>
      <c r="AC15" s="1">
        <v>18.426373472683601</v>
      </c>
      <c r="AD15" s="1">
        <v>68.402638068663094</v>
      </c>
      <c r="AE15" s="1">
        <v>0.70732718344682499</v>
      </c>
      <c r="AF15" s="1">
        <v>0.24284302606783201</v>
      </c>
      <c r="AG15" s="1">
        <v>0.93367188214980701</v>
      </c>
      <c r="AH15" s="1">
        <v>0.72992940377475102</v>
      </c>
      <c r="AI15" s="1">
        <v>-1.3699955020699299</v>
      </c>
      <c r="AJ15" s="1">
        <v>49.929096824733698</v>
      </c>
      <c r="AK15" s="1">
        <v>68.402638068663094</v>
      </c>
      <c r="AL15" s="1">
        <v>0.76358595071984303</v>
      </c>
      <c r="AM15" s="1">
        <v>0.95897673607617695</v>
      </c>
      <c r="AN15" s="1">
        <v>0.97541947253244499</v>
      </c>
      <c r="AO15" s="1">
        <v>1.01562025813137</v>
      </c>
      <c r="AP15" s="1">
        <v>1.01562025813137</v>
      </c>
      <c r="AQ15" s="1">
        <v>18.7141981827031</v>
      </c>
      <c r="AR15" s="1">
        <v>18.426373472683601</v>
      </c>
    </row>
    <row r="16" spans="1:44">
      <c r="A16" t="s">
        <v>157</v>
      </c>
      <c r="B16" s="1">
        <v>843.74456003308296</v>
      </c>
      <c r="C16" s="1">
        <v>4.6433948675048302E-5</v>
      </c>
      <c r="D16" s="1">
        <v>3.3830448320392298E-5</v>
      </c>
      <c r="E16" s="1">
        <v>2.6268348107598698E-4</v>
      </c>
      <c r="F16" s="1">
        <v>0.32260696299925601</v>
      </c>
      <c r="G16" s="1">
        <v>-3.0997471062095499</v>
      </c>
      <c r="H16" s="1">
        <v>17.351376059179898</v>
      </c>
      <c r="I16" s="1">
        <v>53.784877717921198</v>
      </c>
      <c r="J16" s="1">
        <v>0.76787484404769202</v>
      </c>
      <c r="K16" s="1">
        <v>0.82553079514760797</v>
      </c>
      <c r="L16" s="1">
        <v>0.94287887827251604</v>
      </c>
      <c r="M16" s="1">
        <v>1.0480671391435901</v>
      </c>
      <c r="N16" s="1">
        <v>1.0480671391435901</v>
      </c>
      <c r="O16" s="1">
        <v>31.274588651447001</v>
      </c>
      <c r="P16" s="1">
        <v>29.840253055973498</v>
      </c>
      <c r="Q16" s="3">
        <v>1.00327297254722E-2</v>
      </c>
      <c r="R16" s="1">
        <v>5.8456014786981902E-3</v>
      </c>
      <c r="S16" s="1">
        <v>2.8969507082301001E-2</v>
      </c>
      <c r="T16" s="1">
        <v>0.41000634114919199</v>
      </c>
      <c r="U16" s="1">
        <v>-2.4389866683455002</v>
      </c>
      <c r="V16" s="1">
        <v>20.025662521320001</v>
      </c>
      <c r="W16" s="1">
        <v>48.842323906932002</v>
      </c>
      <c r="X16" s="3">
        <v>7.58713461562387E-4</v>
      </c>
      <c r="Y16" s="1">
        <v>2.6100235740854702E-4</v>
      </c>
      <c r="Z16" s="1">
        <v>2.1699205000684199E-3</v>
      </c>
      <c r="AA16" s="1">
        <v>0.25383815353658901</v>
      </c>
      <c r="AB16" s="1">
        <v>-3.9395180987079401</v>
      </c>
      <c r="AC16" s="1">
        <v>15.0342217555375</v>
      </c>
      <c r="AD16" s="1">
        <v>59.227588692215598</v>
      </c>
      <c r="AE16" s="1">
        <v>0.70732718344682499</v>
      </c>
      <c r="AF16" s="1">
        <v>0.49563145577787798</v>
      </c>
      <c r="AG16" s="1">
        <v>0.93367188214980701</v>
      </c>
      <c r="AH16" s="1">
        <v>0.82465494516681503</v>
      </c>
      <c r="AI16" s="1">
        <v>-1.2126283918635901</v>
      </c>
      <c r="AJ16" s="1">
        <v>48.842323906932002</v>
      </c>
      <c r="AK16" s="1">
        <v>59.227588692215598</v>
      </c>
      <c r="AL16" s="1">
        <v>0.70976500674795695</v>
      </c>
      <c r="AM16" s="1">
        <v>0.37477708584853098</v>
      </c>
      <c r="AN16" s="1">
        <v>0.90666755700706703</v>
      </c>
      <c r="AO16" s="1">
        <v>1.33200526425077</v>
      </c>
      <c r="AP16" s="1">
        <v>1.33200526425077</v>
      </c>
      <c r="AQ16" s="1">
        <v>20.025662521320001</v>
      </c>
      <c r="AR16" s="1">
        <v>15.0342217555375</v>
      </c>
    </row>
    <row r="17" spans="1:44">
      <c r="A17" t="s">
        <v>135</v>
      </c>
      <c r="B17" s="1">
        <v>2111.59426116943</v>
      </c>
      <c r="C17" s="1">
        <v>6.3555491771770696E-5</v>
      </c>
      <c r="D17" s="1">
        <v>5.7199942594593699E-5</v>
      </c>
      <c r="E17" s="1">
        <v>3.5954249630887401E-4</v>
      </c>
      <c r="F17" s="1">
        <v>0.446045544629466</v>
      </c>
      <c r="G17" s="1">
        <v>-2.2419235256137502</v>
      </c>
      <c r="H17" s="1">
        <v>55.234948388802501</v>
      </c>
      <c r="I17" s="1">
        <v>123.832530212035</v>
      </c>
      <c r="J17" s="1">
        <v>0.717011606808861</v>
      </c>
      <c r="K17" s="1">
        <v>0.58229079976470999</v>
      </c>
      <c r="L17" s="1">
        <v>0.88042355440715903</v>
      </c>
      <c r="M17" s="1">
        <v>1.0917271846388501</v>
      </c>
      <c r="N17" s="1">
        <v>1.0917271846388501</v>
      </c>
      <c r="O17" s="1">
        <v>86.413463441367597</v>
      </c>
      <c r="P17" s="1">
        <v>79.152983143159304</v>
      </c>
      <c r="Q17" s="3">
        <v>1.70771715866983E-2</v>
      </c>
      <c r="R17" s="1">
        <v>1.23275832391478E-2</v>
      </c>
      <c r="S17" s="1">
        <v>4.9310332956591499E-2</v>
      </c>
      <c r="T17" s="1">
        <v>0.55139920852400903</v>
      </c>
      <c r="U17" s="1">
        <v>-1.81356807289732</v>
      </c>
      <c r="V17" s="1">
        <v>64.167405719167405</v>
      </c>
      <c r="W17" s="1">
        <v>116.371958321232</v>
      </c>
      <c r="X17" s="3">
        <v>7.58713461562387E-4</v>
      </c>
      <c r="Y17" s="1">
        <v>2.6302066667496001E-4</v>
      </c>
      <c r="Z17" s="1">
        <v>2.1699205000684199E-3</v>
      </c>
      <c r="AA17" s="1">
        <v>0.360821388221368</v>
      </c>
      <c r="AB17" s="1">
        <v>-2.7714543334844799</v>
      </c>
      <c r="AC17" s="1">
        <v>47.545938460814902</v>
      </c>
      <c r="AD17" s="1">
        <v>131.77139716412799</v>
      </c>
      <c r="AE17" s="1">
        <v>0.70732718344682499</v>
      </c>
      <c r="AF17" s="1">
        <v>0.56496198556959698</v>
      </c>
      <c r="AG17" s="1">
        <v>0.93367188214980701</v>
      </c>
      <c r="AH17" s="1">
        <v>0.88313519339741398</v>
      </c>
      <c r="AI17" s="1">
        <v>-1.13232946379705</v>
      </c>
      <c r="AJ17" s="1">
        <v>116.371958321232</v>
      </c>
      <c r="AK17" s="1">
        <v>131.77139716412799</v>
      </c>
      <c r="AL17" s="1">
        <v>0.70976500674795695</v>
      </c>
      <c r="AM17" s="1">
        <v>0.20987660290322899</v>
      </c>
      <c r="AN17" s="1">
        <v>0.90666755700706703</v>
      </c>
      <c r="AO17" s="1">
        <v>1.3495875315469801</v>
      </c>
      <c r="AP17" s="1">
        <v>1.3495875315469801</v>
      </c>
      <c r="AQ17" s="1">
        <v>64.167405719167405</v>
      </c>
      <c r="AR17" s="1">
        <v>47.545938460814902</v>
      </c>
    </row>
    <row r="18" spans="1:44">
      <c r="A18" t="s">
        <v>115</v>
      </c>
      <c r="B18" s="1">
        <v>2947.6199417114199</v>
      </c>
      <c r="C18" s="1">
        <v>6.3555491771770696E-5</v>
      </c>
      <c r="D18" s="1">
        <v>5.4907067014516198E-5</v>
      </c>
      <c r="E18" s="1">
        <v>3.5954249630887401E-4</v>
      </c>
      <c r="F18" s="1">
        <v>0.52087708576346703</v>
      </c>
      <c r="G18" s="1">
        <v>-1.9198387245894299</v>
      </c>
      <c r="H18" s="1">
        <v>85.257993592782199</v>
      </c>
      <c r="I18" s="1">
        <v>163.68159766219199</v>
      </c>
      <c r="J18" s="1">
        <v>0.42084745430342202</v>
      </c>
      <c r="K18" s="1">
        <v>1.56594401601273E-2</v>
      </c>
      <c r="L18" s="1">
        <v>0.51676152528420205</v>
      </c>
      <c r="M18" s="1">
        <v>0.71527527551468395</v>
      </c>
      <c r="N18" s="1">
        <v>-1.39806314328485</v>
      </c>
      <c r="O18" s="1">
        <v>99.908879525659401</v>
      </c>
      <c r="P18" s="1">
        <v>139.678922143807</v>
      </c>
      <c r="Q18" s="3">
        <v>1.00385813314216E-2</v>
      </c>
      <c r="R18" s="1">
        <v>6.1800681594099804E-3</v>
      </c>
      <c r="S18" s="1">
        <v>2.8986403594480001E-2</v>
      </c>
      <c r="T18" s="1">
        <v>0.58263699363304999</v>
      </c>
      <c r="U18" s="1">
        <v>-1.7163345460858399</v>
      </c>
      <c r="V18" s="1">
        <v>76.2611089784032</v>
      </c>
      <c r="W18" s="1">
        <v>130.88957585051</v>
      </c>
      <c r="X18" s="3">
        <v>1.24273129916733E-3</v>
      </c>
      <c r="Y18" s="1">
        <v>4.7527711681936502E-4</v>
      </c>
      <c r="Z18" s="1">
        <v>3.5542115156185598E-3</v>
      </c>
      <c r="AA18" s="1">
        <v>0.465663769102032</v>
      </c>
      <c r="AB18" s="1">
        <v>-2.1474722028049502</v>
      </c>
      <c r="AC18" s="1">
        <v>95.316283343393593</v>
      </c>
      <c r="AD18" s="1">
        <v>204.68906892819899</v>
      </c>
      <c r="AE18" s="1">
        <v>0.70732718344682499</v>
      </c>
      <c r="AF18" s="1">
        <v>1.73176666328336E-2</v>
      </c>
      <c r="AG18" s="1">
        <v>0.93367188214980701</v>
      </c>
      <c r="AH18" s="1">
        <v>0.63945562176815496</v>
      </c>
      <c r="AI18" s="1">
        <v>-1.5638301798565799</v>
      </c>
      <c r="AJ18" s="1">
        <v>130.88957585051</v>
      </c>
      <c r="AK18" s="1">
        <v>204.68906892819899</v>
      </c>
      <c r="AL18" s="1">
        <v>0.70976500674795695</v>
      </c>
      <c r="AM18" s="1">
        <v>0.24354283938611501</v>
      </c>
      <c r="AN18" s="1">
        <v>0.90666755700706703</v>
      </c>
      <c r="AO18" s="1">
        <v>0.80008479454435599</v>
      </c>
      <c r="AP18" s="1">
        <v>-1.24986752256614</v>
      </c>
      <c r="AQ18" s="1">
        <v>76.2611089784032</v>
      </c>
      <c r="AR18" s="1">
        <v>95.316283343393593</v>
      </c>
    </row>
    <row r="19" spans="1:44">
      <c r="A19" t="s">
        <v>130</v>
      </c>
      <c r="B19" s="1">
        <v>454.06363725662197</v>
      </c>
      <c r="C19" s="1">
        <v>6.3555491771770696E-5</v>
      </c>
      <c r="D19" s="1">
        <v>5.66769319238836E-5</v>
      </c>
      <c r="E19" s="1">
        <v>3.5954249630887401E-4</v>
      </c>
      <c r="F19" s="1">
        <v>0.46791457796029401</v>
      </c>
      <c r="G19" s="1">
        <v>-2.1371422201871502</v>
      </c>
      <c r="H19" s="1">
        <v>12.317443621505999</v>
      </c>
      <c r="I19" s="1">
        <v>26.324128804919301</v>
      </c>
      <c r="J19" s="1">
        <v>0.717011606808861</v>
      </c>
      <c r="K19" s="1">
        <v>0.40433069713219899</v>
      </c>
      <c r="L19" s="1">
        <v>0.88042355440715903</v>
      </c>
      <c r="M19" s="1">
        <v>0.88185299695144403</v>
      </c>
      <c r="N19" s="1">
        <v>-1.1339758479667099</v>
      </c>
      <c r="O19" s="1">
        <v>16.909680143385099</v>
      </c>
      <c r="P19" s="1">
        <v>19.175168879033802</v>
      </c>
      <c r="Q19" s="3">
        <v>1.00385813314216E-2</v>
      </c>
      <c r="R19" s="1">
        <v>6.3682250321206099E-3</v>
      </c>
      <c r="S19" s="1">
        <v>2.8986403594480001E-2</v>
      </c>
      <c r="T19" s="1">
        <v>0.53426865102798904</v>
      </c>
      <c r="U19" s="1">
        <v>-1.8717175302647699</v>
      </c>
      <c r="V19" s="1">
        <v>12.359908019221701</v>
      </c>
      <c r="W19" s="1">
        <v>23.134256509588401</v>
      </c>
      <c r="X19" s="3">
        <v>1.24273129916733E-3</v>
      </c>
      <c r="Y19" s="1">
        <v>4.84665206675259E-4</v>
      </c>
      <c r="Z19" s="1">
        <v>3.5542115156185598E-3</v>
      </c>
      <c r="AA19" s="1">
        <v>0.40980142077677401</v>
      </c>
      <c r="AB19" s="1">
        <v>-2.4402062787008099</v>
      </c>
      <c r="AC19" s="1">
        <v>12.2751251168722</v>
      </c>
      <c r="AD19" s="1">
        <v>29.953837377517299</v>
      </c>
      <c r="AE19" s="1">
        <v>0.70732718344682499</v>
      </c>
      <c r="AF19" s="1">
        <v>0.176707219608599</v>
      </c>
      <c r="AG19" s="1">
        <v>0.93367188214980701</v>
      </c>
      <c r="AH19" s="1">
        <v>0.77233031003711095</v>
      </c>
      <c r="AI19" s="1">
        <v>-1.2947827982459299</v>
      </c>
      <c r="AJ19" s="1">
        <v>23.134256509588401</v>
      </c>
      <c r="AK19" s="1">
        <v>29.953837377517299</v>
      </c>
      <c r="AL19" s="1">
        <v>0.767822844325877</v>
      </c>
      <c r="AM19" s="1">
        <v>0.97646467763307998</v>
      </c>
      <c r="AN19" s="1">
        <v>0.98083176242918402</v>
      </c>
      <c r="AO19" s="1">
        <v>1.0069068870220499</v>
      </c>
      <c r="AP19" s="1">
        <v>1.0069068870220499</v>
      </c>
      <c r="AQ19" s="1">
        <v>12.359908019221701</v>
      </c>
      <c r="AR19" s="1">
        <v>12.2751251168722</v>
      </c>
    </row>
    <row r="20" spans="1:44">
      <c r="A20" t="s">
        <v>158</v>
      </c>
      <c r="B20" s="1">
        <v>767.04324007034302</v>
      </c>
      <c r="C20" s="1">
        <v>1.7445247168937E-5</v>
      </c>
      <c r="D20" s="1">
        <v>1.04671483013622E-5</v>
      </c>
      <c r="E20" s="1">
        <v>9.8690255412843604E-5</v>
      </c>
      <c r="F20" s="1">
        <v>0.31793008910911702</v>
      </c>
      <c r="G20" s="1">
        <v>-3.1453455783380999</v>
      </c>
      <c r="H20" s="1">
        <v>15.7353466676532</v>
      </c>
      <c r="I20" s="1">
        <v>49.493103055142498</v>
      </c>
      <c r="J20" s="1">
        <v>0.75306242427383996</v>
      </c>
      <c r="K20" s="1">
        <v>0.72153888093214402</v>
      </c>
      <c r="L20" s="1">
        <v>0.92469060468973896</v>
      </c>
      <c r="M20" s="1">
        <v>0.93246135362487104</v>
      </c>
      <c r="N20" s="1">
        <v>-1.0724305046129501</v>
      </c>
      <c r="O20" s="1">
        <v>26.947961615384699</v>
      </c>
      <c r="P20" s="1">
        <v>28.8998160731363</v>
      </c>
      <c r="Q20" s="3">
        <v>1.7475607848268799E-3</v>
      </c>
      <c r="R20" s="1">
        <v>4.20506813848968E-4</v>
      </c>
      <c r="S20" s="1">
        <v>5.0460817661876203E-3</v>
      </c>
      <c r="T20" s="1">
        <v>0.32030387404823402</v>
      </c>
      <c r="U20" s="1">
        <v>-3.1220352953002699</v>
      </c>
      <c r="V20" s="1">
        <v>15.251305334703099</v>
      </c>
      <c r="W20" s="1">
        <v>47.615113545189899</v>
      </c>
      <c r="X20" s="3">
        <v>1.39642456131703E-3</v>
      </c>
      <c r="Y20" s="1">
        <v>5.7486144440884498E-4</v>
      </c>
      <c r="Z20" s="1">
        <v>3.9937742453667099E-3</v>
      </c>
      <c r="AA20" s="1">
        <v>0.31557389638599698</v>
      </c>
      <c r="AB20" s="1">
        <v>-3.16882990466625</v>
      </c>
      <c r="AC20" s="1">
        <v>16.234750358569599</v>
      </c>
      <c r="AD20" s="1">
        <v>51.445162421006501</v>
      </c>
      <c r="AE20" s="1">
        <v>0.70732718344682499</v>
      </c>
      <c r="AF20" s="1">
        <v>0.76241950710554995</v>
      </c>
      <c r="AG20" s="1">
        <v>0.93367188214980701</v>
      </c>
      <c r="AH20" s="1">
        <v>0.92555084489586903</v>
      </c>
      <c r="AI20" s="1">
        <v>-1.08043767180884</v>
      </c>
      <c r="AJ20" s="1">
        <v>47.615113545189899</v>
      </c>
      <c r="AK20" s="1">
        <v>51.445162421006501</v>
      </c>
      <c r="AL20" s="1">
        <v>0.76358595071984303</v>
      </c>
      <c r="AM20" s="1">
        <v>0.833373233637133</v>
      </c>
      <c r="AN20" s="1">
        <v>0.97541947253244499</v>
      </c>
      <c r="AO20" s="1">
        <v>0.93942345879631195</v>
      </c>
      <c r="AP20" s="1">
        <v>-1.06448267885635</v>
      </c>
      <c r="AQ20" s="1">
        <v>15.251305334703099</v>
      </c>
      <c r="AR20" s="1">
        <v>16.234750358569599</v>
      </c>
    </row>
    <row r="21" spans="1:44">
      <c r="A21" t="s">
        <v>117</v>
      </c>
      <c r="B21" s="1">
        <v>634.61812114715497</v>
      </c>
      <c r="C21" s="1">
        <v>2.31750346968119E-4</v>
      </c>
      <c r="D21" s="1">
        <v>2.6816825863453702E-4</v>
      </c>
      <c r="E21" s="1">
        <v>1.31104481999107E-3</v>
      </c>
      <c r="F21" s="1">
        <v>0.51068376606977195</v>
      </c>
      <c r="G21" s="1">
        <v>-1.95815897516384</v>
      </c>
      <c r="H21" s="1">
        <v>18.264088108965101</v>
      </c>
      <c r="I21" s="1">
        <v>35.763988049694802</v>
      </c>
      <c r="J21" s="1">
        <v>0.76348116238390795</v>
      </c>
      <c r="K21" s="1">
        <v>0.76703223755778605</v>
      </c>
      <c r="L21" s="1">
        <v>0.93748384590396105</v>
      </c>
      <c r="M21" s="1">
        <v>1.04631812054703</v>
      </c>
      <c r="N21" s="1">
        <v>1.04631812054703</v>
      </c>
      <c r="O21" s="1">
        <v>26.142904755577302</v>
      </c>
      <c r="P21" s="1">
        <v>24.9856178942109</v>
      </c>
      <c r="Q21" s="3">
        <v>2.69809127557704E-2</v>
      </c>
      <c r="R21" s="1">
        <v>2.8920165860091399E-2</v>
      </c>
      <c r="S21" s="1">
        <v>7.79073855822872E-2</v>
      </c>
      <c r="T21" s="1">
        <v>0.61543766899903596</v>
      </c>
      <c r="U21" s="1">
        <v>-1.6248599173762399</v>
      </c>
      <c r="V21" s="1">
        <v>20.509065776534801</v>
      </c>
      <c r="W21" s="1">
        <v>33.324358920392498</v>
      </c>
      <c r="X21" s="3">
        <v>2.2498190692801499E-3</v>
      </c>
      <c r="Y21" s="1">
        <v>9.7492159668806898E-4</v>
      </c>
      <c r="Z21" s="1">
        <v>6.4344825381412504E-3</v>
      </c>
      <c r="AA21" s="1">
        <v>0.42376006875135502</v>
      </c>
      <c r="AB21" s="1">
        <v>-2.3598259339219498</v>
      </c>
      <c r="AC21" s="1">
        <v>16.264851753203601</v>
      </c>
      <c r="AD21" s="1">
        <v>38.382218973040899</v>
      </c>
      <c r="AE21" s="1">
        <v>0.70732718344682499</v>
      </c>
      <c r="AF21" s="1">
        <v>0.47963915273193602</v>
      </c>
      <c r="AG21" s="1">
        <v>0.93367188214980701</v>
      </c>
      <c r="AH21" s="1">
        <v>0.86822387582656102</v>
      </c>
      <c r="AI21" s="1">
        <v>-1.1517766648008601</v>
      </c>
      <c r="AJ21" s="1">
        <v>33.324358920392498</v>
      </c>
      <c r="AK21" s="1">
        <v>38.382218973040899</v>
      </c>
      <c r="AL21" s="1">
        <v>0.70976500674795695</v>
      </c>
      <c r="AM21" s="1">
        <v>0.32378060445038898</v>
      </c>
      <c r="AN21" s="1">
        <v>0.90666755700706703</v>
      </c>
      <c r="AO21" s="1">
        <v>1.2609439107428799</v>
      </c>
      <c r="AP21" s="1">
        <v>1.2609439107428799</v>
      </c>
      <c r="AQ21" s="1">
        <v>20.509065776534801</v>
      </c>
      <c r="AR21" s="1">
        <v>16.264851753203601</v>
      </c>
    </row>
    <row r="22" spans="1:44">
      <c r="A22" t="s">
        <v>146</v>
      </c>
      <c r="B22" s="1">
        <v>234.719730019569</v>
      </c>
      <c r="C22" s="1">
        <v>6.9973705529908397E-5</v>
      </c>
      <c r="D22" s="1">
        <v>6.5975208071056401E-5</v>
      </c>
      <c r="E22" s="1">
        <v>3.95851248426338E-4</v>
      </c>
      <c r="F22" s="1">
        <v>0.37055859660610402</v>
      </c>
      <c r="G22" s="1">
        <v>-2.6986285277385602</v>
      </c>
      <c r="H22" s="1">
        <v>5.3940931994218504</v>
      </c>
      <c r="I22" s="1">
        <v>14.556653786799901</v>
      </c>
      <c r="J22" s="1">
        <v>0.74828157336396295</v>
      </c>
      <c r="K22" s="1">
        <v>0.690921634141346</v>
      </c>
      <c r="L22" s="1">
        <v>0.91882016450272697</v>
      </c>
      <c r="M22" s="1">
        <v>0.92418749327980099</v>
      </c>
      <c r="N22" s="1">
        <v>-1.0820315220358001</v>
      </c>
      <c r="O22" s="1">
        <v>8.5186356404113095</v>
      </c>
      <c r="P22" s="1">
        <v>9.2174322875399994</v>
      </c>
      <c r="Q22" s="3">
        <v>6.9020863002240496E-3</v>
      </c>
      <c r="R22" s="1">
        <v>3.4726121698002198E-3</v>
      </c>
      <c r="S22" s="1">
        <v>1.9929774191896898E-2</v>
      </c>
      <c r="T22" s="1">
        <v>0.40745168544673399</v>
      </c>
      <c r="U22" s="1">
        <v>-2.4542787174965</v>
      </c>
      <c r="V22" s="1">
        <v>5.4376105849293497</v>
      </c>
      <c r="W22" s="1">
        <v>13.3454119306023</v>
      </c>
      <c r="X22" s="3">
        <v>2.41026167613377E-3</v>
      </c>
      <c r="Y22" s="1">
        <v>1.0966690626408599E-3</v>
      </c>
      <c r="Z22" s="1">
        <v>6.8933483937425903E-3</v>
      </c>
      <c r="AA22" s="1">
        <v>0.33700602653817202</v>
      </c>
      <c r="AB22" s="1">
        <v>-2.9673059864011901</v>
      </c>
      <c r="AC22" s="1">
        <v>5.3509240850551096</v>
      </c>
      <c r="AD22" s="1">
        <v>15.8778290674459</v>
      </c>
      <c r="AE22" s="1">
        <v>0.70732718344682499</v>
      </c>
      <c r="AF22" s="1">
        <v>0.45665358417782298</v>
      </c>
      <c r="AG22" s="1">
        <v>0.93367188214980701</v>
      </c>
      <c r="AH22" s="1">
        <v>0.84050608389358605</v>
      </c>
      <c r="AI22" s="1">
        <v>-1.18975938326058</v>
      </c>
      <c r="AJ22" s="1">
        <v>13.3454119306023</v>
      </c>
      <c r="AK22" s="1">
        <v>15.8778290674459</v>
      </c>
      <c r="AL22" s="1">
        <v>0.76358595071984303</v>
      </c>
      <c r="AM22" s="1">
        <v>0.96005099206042399</v>
      </c>
      <c r="AN22" s="1">
        <v>0.97541947253244499</v>
      </c>
      <c r="AO22" s="1">
        <v>1.01620028587793</v>
      </c>
      <c r="AP22" s="1">
        <v>1.01620028587793</v>
      </c>
      <c r="AQ22" s="1">
        <v>5.4376105849293497</v>
      </c>
      <c r="AR22" s="1">
        <v>5.3509240850551096</v>
      </c>
    </row>
    <row r="23" spans="1:44">
      <c r="A23" t="s">
        <v>120</v>
      </c>
      <c r="B23" s="1">
        <v>6150.203125</v>
      </c>
      <c r="C23" s="1">
        <v>2.4333576684411299E-4</v>
      </c>
      <c r="D23" s="1">
        <v>2.9200292021293501E-4</v>
      </c>
      <c r="E23" s="1">
        <v>1.37658519528955E-3</v>
      </c>
      <c r="F23" s="1">
        <v>0.49097253788570699</v>
      </c>
      <c r="G23" s="1">
        <v>-2.0367737965677901</v>
      </c>
      <c r="H23" s="1">
        <v>172.285030069013</v>
      </c>
      <c r="I23" s="1">
        <v>350.90563474330798</v>
      </c>
      <c r="J23" s="1">
        <v>0.717011606808861</v>
      </c>
      <c r="K23" s="1">
        <v>0.36773505818785701</v>
      </c>
      <c r="L23" s="1">
        <v>0.88042355440715903</v>
      </c>
      <c r="M23" s="1">
        <v>0.86208737716707495</v>
      </c>
      <c r="N23" s="1">
        <v>-1.15997522581309</v>
      </c>
      <c r="O23" s="1">
        <v>228.29404628448901</v>
      </c>
      <c r="P23" s="1">
        <v>264.815437884</v>
      </c>
      <c r="Q23" s="3">
        <v>2.0813913817857001E-2</v>
      </c>
      <c r="R23" s="1">
        <v>1.91227833201561E-2</v>
      </c>
      <c r="S23" s="1">
        <v>6.0100176149062101E-2</v>
      </c>
      <c r="T23" s="1">
        <v>0.56628233675185702</v>
      </c>
      <c r="U23" s="1">
        <v>-1.7659035698268499</v>
      </c>
      <c r="V23" s="1">
        <v>171.795226901478</v>
      </c>
      <c r="W23" s="1">
        <v>303.37380443540201</v>
      </c>
      <c r="X23" s="3">
        <v>3.41141358004678E-3</v>
      </c>
      <c r="Y23" s="1">
        <v>1.6261071398222899E-3</v>
      </c>
      <c r="Z23" s="1">
        <v>9.7566428389337899E-3</v>
      </c>
      <c r="AA23" s="1">
        <v>0.42567817732157398</v>
      </c>
      <c r="AB23" s="1">
        <v>-2.3491925432779701</v>
      </c>
      <c r="AC23" s="1">
        <v>172.77622970807701</v>
      </c>
      <c r="AD23" s="1">
        <v>405.88463042735498</v>
      </c>
      <c r="AE23" s="1">
        <v>0.70732718344682499</v>
      </c>
      <c r="AF23" s="1">
        <v>0.20307350872646601</v>
      </c>
      <c r="AG23" s="1">
        <v>0.93367188214980701</v>
      </c>
      <c r="AH23" s="1">
        <v>0.74743851251786997</v>
      </c>
      <c r="AI23" s="1">
        <v>-1.33790269467294</v>
      </c>
      <c r="AJ23" s="1">
        <v>303.37380443540201</v>
      </c>
      <c r="AK23" s="1">
        <v>405.88463042735498</v>
      </c>
      <c r="AL23" s="1">
        <v>0.767822844325877</v>
      </c>
      <c r="AM23" s="1">
        <v>0.98083176242918402</v>
      </c>
      <c r="AN23" s="1">
        <v>0.98083176242918402</v>
      </c>
      <c r="AO23" s="1">
        <v>0.99432211937706105</v>
      </c>
      <c r="AP23" s="1">
        <v>-1.0057103030419301</v>
      </c>
      <c r="AQ23" s="1">
        <v>171.795226901478</v>
      </c>
      <c r="AR23" s="1">
        <v>172.77622970807701</v>
      </c>
    </row>
    <row r="24" spans="1:44">
      <c r="A24" t="s">
        <v>118</v>
      </c>
      <c r="B24" s="1">
        <v>1397.88670349121</v>
      </c>
      <c r="C24" s="1">
        <v>2.9063734775476103E-4</v>
      </c>
      <c r="D24" s="1">
        <v>3.8613247630275399E-4</v>
      </c>
      <c r="E24" s="1">
        <v>1.6441769958697901E-3</v>
      </c>
      <c r="F24" s="1">
        <v>0.49768551261588601</v>
      </c>
      <c r="G24" s="1">
        <v>-2.00930100364765</v>
      </c>
      <c r="H24" s="1">
        <v>39.619347282340598</v>
      </c>
      <c r="I24" s="1">
        <v>79.607194248891403</v>
      </c>
      <c r="J24" s="1">
        <v>0.79577310326670203</v>
      </c>
      <c r="K24" s="1">
        <v>0.95825260395159795</v>
      </c>
      <c r="L24" s="1">
        <v>0.977135345406555</v>
      </c>
      <c r="M24" s="1">
        <v>1.00864394296786</v>
      </c>
      <c r="N24" s="1">
        <v>1.00864394296786</v>
      </c>
      <c r="O24" s="1">
        <v>56.402552621541602</v>
      </c>
      <c r="P24" s="1">
        <v>55.919190329605399</v>
      </c>
      <c r="Q24" s="3">
        <v>2.2942017776041799E-2</v>
      </c>
      <c r="R24" s="1">
        <v>2.3587262025993001E-2</v>
      </c>
      <c r="S24" s="1">
        <v>6.6245076328320801E-2</v>
      </c>
      <c r="T24" s="1">
        <v>0.57727092569994798</v>
      </c>
      <c r="U24" s="1">
        <v>-1.7322888707541999</v>
      </c>
      <c r="V24" s="1">
        <v>42.853727313503597</v>
      </c>
      <c r="W24" s="1">
        <v>74.235034888629897</v>
      </c>
      <c r="X24" s="3">
        <v>3.89884932604442E-3</v>
      </c>
      <c r="Y24" s="1">
        <v>1.9429265808121299E-3</v>
      </c>
      <c r="Z24" s="1">
        <v>1.1150709072487001E-2</v>
      </c>
      <c r="AA24" s="1">
        <v>0.42907213656639498</v>
      </c>
      <c r="AB24" s="1">
        <v>-2.3306104376816301</v>
      </c>
      <c r="AC24" s="1">
        <v>36.629081703800502</v>
      </c>
      <c r="AD24" s="1">
        <v>85.368120129372599</v>
      </c>
      <c r="AE24" s="1">
        <v>0.70732718344682499</v>
      </c>
      <c r="AF24" s="1">
        <v>0.53078403511628802</v>
      </c>
      <c r="AG24" s="1">
        <v>0.93367188214980701</v>
      </c>
      <c r="AH24" s="1">
        <v>0.86958732105588599</v>
      </c>
      <c r="AI24" s="1">
        <v>-1.1499707686466201</v>
      </c>
      <c r="AJ24" s="1">
        <v>74.235034888629897</v>
      </c>
      <c r="AK24" s="1">
        <v>85.368120129372599</v>
      </c>
      <c r="AL24" s="1">
        <v>0.71046566536579303</v>
      </c>
      <c r="AM24" s="1">
        <v>0.52033464807548502</v>
      </c>
      <c r="AN24" s="1">
        <v>0.90756259188662602</v>
      </c>
      <c r="AO24" s="1">
        <v>1.16993725535284</v>
      </c>
      <c r="AP24" s="1">
        <v>1.16993725535284</v>
      </c>
      <c r="AQ24" s="1">
        <v>42.853727313503597</v>
      </c>
      <c r="AR24" s="1">
        <v>36.629081703800502</v>
      </c>
    </row>
    <row r="25" spans="1:44">
      <c r="A25" t="s">
        <v>119</v>
      </c>
      <c r="B25" s="1">
        <v>3357.0541038513102</v>
      </c>
      <c r="C25" s="1">
        <v>6.3555491771770696E-5</v>
      </c>
      <c r="D25" s="1">
        <v>4.9174366761115097E-5</v>
      </c>
      <c r="E25" s="1">
        <v>3.5954249630887401E-4</v>
      </c>
      <c r="F25" s="1">
        <v>0.49548749279415499</v>
      </c>
      <c r="G25" s="1">
        <v>-2.0182144141737899</v>
      </c>
      <c r="H25" s="1">
        <v>95.072988001058604</v>
      </c>
      <c r="I25" s="1">
        <v>191.87767475955499</v>
      </c>
      <c r="J25" s="1">
        <v>0.67332323681013495</v>
      </c>
      <c r="K25" s="1">
        <v>0.116400611743688</v>
      </c>
      <c r="L25" s="1">
        <v>0.82677830008314201</v>
      </c>
      <c r="M25" s="1">
        <v>0.80134432161008196</v>
      </c>
      <c r="N25" s="1">
        <v>-1.2479030212515501</v>
      </c>
      <c r="O25" s="1">
        <v>120.906702574636</v>
      </c>
      <c r="P25" s="1">
        <v>150.87983942680901</v>
      </c>
      <c r="Q25" s="3">
        <v>3.2614115597073999E-3</v>
      </c>
      <c r="R25" s="1">
        <v>1.1414940458975801E-3</v>
      </c>
      <c r="S25" s="1">
        <v>9.4173258786551094E-3</v>
      </c>
      <c r="T25" s="1">
        <v>0.48989288373276402</v>
      </c>
      <c r="U25" s="1">
        <v>-2.0412625559702899</v>
      </c>
      <c r="V25" s="1">
        <v>84.625440534107199</v>
      </c>
      <c r="W25" s="1">
        <v>172.74274302394701</v>
      </c>
      <c r="X25" s="3">
        <v>4.0371423743959097E-3</v>
      </c>
      <c r="Y25" s="1">
        <v>2.0993140346858702E-3</v>
      </c>
      <c r="Z25" s="1">
        <v>1.15462271907723E-2</v>
      </c>
      <c r="AA25" s="1">
        <v>0.50114599266022797</v>
      </c>
      <c r="AB25" s="1">
        <v>-1.99542651172707</v>
      </c>
      <c r="AC25" s="1">
        <v>106.81035147824601</v>
      </c>
      <c r="AD25" s="1">
        <v>213.132207041714</v>
      </c>
      <c r="AE25" s="1">
        <v>0.70732718344682499</v>
      </c>
      <c r="AF25" s="1">
        <v>0.26597350644947898</v>
      </c>
      <c r="AG25" s="1">
        <v>0.93367188214980701</v>
      </c>
      <c r="AH25" s="1">
        <v>0.81049572664543101</v>
      </c>
      <c r="AI25" s="1">
        <v>-1.23381279767989</v>
      </c>
      <c r="AJ25" s="1">
        <v>172.74274302394701</v>
      </c>
      <c r="AK25" s="1">
        <v>213.132207041714</v>
      </c>
      <c r="AL25" s="1">
        <v>0.70976500674795695</v>
      </c>
      <c r="AM25" s="1">
        <v>0.25231967978386799</v>
      </c>
      <c r="AN25" s="1">
        <v>0.90666755700706703</v>
      </c>
      <c r="AO25" s="1">
        <v>0.79229624619309702</v>
      </c>
      <c r="AP25" s="1">
        <v>-1.2621541561062499</v>
      </c>
      <c r="AQ25" s="1">
        <v>84.625440534107199</v>
      </c>
      <c r="AR25" s="1">
        <v>106.81035147824601</v>
      </c>
    </row>
    <row r="26" spans="1:44">
      <c r="A26" t="s">
        <v>139</v>
      </c>
      <c r="B26" s="1">
        <v>1988.79332923889</v>
      </c>
      <c r="C26" s="1">
        <v>1.11908037964978E-4</v>
      </c>
      <c r="D26" s="1">
        <v>1.15105410478264E-4</v>
      </c>
      <c r="E26" s="1">
        <v>6.3307975763045202E-4</v>
      </c>
      <c r="F26" s="1">
        <v>0.40403329865304599</v>
      </c>
      <c r="G26" s="1">
        <v>-2.4750435257038599</v>
      </c>
      <c r="H26" s="1">
        <v>48.729373619282697</v>
      </c>
      <c r="I26" s="1">
        <v>120.607320669552</v>
      </c>
      <c r="J26" s="1">
        <v>0.717011606808861</v>
      </c>
      <c r="K26" s="1">
        <v>0.42010104592799302</v>
      </c>
      <c r="L26" s="1">
        <v>0.88042355440715903</v>
      </c>
      <c r="M26" s="1">
        <v>0.85686380534717899</v>
      </c>
      <c r="N26" s="1">
        <v>-1.1670466108611299</v>
      </c>
      <c r="O26" s="1">
        <v>70.964009990013594</v>
      </c>
      <c r="P26" s="1">
        <v>82.818307349800506</v>
      </c>
      <c r="Q26" s="3">
        <v>6.9115367193567498E-3</v>
      </c>
      <c r="R26" s="1">
        <v>3.6285567776622898E-3</v>
      </c>
      <c r="S26" s="1">
        <v>1.9957062277142602E-2</v>
      </c>
      <c r="T26" s="1">
        <v>0.42336507655990602</v>
      </c>
      <c r="U26" s="1">
        <v>-2.36202761013165</v>
      </c>
      <c r="V26" s="1">
        <v>46.173804889041698</v>
      </c>
      <c r="W26" s="1">
        <v>109.06380199691699</v>
      </c>
      <c r="X26" s="3">
        <v>4.2432200218180298E-3</v>
      </c>
      <c r="Y26" s="1">
        <v>2.29841084515143E-3</v>
      </c>
      <c r="Z26" s="1">
        <v>1.21356092623995E-2</v>
      </c>
      <c r="AA26" s="1">
        <v>0.38558425212326702</v>
      </c>
      <c r="AB26" s="1">
        <v>-2.59346691285594</v>
      </c>
      <c r="AC26" s="1">
        <v>51.426384700889002</v>
      </c>
      <c r="AD26" s="1">
        <v>133.37262714809199</v>
      </c>
      <c r="AE26" s="1">
        <v>0.70732718344682499</v>
      </c>
      <c r="AF26" s="1">
        <v>0.43905821274206502</v>
      </c>
      <c r="AG26" s="1">
        <v>0.93367188214980701</v>
      </c>
      <c r="AH26" s="1">
        <v>0.81773752474794503</v>
      </c>
      <c r="AI26" s="1">
        <v>-1.22288628042137</v>
      </c>
      <c r="AJ26" s="1">
        <v>109.06380199691699</v>
      </c>
      <c r="AK26" s="1">
        <v>133.37262714809199</v>
      </c>
      <c r="AL26" s="1">
        <v>0.71046566536579303</v>
      </c>
      <c r="AM26" s="1">
        <v>0.69978675141380198</v>
      </c>
      <c r="AN26" s="1">
        <v>0.90756259188662602</v>
      </c>
      <c r="AO26" s="1">
        <v>0.89786216077140202</v>
      </c>
      <c r="AP26" s="1">
        <v>-1.11375670307883</v>
      </c>
      <c r="AQ26" s="1">
        <v>46.173804889041698</v>
      </c>
      <c r="AR26" s="1">
        <v>51.426384700889002</v>
      </c>
    </row>
    <row r="27" spans="1:44">
      <c r="A27" t="s">
        <v>151</v>
      </c>
      <c r="B27" s="1">
        <v>141.63510751724201</v>
      </c>
      <c r="C27" s="1">
        <v>9.0778859995136401E-5</v>
      </c>
      <c r="D27" s="1">
        <v>8.9482019138062996E-5</v>
      </c>
      <c r="E27" s="1">
        <v>5.1354897940105696E-4</v>
      </c>
      <c r="F27" s="1">
        <v>0.34765379909487198</v>
      </c>
      <c r="G27" s="1">
        <v>-2.8764247725856298</v>
      </c>
      <c r="H27" s="1">
        <v>3.1058323010078599</v>
      </c>
      <c r="I27" s="1">
        <v>8.9336929685216706</v>
      </c>
      <c r="J27" s="1">
        <v>0.74828157336396295</v>
      </c>
      <c r="K27" s="1">
        <v>0.70118438863366095</v>
      </c>
      <c r="L27" s="1">
        <v>0.91882016450272697</v>
      </c>
      <c r="M27" s="1">
        <v>1.08676038333459</v>
      </c>
      <c r="N27" s="1">
        <v>1.08676038333459</v>
      </c>
      <c r="O27" s="1">
        <v>5.4912524703041798</v>
      </c>
      <c r="P27" s="1">
        <v>5.0528640485882503</v>
      </c>
      <c r="Q27" s="3">
        <v>4.5114850094003702E-3</v>
      </c>
      <c r="R27" s="1">
        <v>1.89159875947389E-3</v>
      </c>
      <c r="S27" s="1">
        <v>1.30269129646435E-2</v>
      </c>
      <c r="T27" s="1">
        <v>0.35759641285574101</v>
      </c>
      <c r="U27" s="1">
        <v>-2.7964486332904301</v>
      </c>
      <c r="V27" s="1">
        <v>3.28373414212097</v>
      </c>
      <c r="W27" s="1">
        <v>9.1827938522286399</v>
      </c>
      <c r="X27" s="3">
        <v>5.1813476176475297E-3</v>
      </c>
      <c r="Y27" s="1">
        <v>2.9188258246081E-3</v>
      </c>
      <c r="Z27" s="1">
        <v>1.4818654186471899E-2</v>
      </c>
      <c r="AA27" s="1">
        <v>0.33798762985314201</v>
      </c>
      <c r="AB27" s="1">
        <v>-2.9586881639263098</v>
      </c>
      <c r="AC27" s="1">
        <v>2.9375685924906398</v>
      </c>
      <c r="AD27" s="1">
        <v>8.6913494237316105</v>
      </c>
      <c r="AE27" s="1">
        <v>0.70732718344682499</v>
      </c>
      <c r="AF27" s="1">
        <v>0.80803677320663303</v>
      </c>
      <c r="AG27" s="1">
        <v>0.93367188214980701</v>
      </c>
      <c r="AH27" s="1">
        <v>1.05654408822184</v>
      </c>
      <c r="AI27" s="1">
        <v>1.05654408822184</v>
      </c>
      <c r="AJ27" s="1">
        <v>9.1827938522286399</v>
      </c>
      <c r="AK27" s="1">
        <v>8.6913494237316105</v>
      </c>
      <c r="AL27" s="1">
        <v>0.74326686436558698</v>
      </c>
      <c r="AM27" s="1">
        <v>0.76299689007382598</v>
      </c>
      <c r="AN27" s="1">
        <v>0.94946347835087896</v>
      </c>
      <c r="AO27" s="1">
        <v>1.1178408397260899</v>
      </c>
      <c r="AP27" s="1">
        <v>1.1178408397260899</v>
      </c>
      <c r="AQ27" s="1">
        <v>3.28373414212097</v>
      </c>
      <c r="AR27" s="1">
        <v>2.9375685924906398</v>
      </c>
    </row>
    <row r="28" spans="1:44">
      <c r="A28" t="s">
        <v>160</v>
      </c>
      <c r="B28" s="1">
        <v>301.56777262687598</v>
      </c>
      <c r="C28" s="1">
        <v>3.5870144654783599E-4</v>
      </c>
      <c r="D28" s="1">
        <v>5.6879800809728404E-4</v>
      </c>
      <c r="E28" s="1">
        <v>2.0292253261848998E-3</v>
      </c>
      <c r="F28" s="1">
        <v>0.31761374393978498</v>
      </c>
      <c r="G28" s="1">
        <v>-3.1484783611555001</v>
      </c>
      <c r="H28" s="1">
        <v>6.1148346960369997</v>
      </c>
      <c r="I28" s="1">
        <v>19.2524247187865</v>
      </c>
      <c r="J28" s="1">
        <v>0.74828157336396295</v>
      </c>
      <c r="K28" s="1">
        <v>0.65607579584910203</v>
      </c>
      <c r="L28" s="1">
        <v>0.91882016450272697</v>
      </c>
      <c r="M28" s="1">
        <v>0.88194041940123402</v>
      </c>
      <c r="N28" s="1">
        <v>-1.1338634424748499</v>
      </c>
      <c r="O28" s="1">
        <v>10.1895428718313</v>
      </c>
      <c r="P28" s="1">
        <v>11.5535501576546</v>
      </c>
      <c r="Q28" s="3">
        <v>2.23864664707677E-2</v>
      </c>
      <c r="R28" s="1">
        <v>2.2526381886209999E-2</v>
      </c>
      <c r="S28" s="1">
        <v>6.4640921934341802E-2</v>
      </c>
      <c r="T28" s="1">
        <v>0.38680409451377301</v>
      </c>
      <c r="U28" s="1">
        <v>-2.5852880416300499</v>
      </c>
      <c r="V28" s="1">
        <v>6.3372411310780503</v>
      </c>
      <c r="W28" s="1">
        <v>16.383593710474202</v>
      </c>
      <c r="X28" s="3">
        <v>5.9049587600645201E-3</v>
      </c>
      <c r="Y28" s="1">
        <v>3.4544008746377401E-3</v>
      </c>
      <c r="Z28" s="1">
        <v>1.6888182053784499E-2</v>
      </c>
      <c r="AA28" s="1">
        <v>0.26079995473226603</v>
      </c>
      <c r="AB28" s="1">
        <v>-3.8343564937600698</v>
      </c>
      <c r="AC28" s="1">
        <v>5.9002336484389302</v>
      </c>
      <c r="AD28" s="1">
        <v>22.623599199458699</v>
      </c>
      <c r="AE28" s="1">
        <v>0.70732718344682499</v>
      </c>
      <c r="AF28" s="1">
        <v>0.37721987857254502</v>
      </c>
      <c r="AG28" s="1">
        <v>0.93367188214980701</v>
      </c>
      <c r="AH28" s="1">
        <v>0.72418157540438299</v>
      </c>
      <c r="AI28" s="1">
        <v>-1.3808691548685099</v>
      </c>
      <c r="AJ28" s="1">
        <v>16.383593710474202</v>
      </c>
      <c r="AK28" s="1">
        <v>22.623599199458699</v>
      </c>
      <c r="AL28" s="1">
        <v>0.76358595071984303</v>
      </c>
      <c r="AM28" s="1">
        <v>0.86840929388696098</v>
      </c>
      <c r="AN28" s="1">
        <v>0.97541947253244499</v>
      </c>
      <c r="AO28" s="1">
        <v>1.0740661317422899</v>
      </c>
      <c r="AP28" s="1">
        <v>1.0740661317422899</v>
      </c>
      <c r="AQ28" s="1">
        <v>6.3372411310780503</v>
      </c>
      <c r="AR28" s="1">
        <v>5.9002336484389302</v>
      </c>
    </row>
    <row r="29" spans="1:44">
      <c r="A29" t="s">
        <v>145</v>
      </c>
      <c r="B29" s="1">
        <v>535.62128353118896</v>
      </c>
      <c r="C29" s="1">
        <v>3.5390122793239702E-4</v>
      </c>
      <c r="D29" s="1">
        <v>5.4601903738141298E-4</v>
      </c>
      <c r="E29" s="1">
        <v>2.0020698037318402E-3</v>
      </c>
      <c r="F29" s="1">
        <v>0.374817330540199</v>
      </c>
      <c r="G29" s="1">
        <v>-2.6679662825589299</v>
      </c>
      <c r="H29" s="1">
        <v>12.386025171216099</v>
      </c>
      <c r="I29" s="1">
        <v>33.0454975262546</v>
      </c>
      <c r="J29" s="1">
        <v>0.76340892479699696</v>
      </c>
      <c r="K29" s="1">
        <v>0.74952690702995906</v>
      </c>
      <c r="L29" s="1">
        <v>0.93739514486701103</v>
      </c>
      <c r="M29" s="1">
        <v>1.0796407669464601</v>
      </c>
      <c r="N29" s="1">
        <v>1.0796407669464601</v>
      </c>
      <c r="O29" s="1">
        <v>21.021406193311101</v>
      </c>
      <c r="P29" s="1">
        <v>19.470741414329702</v>
      </c>
      <c r="Q29" s="3">
        <v>2.1306628930707099E-2</v>
      </c>
      <c r="R29" s="1">
        <v>2.0370195764647801E-2</v>
      </c>
      <c r="S29" s="1">
        <v>6.1522891037416899E-2</v>
      </c>
      <c r="T29" s="1">
        <v>0.44102994502397203</v>
      </c>
      <c r="U29" s="1">
        <v>-2.2674197325663301</v>
      </c>
      <c r="V29" s="1">
        <v>13.960333817942701</v>
      </c>
      <c r="W29" s="1">
        <v>31.653936367640402</v>
      </c>
      <c r="X29" s="3">
        <v>6.0213156608459103E-3</v>
      </c>
      <c r="Y29" s="1">
        <v>3.6529315009131802E-3</v>
      </c>
      <c r="Z29" s="1">
        <v>1.7220962790019299E-2</v>
      </c>
      <c r="AA29" s="1">
        <v>0.31854533429843401</v>
      </c>
      <c r="AB29" s="1">
        <v>-3.13927059142901</v>
      </c>
      <c r="AC29" s="1">
        <v>10.9892515138013</v>
      </c>
      <c r="AD29" s="1">
        <v>34.498234092428604</v>
      </c>
      <c r="AE29" s="1">
        <v>0.70732718344682499</v>
      </c>
      <c r="AF29" s="1">
        <v>0.78588223771240795</v>
      </c>
      <c r="AG29" s="1">
        <v>0.93367188214980701</v>
      </c>
      <c r="AH29" s="1">
        <v>0.91755236753198299</v>
      </c>
      <c r="AI29" s="1">
        <v>-1.0898560511480999</v>
      </c>
      <c r="AJ29" s="1">
        <v>31.653936367640402</v>
      </c>
      <c r="AK29" s="1">
        <v>34.498234092428604</v>
      </c>
      <c r="AL29" s="1">
        <v>0.71046566536579303</v>
      </c>
      <c r="AM29" s="1">
        <v>0.50884459937707904</v>
      </c>
      <c r="AN29" s="1">
        <v>0.90756259188662602</v>
      </c>
      <c r="AO29" s="1">
        <v>1.2703625720982199</v>
      </c>
      <c r="AP29" s="1">
        <v>1.2703625720982199</v>
      </c>
      <c r="AQ29" s="1">
        <v>13.960333817942701</v>
      </c>
      <c r="AR29" s="1">
        <v>10.9892515138013</v>
      </c>
    </row>
    <row r="30" spans="1:44">
      <c r="A30" t="s">
        <v>125</v>
      </c>
      <c r="B30" s="1">
        <v>562.94550895690895</v>
      </c>
      <c r="C30" s="1">
        <v>3.5390122793239702E-4</v>
      </c>
      <c r="D30" s="1">
        <v>5.4330449326251697E-4</v>
      </c>
      <c r="E30" s="1">
        <v>2.0020698037318402E-3</v>
      </c>
      <c r="F30" s="1">
        <v>0.47698659911225699</v>
      </c>
      <c r="G30" s="1">
        <v>-2.0964949578481802</v>
      </c>
      <c r="H30" s="1">
        <v>15.445743068254</v>
      </c>
      <c r="I30" s="1">
        <v>32.381922458765096</v>
      </c>
      <c r="J30" s="1">
        <v>0.71369048378511502</v>
      </c>
      <c r="K30" s="1">
        <v>0.22752152515747301</v>
      </c>
      <c r="L30" s="1">
        <v>0.87634552427567702</v>
      </c>
      <c r="M30" s="1">
        <v>0.80057684117692496</v>
      </c>
      <c r="N30" s="1">
        <v>-1.24909933508681</v>
      </c>
      <c r="O30" s="1">
        <v>20.0104672116362</v>
      </c>
      <c r="P30" s="1">
        <v>24.995061287892501</v>
      </c>
      <c r="Q30" s="3">
        <v>2.0813913817857001E-2</v>
      </c>
      <c r="R30" s="1">
        <v>1.8715666040314799E-2</v>
      </c>
      <c r="S30" s="1">
        <v>6.0100176149062101E-2</v>
      </c>
      <c r="T30" s="1">
        <v>0.52756222947591302</v>
      </c>
      <c r="U30" s="1">
        <v>-1.89551098264447</v>
      </c>
      <c r="V30" s="1">
        <v>14.534298532592301</v>
      </c>
      <c r="W30" s="1">
        <v>27.549922490587001</v>
      </c>
      <c r="X30" s="3">
        <v>6.1332101901789803E-3</v>
      </c>
      <c r="Y30" s="1">
        <v>3.8537004028291202E-3</v>
      </c>
      <c r="Z30" s="1">
        <v>1.75409811439118E-2</v>
      </c>
      <c r="AA30" s="1">
        <v>0.43125948565099997</v>
      </c>
      <c r="AB30" s="1">
        <v>-2.3187895762813602</v>
      </c>
      <c r="AC30" s="1">
        <v>16.414344207636699</v>
      </c>
      <c r="AD30" s="1">
        <v>38.061410244756402</v>
      </c>
      <c r="AE30" s="1">
        <v>0.70732718344682499</v>
      </c>
      <c r="AF30" s="1">
        <v>0.18337997935425199</v>
      </c>
      <c r="AG30" s="1">
        <v>0.93367188214980701</v>
      </c>
      <c r="AH30" s="1">
        <v>0.72382821109154105</v>
      </c>
      <c r="AI30" s="1">
        <v>-1.3815432787456401</v>
      </c>
      <c r="AJ30" s="1">
        <v>27.549922490587001</v>
      </c>
      <c r="AK30" s="1">
        <v>38.061410244756402</v>
      </c>
      <c r="AL30" s="1">
        <v>0.71046566536579303</v>
      </c>
      <c r="AM30" s="1">
        <v>0.65643576676924598</v>
      </c>
      <c r="AN30" s="1">
        <v>0.90756259188662602</v>
      </c>
      <c r="AO30" s="1">
        <v>0.88546324778127194</v>
      </c>
      <c r="AP30" s="1">
        <v>-1.1293523503157501</v>
      </c>
      <c r="AQ30" s="1">
        <v>14.534298532592301</v>
      </c>
      <c r="AR30" s="1">
        <v>16.414344207636699</v>
      </c>
    </row>
    <row r="31" spans="1:44">
      <c r="A31" t="s">
        <v>105</v>
      </c>
      <c r="B31" s="1">
        <v>239.92350292205799</v>
      </c>
      <c r="C31" s="1">
        <v>7.5712448723435201E-4</v>
      </c>
      <c r="D31" s="1">
        <v>1.4926168462619999E-3</v>
      </c>
      <c r="E31" s="1">
        <v>4.2831613849257603E-3</v>
      </c>
      <c r="F31" s="1">
        <v>0.55239477606515497</v>
      </c>
      <c r="G31" s="1">
        <v>-1.81029952369073</v>
      </c>
      <c r="H31" s="1">
        <v>7.2823852587298497</v>
      </c>
      <c r="I31" s="1">
        <v>13.1832985638897</v>
      </c>
      <c r="J31" s="1">
        <v>0.76787484404769202</v>
      </c>
      <c r="K31" s="1">
        <v>0.832267253393152</v>
      </c>
      <c r="L31" s="1">
        <v>0.94287887827251604</v>
      </c>
      <c r="M31" s="1">
        <v>1.0349671648734999</v>
      </c>
      <c r="N31" s="1">
        <v>1.0349671648734999</v>
      </c>
      <c r="O31" s="1">
        <v>9.9680946939377097</v>
      </c>
      <c r="P31" s="1">
        <v>9.6313149173325101</v>
      </c>
      <c r="Q31" s="3">
        <v>4.9688449298154899E-2</v>
      </c>
      <c r="R31" s="1">
        <v>6.8476894189019699E-2</v>
      </c>
      <c r="S31" s="1">
        <v>0.14347539734842199</v>
      </c>
      <c r="T31" s="1">
        <v>0.65917880267839402</v>
      </c>
      <c r="U31" s="1">
        <v>-1.5170390733694199</v>
      </c>
      <c r="V31" s="1">
        <v>8.0930788488420298</v>
      </c>
      <c r="W31" s="1">
        <v>12.2775168366889</v>
      </c>
      <c r="X31" s="3">
        <v>6.3804601231820498E-3</v>
      </c>
      <c r="Y31" s="1">
        <v>4.1472990800683297E-3</v>
      </c>
      <c r="Z31" s="1">
        <v>1.8248115952300598E-2</v>
      </c>
      <c r="AA31" s="1">
        <v>0.46290928559022099</v>
      </c>
      <c r="AB31" s="1">
        <v>-2.1602504661900901</v>
      </c>
      <c r="AC31" s="1">
        <v>6.5528998354135499</v>
      </c>
      <c r="AD31" s="1">
        <v>14.1559049225078</v>
      </c>
      <c r="AE31" s="1">
        <v>0.70732718344682499</v>
      </c>
      <c r="AF31" s="1">
        <v>0.47259938631993598</v>
      </c>
      <c r="AG31" s="1">
        <v>0.93367188214980701</v>
      </c>
      <c r="AH31" s="1">
        <v>0.86730709930613703</v>
      </c>
      <c r="AI31" s="1">
        <v>-1.15299413644834</v>
      </c>
      <c r="AJ31" s="1">
        <v>12.2775168366889</v>
      </c>
      <c r="AK31" s="1">
        <v>14.1559049225078</v>
      </c>
      <c r="AL31" s="1">
        <v>0.70976500674795695</v>
      </c>
      <c r="AM31" s="1">
        <v>0.417034780919046</v>
      </c>
      <c r="AN31" s="1">
        <v>0.90666755700706703</v>
      </c>
      <c r="AO31" s="1">
        <v>1.23503777753376</v>
      </c>
      <c r="AP31" s="1">
        <v>1.23503777753376</v>
      </c>
      <c r="AQ31" s="1">
        <v>8.0930788488420298</v>
      </c>
      <c r="AR31" s="1">
        <v>6.5528998354135499</v>
      </c>
    </row>
    <row r="32" spans="1:44">
      <c r="A32" t="s">
        <v>153</v>
      </c>
      <c r="B32" s="1">
        <v>65.270654646847106</v>
      </c>
      <c r="C32" s="1">
        <v>1.28542281139047E-3</v>
      </c>
      <c r="D32" s="1">
        <v>2.9748356492179402E-3</v>
      </c>
      <c r="E32" s="1">
        <v>7.2718204758660801E-3</v>
      </c>
      <c r="F32" s="1">
        <v>0.34334875372529899</v>
      </c>
      <c r="G32" s="1">
        <v>-2.9124905483130501</v>
      </c>
      <c r="H32" s="1">
        <v>1.3611107914181499</v>
      </c>
      <c r="I32" s="1">
        <v>3.9642223144966202</v>
      </c>
      <c r="J32" s="1">
        <v>0.717011606808861</v>
      </c>
      <c r="K32" s="1">
        <v>0.33523784054265998</v>
      </c>
      <c r="L32" s="1">
        <v>0.88042355440715903</v>
      </c>
      <c r="M32" s="1">
        <v>1.3640513563756</v>
      </c>
      <c r="N32" s="1">
        <v>1.3640513563756</v>
      </c>
      <c r="O32" s="1">
        <v>2.7129456939557701</v>
      </c>
      <c r="P32" s="1">
        <v>1.9888882346090799</v>
      </c>
      <c r="Q32" s="3">
        <v>0.103586451783406</v>
      </c>
      <c r="R32" s="1">
        <v>0.20358558334414001</v>
      </c>
      <c r="S32" s="1">
        <v>0.29910587952458501</v>
      </c>
      <c r="T32" s="1">
        <v>0.62633336162116604</v>
      </c>
      <c r="U32" s="1">
        <v>-1.5965938608341901</v>
      </c>
      <c r="V32" s="1">
        <v>2.1470584767273202</v>
      </c>
      <c r="W32" s="1">
        <v>3.4279803825240101</v>
      </c>
      <c r="X32" s="3">
        <v>6.6321991393176304E-3</v>
      </c>
      <c r="Y32" s="1">
        <v>4.4546270885750102E-3</v>
      </c>
      <c r="Z32" s="1">
        <v>1.8968089538448401E-2</v>
      </c>
      <c r="AA32" s="1">
        <v>0.188219842512588</v>
      </c>
      <c r="AB32" s="1">
        <v>-5.3129361211377901</v>
      </c>
      <c r="AC32" s="1">
        <v>0.86286545364094303</v>
      </c>
      <c r="AD32" s="1">
        <v>4.5843490350379303</v>
      </c>
      <c r="AE32" s="1">
        <v>0.70732718344682499</v>
      </c>
      <c r="AF32" s="1">
        <v>0.33124652938936699</v>
      </c>
      <c r="AG32" s="1">
        <v>0.93367188214980701</v>
      </c>
      <c r="AH32" s="1">
        <v>0.74775728378355799</v>
      </c>
      <c r="AI32" s="1">
        <v>-1.3373323425752801</v>
      </c>
      <c r="AJ32" s="1">
        <v>3.4279803825240101</v>
      </c>
      <c r="AK32" s="1">
        <v>4.5843490350379303</v>
      </c>
      <c r="AL32" s="1">
        <v>0.70976500674795695</v>
      </c>
      <c r="AM32" s="1">
        <v>0.117708502718325</v>
      </c>
      <c r="AN32" s="1">
        <v>0.90666755700706703</v>
      </c>
      <c r="AO32" s="1">
        <v>2.48828883807797</v>
      </c>
      <c r="AP32" s="1">
        <v>2.48828883807797</v>
      </c>
      <c r="AQ32" s="1">
        <v>2.1470584767273202</v>
      </c>
      <c r="AR32" s="1">
        <v>0.86286545364094303</v>
      </c>
    </row>
    <row r="33" spans="1:44">
      <c r="A33" t="s">
        <v>149</v>
      </c>
      <c r="B33" s="1">
        <v>130.49723291397001</v>
      </c>
      <c r="C33" s="1">
        <v>2.43506903469116E-4</v>
      </c>
      <c r="D33" s="1">
        <v>3.0264429431161601E-4</v>
      </c>
      <c r="E33" s="1">
        <v>1.37755333962528E-3</v>
      </c>
      <c r="F33" s="1">
        <v>0.357651087524746</v>
      </c>
      <c r="G33" s="1">
        <v>-2.79602113590891</v>
      </c>
      <c r="H33" s="1">
        <v>2.9254513347755502</v>
      </c>
      <c r="I33" s="1">
        <v>8.1796237626851305</v>
      </c>
      <c r="J33" s="1">
        <v>0.717011606808861</v>
      </c>
      <c r="K33" s="1">
        <v>0.55981509862472201</v>
      </c>
      <c r="L33" s="1">
        <v>0.88042355440715903</v>
      </c>
      <c r="M33" s="1">
        <v>0.87068864733121099</v>
      </c>
      <c r="N33" s="1">
        <v>-1.1485161809162701</v>
      </c>
      <c r="O33" s="1">
        <v>4.5645140044412997</v>
      </c>
      <c r="P33" s="1">
        <v>5.2424181919971904</v>
      </c>
      <c r="Q33" s="3">
        <v>1.00327297254722E-2</v>
      </c>
      <c r="R33" s="1">
        <v>5.9255809941070299E-3</v>
      </c>
      <c r="S33" s="1">
        <v>2.8969507082301001E-2</v>
      </c>
      <c r="T33" s="1">
        <v>0.36236983993222199</v>
      </c>
      <c r="U33" s="1">
        <v>-2.7596115620081298</v>
      </c>
      <c r="V33" s="1">
        <v>2.7477079227843602</v>
      </c>
      <c r="W33" s="1">
        <v>7.5826065514372702</v>
      </c>
      <c r="X33" s="3">
        <v>7.8623696732727892E-3</v>
      </c>
      <c r="Y33" s="1">
        <v>5.4512429734691302E-3</v>
      </c>
      <c r="Z33" s="1">
        <v>2.24863772655601E-2</v>
      </c>
      <c r="AA33" s="1">
        <v>0.35299378235108803</v>
      </c>
      <c r="AB33" s="1">
        <v>-2.8329110879505399</v>
      </c>
      <c r="AC33" s="1">
        <v>3.11469259202326</v>
      </c>
      <c r="AD33" s="1">
        <v>8.8236471779484908</v>
      </c>
      <c r="AE33" s="1">
        <v>0.70732718344682499</v>
      </c>
      <c r="AF33" s="1">
        <v>0.560995159102189</v>
      </c>
      <c r="AG33" s="1">
        <v>0.93367188214980701</v>
      </c>
      <c r="AH33" s="1">
        <v>0.85935060619753101</v>
      </c>
      <c r="AI33" s="1">
        <v>-1.16366939499212</v>
      </c>
      <c r="AJ33" s="1">
        <v>7.5826065514372702</v>
      </c>
      <c r="AK33" s="1">
        <v>8.8236471779484908</v>
      </c>
      <c r="AL33" s="1">
        <v>0.739447429553719</v>
      </c>
      <c r="AM33" s="1">
        <v>0.75137400099813401</v>
      </c>
      <c r="AN33" s="1">
        <v>0.94458445839765404</v>
      </c>
      <c r="AO33" s="1">
        <v>0.88217627953496403</v>
      </c>
      <c r="AP33" s="1">
        <v>-1.1335602908379501</v>
      </c>
      <c r="AQ33" s="1">
        <v>2.7477079227843602</v>
      </c>
      <c r="AR33" s="1">
        <v>3.11469259202326</v>
      </c>
    </row>
    <row r="34" spans="1:44">
      <c r="A34" t="s">
        <v>122</v>
      </c>
      <c r="B34" s="1">
        <v>176.75548410415601</v>
      </c>
      <c r="C34" s="1">
        <v>3.7825069618089202E-4</v>
      </c>
      <c r="D34" s="1">
        <v>6.3221902075949097E-4</v>
      </c>
      <c r="E34" s="1">
        <v>2.1398182241090398E-3</v>
      </c>
      <c r="F34" s="1">
        <v>0.48436915945700698</v>
      </c>
      <c r="G34" s="1">
        <v>-2.0645410230515702</v>
      </c>
      <c r="H34" s="1">
        <v>4.9100268626185102</v>
      </c>
      <c r="I34" s="1">
        <v>10.136951880920099</v>
      </c>
      <c r="J34" s="1">
        <v>0.717011606808861</v>
      </c>
      <c r="K34" s="1">
        <v>0.40389312495692897</v>
      </c>
      <c r="L34" s="1">
        <v>0.88042355440715903</v>
      </c>
      <c r="M34" s="1">
        <v>1.16361329040591</v>
      </c>
      <c r="N34" s="1">
        <v>1.16361329040591</v>
      </c>
      <c r="O34" s="1">
        <v>7.6102682112118796</v>
      </c>
      <c r="P34" s="1">
        <v>6.5402039269866199</v>
      </c>
      <c r="Q34" s="3">
        <v>1.8032093507095701E-2</v>
      </c>
      <c r="R34" s="1">
        <v>1.4989177727773299E-2</v>
      </c>
      <c r="S34" s="1">
        <v>5.2067670001739098E-2</v>
      </c>
      <c r="T34" s="1">
        <v>0.53708954369865103</v>
      </c>
      <c r="U34" s="1">
        <v>-1.8618869269238201</v>
      </c>
      <c r="V34" s="1">
        <v>5.5772910896644001</v>
      </c>
      <c r="W34" s="1">
        <v>10.3842853664048</v>
      </c>
      <c r="X34" s="3">
        <v>8.1508297233750006E-3</v>
      </c>
      <c r="Y34" s="1">
        <v>6.0737813956046501E-3</v>
      </c>
      <c r="Z34" s="1">
        <v>2.3311373008852498E-2</v>
      </c>
      <c r="AA34" s="1">
        <v>0.43682377619461499</v>
      </c>
      <c r="AB34" s="1">
        <v>-2.2892526792188002</v>
      </c>
      <c r="AC34" s="1">
        <v>4.3225937832636996</v>
      </c>
      <c r="AD34" s="1">
        <v>9.8955093981269595</v>
      </c>
      <c r="AE34" s="1">
        <v>0.70732718344682499</v>
      </c>
      <c r="AF34" s="1">
        <v>0.81429073793546902</v>
      </c>
      <c r="AG34" s="1">
        <v>0.93367188214980701</v>
      </c>
      <c r="AH34" s="1">
        <v>1.0493937147343699</v>
      </c>
      <c r="AI34" s="1">
        <v>1.0493937147343699</v>
      </c>
      <c r="AJ34" s="1">
        <v>10.3842853664048</v>
      </c>
      <c r="AK34" s="1">
        <v>9.8955093981269595</v>
      </c>
      <c r="AL34" s="1">
        <v>0.70976500674795695</v>
      </c>
      <c r="AM34" s="1">
        <v>0.39308013154228699</v>
      </c>
      <c r="AN34" s="1">
        <v>0.90666755700706703</v>
      </c>
      <c r="AO34" s="1">
        <v>1.2902649125852801</v>
      </c>
      <c r="AP34" s="1">
        <v>1.2902649125852801</v>
      </c>
      <c r="AQ34" s="1">
        <v>5.5772910896644001</v>
      </c>
      <c r="AR34" s="1">
        <v>4.3225937832636996</v>
      </c>
    </row>
    <row r="35" spans="1:44">
      <c r="A35" t="s">
        <v>121</v>
      </c>
      <c r="B35" s="1">
        <v>176.75548410415601</v>
      </c>
      <c r="C35" s="1">
        <v>3.7825069618089202E-4</v>
      </c>
      <c r="D35" s="1">
        <v>6.3221902075949097E-4</v>
      </c>
      <c r="E35" s="1">
        <v>2.1398182241090398E-3</v>
      </c>
      <c r="F35" s="1">
        <v>0.48436915945700698</v>
      </c>
      <c r="G35" s="1">
        <v>-2.0645410230515702</v>
      </c>
      <c r="H35" s="1">
        <v>4.9100268626185102</v>
      </c>
      <c r="I35" s="1">
        <v>10.136951880920099</v>
      </c>
      <c r="J35" s="1">
        <v>0.717011606808861</v>
      </c>
      <c r="K35" s="1">
        <v>0.40389312495692897</v>
      </c>
      <c r="L35" s="1">
        <v>0.88042355440715903</v>
      </c>
      <c r="M35" s="1">
        <v>1.16361329040591</v>
      </c>
      <c r="N35" s="1">
        <v>1.16361329040591</v>
      </c>
      <c r="O35" s="1">
        <v>7.6102682112118796</v>
      </c>
      <c r="P35" s="1">
        <v>6.5402039269866199</v>
      </c>
      <c r="Q35" s="3">
        <v>1.8032093507095701E-2</v>
      </c>
      <c r="R35" s="1">
        <v>1.4989177727773299E-2</v>
      </c>
      <c r="S35" s="1">
        <v>5.2067670001739098E-2</v>
      </c>
      <c r="T35" s="1">
        <v>0.53708954369865103</v>
      </c>
      <c r="U35" s="1">
        <v>-1.8618869269238201</v>
      </c>
      <c r="V35" s="1">
        <v>5.5772910896644001</v>
      </c>
      <c r="W35" s="1">
        <v>10.3842853664048</v>
      </c>
      <c r="X35" s="3">
        <v>8.1508297233750006E-3</v>
      </c>
      <c r="Y35" s="1">
        <v>6.0737813956046501E-3</v>
      </c>
      <c r="Z35" s="1">
        <v>2.3311373008852498E-2</v>
      </c>
      <c r="AA35" s="1">
        <v>0.43682377619461499</v>
      </c>
      <c r="AB35" s="1">
        <v>-2.2892526792188002</v>
      </c>
      <c r="AC35" s="1">
        <v>4.3225937832636996</v>
      </c>
      <c r="AD35" s="1">
        <v>9.8955093981269595</v>
      </c>
      <c r="AE35" s="1">
        <v>0.70732718344682499</v>
      </c>
      <c r="AF35" s="1">
        <v>0.81429073793546902</v>
      </c>
      <c r="AG35" s="1">
        <v>0.93367188214980701</v>
      </c>
      <c r="AH35" s="1">
        <v>1.0493937147343699</v>
      </c>
      <c r="AI35" s="1">
        <v>1.0493937147343699</v>
      </c>
      <c r="AJ35" s="1">
        <v>10.3842853664048</v>
      </c>
      <c r="AK35" s="1">
        <v>9.8955093981269595</v>
      </c>
      <c r="AL35" s="1">
        <v>0.70976500674795695</v>
      </c>
      <c r="AM35" s="1">
        <v>0.39308013154228699</v>
      </c>
      <c r="AN35" s="1">
        <v>0.90666755700706703</v>
      </c>
      <c r="AO35" s="1">
        <v>1.2902649125852801</v>
      </c>
      <c r="AP35" s="1">
        <v>1.2902649125852801</v>
      </c>
      <c r="AQ35" s="1">
        <v>5.5772910896644001</v>
      </c>
      <c r="AR35" s="1">
        <v>4.3225937832636996</v>
      </c>
    </row>
    <row r="36" spans="1:44">
      <c r="A36" t="s">
        <v>124</v>
      </c>
      <c r="B36" s="1">
        <v>93.490898013114901</v>
      </c>
      <c r="C36" s="1">
        <v>2.7100919676604999E-3</v>
      </c>
      <c r="D36" s="1">
        <v>6.9688079168412796E-3</v>
      </c>
      <c r="E36" s="1">
        <v>1.53313774170508E-2</v>
      </c>
      <c r="F36" s="1">
        <v>0.479165751518209</v>
      </c>
      <c r="G36" s="1">
        <v>-2.0869605075729099</v>
      </c>
      <c r="H36" s="1">
        <v>2.53130041356627</v>
      </c>
      <c r="I36" s="1">
        <v>5.2827239952594596</v>
      </c>
      <c r="J36" s="1">
        <v>0.76787484404769202</v>
      </c>
      <c r="K36" s="1">
        <v>0.78876323334043996</v>
      </c>
      <c r="L36" s="1">
        <v>0.94287887827251604</v>
      </c>
      <c r="M36" s="1">
        <v>0.93604492875044698</v>
      </c>
      <c r="N36" s="1">
        <v>-1.0683247879297</v>
      </c>
      <c r="O36" s="1">
        <v>3.5379293233227802</v>
      </c>
      <c r="P36" s="1">
        <v>3.7796575940069199</v>
      </c>
      <c r="Q36" s="3">
        <v>0.12862260725633401</v>
      </c>
      <c r="R36" s="1">
        <v>0.281361953373231</v>
      </c>
      <c r="S36" s="1">
        <v>0.37139777845266497</v>
      </c>
      <c r="T36" s="1">
        <v>0.69589122971346296</v>
      </c>
      <c r="U36" s="1">
        <v>-1.43700618329642</v>
      </c>
      <c r="V36" s="1">
        <v>2.9513440126747099</v>
      </c>
      <c r="W36" s="1">
        <v>4.2410995949887598</v>
      </c>
      <c r="X36" s="3">
        <v>8.1508297233750006E-3</v>
      </c>
      <c r="Y36" s="1">
        <v>6.1810458735593703E-3</v>
      </c>
      <c r="Z36" s="1">
        <v>2.3311373008852498E-2</v>
      </c>
      <c r="AA36" s="1">
        <v>0.32993635732778098</v>
      </c>
      <c r="AB36" s="1">
        <v>-3.0308875569191298</v>
      </c>
      <c r="AC36" s="1">
        <v>2.1710386034984399</v>
      </c>
      <c r="AD36" s="1">
        <v>6.5801738877023501</v>
      </c>
      <c r="AE36" s="1">
        <v>0.70732718344682499</v>
      </c>
      <c r="AF36" s="1">
        <v>0.127078296245837</v>
      </c>
      <c r="AG36" s="1">
        <v>0.93367188214980701</v>
      </c>
      <c r="AH36" s="1">
        <v>0.64452697862595199</v>
      </c>
      <c r="AI36" s="1">
        <v>-1.5515254336317601</v>
      </c>
      <c r="AJ36" s="1">
        <v>4.2410995949887598</v>
      </c>
      <c r="AK36" s="1">
        <v>6.5801738877023501</v>
      </c>
      <c r="AL36" s="1">
        <v>0.70976500674795695</v>
      </c>
      <c r="AM36" s="1">
        <v>0.45333377850353301</v>
      </c>
      <c r="AN36" s="1">
        <v>0.90666755700706703</v>
      </c>
      <c r="AO36" s="1">
        <v>1.35941572299631</v>
      </c>
      <c r="AP36" s="1">
        <v>1.35941572299631</v>
      </c>
      <c r="AQ36" s="1">
        <v>2.9513440126747099</v>
      </c>
      <c r="AR36" s="1">
        <v>2.1710386034984399</v>
      </c>
    </row>
    <row r="37" spans="1:44">
      <c r="A37" t="s">
        <v>167</v>
      </c>
      <c r="B37" s="1">
        <v>80.160264790058093</v>
      </c>
      <c r="C37" s="1">
        <v>3.5390122793239702E-4</v>
      </c>
      <c r="D37" s="1">
        <v>5.0627909766532103E-4</v>
      </c>
      <c r="E37" s="1">
        <v>2.0020698037318402E-3</v>
      </c>
      <c r="F37" s="1">
        <v>0.28545207387729099</v>
      </c>
      <c r="G37" s="1">
        <v>-3.5032150455837101</v>
      </c>
      <c r="H37" s="1">
        <v>1.5030272790781101</v>
      </c>
      <c r="I37" s="1">
        <v>5.2654277768744304</v>
      </c>
      <c r="J37" s="1">
        <v>0.717011606808861</v>
      </c>
      <c r="K37" s="1">
        <v>0.59288078451715498</v>
      </c>
      <c r="L37" s="1">
        <v>0.88042355440715903</v>
      </c>
      <c r="M37" s="1">
        <v>1.17709722779865</v>
      </c>
      <c r="N37" s="1">
        <v>1.17709722779865</v>
      </c>
      <c r="O37" s="1">
        <v>3.0521539105387001</v>
      </c>
      <c r="P37" s="1">
        <v>2.59294970588854</v>
      </c>
      <c r="Q37" s="3">
        <v>1.4112671423928301E-2</v>
      </c>
      <c r="R37" s="1">
        <v>9.8788699967498408E-3</v>
      </c>
      <c r="S37" s="1">
        <v>4.0750338736593103E-2</v>
      </c>
      <c r="T37" s="1">
        <v>0.33188198990913698</v>
      </c>
      <c r="U37" s="1">
        <v>-3.01311921226511</v>
      </c>
      <c r="V37" s="1">
        <v>1.75832144402594</v>
      </c>
      <c r="W37" s="1">
        <v>5.2980321233454797</v>
      </c>
      <c r="X37" s="3">
        <v>8.3785913060859495E-3</v>
      </c>
      <c r="Y37" s="1">
        <v>6.5353012187470399E-3</v>
      </c>
      <c r="Z37" s="1">
        <v>2.3962771135405798E-2</v>
      </c>
      <c r="AA37" s="1">
        <v>0.245517650726256</v>
      </c>
      <c r="AB37" s="1">
        <v>-4.0730269169729203</v>
      </c>
      <c r="AC37" s="1">
        <v>1.2847997784070799</v>
      </c>
      <c r="AD37" s="1">
        <v>5.2330240791318099</v>
      </c>
      <c r="AE37" s="1">
        <v>0.74295856573244501</v>
      </c>
      <c r="AF37" s="1">
        <v>0.96668726250189996</v>
      </c>
      <c r="AG37" s="1">
        <v>0.98070530676682699</v>
      </c>
      <c r="AH37" s="1">
        <v>1.0124226533724401</v>
      </c>
      <c r="AI37" s="1">
        <v>1.0124226533724401</v>
      </c>
      <c r="AJ37" s="1">
        <v>5.2980321233454797</v>
      </c>
      <c r="AK37" s="1">
        <v>5.2330240791318099</v>
      </c>
      <c r="AL37" s="1">
        <v>0.71046566536579303</v>
      </c>
      <c r="AM37" s="1">
        <v>0.55630439740422499</v>
      </c>
      <c r="AN37" s="1">
        <v>0.90756259188662602</v>
      </c>
      <c r="AO37" s="1">
        <v>1.36855677722727</v>
      </c>
      <c r="AP37" s="1">
        <v>1.36855677722727</v>
      </c>
      <c r="AQ37" s="1">
        <v>1.75832144402594</v>
      </c>
      <c r="AR37" s="1">
        <v>1.2847997784070799</v>
      </c>
    </row>
    <row r="38" spans="1:44">
      <c r="A38" t="s">
        <v>131</v>
      </c>
      <c r="B38" s="1">
        <v>2141.8199157714798</v>
      </c>
      <c r="C38" s="1">
        <v>2.8371253448658301E-4</v>
      </c>
      <c r="D38" s="1">
        <v>3.64773258625606E-4</v>
      </c>
      <c r="E38" s="1">
        <v>1.6050023379526599E-3</v>
      </c>
      <c r="F38" s="1">
        <v>0.46253992347220702</v>
      </c>
      <c r="G38" s="1">
        <v>-2.1619755382263399</v>
      </c>
      <c r="H38" s="1">
        <v>57.974568992145898</v>
      </c>
      <c r="I38" s="1">
        <v>125.33959998391499</v>
      </c>
      <c r="J38" s="1">
        <v>0.717011606808861</v>
      </c>
      <c r="K38" s="1">
        <v>0.54972487581245399</v>
      </c>
      <c r="L38" s="1">
        <v>0.88042355440715903</v>
      </c>
      <c r="M38" s="1">
        <v>0.89712147905821804</v>
      </c>
      <c r="N38" s="1">
        <v>-1.11467624323272</v>
      </c>
      <c r="O38" s="1">
        <v>80.739962589835201</v>
      </c>
      <c r="P38" s="1">
        <v>89.998918176738201</v>
      </c>
      <c r="Q38" s="3">
        <v>1.00327297254722E-2</v>
      </c>
      <c r="R38" s="1">
        <v>5.5346387287956997E-3</v>
      </c>
      <c r="S38" s="1">
        <v>2.8969507082301001E-2</v>
      </c>
      <c r="T38" s="1">
        <v>0.46268724463487998</v>
      </c>
      <c r="U38" s="1">
        <v>-2.1612871580004902</v>
      </c>
      <c r="V38" s="1">
        <v>54.920224947334098</v>
      </c>
      <c r="W38" s="1">
        <v>118.698376877722</v>
      </c>
      <c r="X38" s="3">
        <v>9.3234421477713693E-3</v>
      </c>
      <c r="Y38" s="1">
        <v>7.4742927884633801E-3</v>
      </c>
      <c r="Z38" s="1">
        <v>2.6665044542626099E-2</v>
      </c>
      <c r="AA38" s="1">
        <v>0.46239264921708301</v>
      </c>
      <c r="AB38" s="1">
        <v>-2.1626641377045699</v>
      </c>
      <c r="AC38" s="1">
        <v>61.198777919212397</v>
      </c>
      <c r="AD38" s="1">
        <v>132.352402259987</v>
      </c>
      <c r="AE38" s="1">
        <v>0.70732718344682499</v>
      </c>
      <c r="AF38" s="1">
        <v>0.65882083543442505</v>
      </c>
      <c r="AG38" s="1">
        <v>0.93367188214980701</v>
      </c>
      <c r="AH38" s="1">
        <v>0.89683583258560196</v>
      </c>
      <c r="AI38" s="1">
        <v>-1.11503127291086</v>
      </c>
      <c r="AJ38" s="1">
        <v>118.698376877722</v>
      </c>
      <c r="AK38" s="1">
        <v>132.352402259987</v>
      </c>
      <c r="AL38" s="1">
        <v>0.71046566536579303</v>
      </c>
      <c r="AM38" s="1">
        <v>0.68312431085504299</v>
      </c>
      <c r="AN38" s="1">
        <v>0.90756259188662602</v>
      </c>
      <c r="AO38" s="1">
        <v>0.89740721651059097</v>
      </c>
      <c r="AP38" s="1">
        <v>-1.1143213265972101</v>
      </c>
      <c r="AQ38" s="1">
        <v>54.920224947334098</v>
      </c>
      <c r="AR38" s="1">
        <v>61.198777919212397</v>
      </c>
    </row>
    <row r="39" spans="1:44">
      <c r="A39" t="s">
        <v>89</v>
      </c>
      <c r="B39" s="1">
        <v>2554.7735519409098</v>
      </c>
      <c r="C39" s="1">
        <v>1.1230652187736001E-3</v>
      </c>
      <c r="D39" s="1">
        <v>2.5509624255000301E-3</v>
      </c>
      <c r="E39" s="1">
        <v>6.3533403804906501E-3</v>
      </c>
      <c r="F39" s="1">
        <v>0.64006585516053305</v>
      </c>
      <c r="G39" s="1">
        <v>-1.56233923734174</v>
      </c>
      <c r="H39" s="1">
        <v>85.622612608259502</v>
      </c>
      <c r="I39" s="1">
        <v>133.77156727151601</v>
      </c>
      <c r="J39" s="1">
        <v>0.717011606808861</v>
      </c>
      <c r="K39" s="1">
        <v>0.55813686218651903</v>
      </c>
      <c r="L39" s="1">
        <v>0.88042355440715903</v>
      </c>
      <c r="M39" s="1">
        <v>0.92626008980144903</v>
      </c>
      <c r="N39" s="1">
        <v>-1.0796103718712</v>
      </c>
      <c r="O39" s="1">
        <v>103.00127988320099</v>
      </c>
      <c r="P39" s="1">
        <v>111.201250076474</v>
      </c>
      <c r="Q39" s="3">
        <v>4.9688449298154899E-2</v>
      </c>
      <c r="R39" s="1">
        <v>6.8069036683561804E-2</v>
      </c>
      <c r="S39" s="1">
        <v>0.14347539734842199</v>
      </c>
      <c r="T39" s="1">
        <v>0.70937226156334798</v>
      </c>
      <c r="U39" s="1">
        <v>-1.4096970718817601</v>
      </c>
      <c r="V39" s="1">
        <v>86.752045248132404</v>
      </c>
      <c r="W39" s="1">
        <v>122.29410415895499</v>
      </c>
      <c r="X39" s="3">
        <v>9.9048192066997897E-3</v>
      </c>
      <c r="Y39" s="1">
        <v>8.1549678135161598E-3</v>
      </c>
      <c r="Z39" s="1">
        <v>2.83277829311613E-2</v>
      </c>
      <c r="AA39" s="1">
        <v>0.57753075661501396</v>
      </c>
      <c r="AB39" s="1">
        <v>-1.73150951450817</v>
      </c>
      <c r="AC39" s="1">
        <v>84.507884152989504</v>
      </c>
      <c r="AD39" s="1">
        <v>146.32620544828899</v>
      </c>
      <c r="AE39" s="1">
        <v>0.70732718344682499</v>
      </c>
      <c r="AF39" s="1">
        <v>0.31888006207997399</v>
      </c>
      <c r="AG39" s="1">
        <v>0.93367188214980701</v>
      </c>
      <c r="AH39" s="1">
        <v>0.83576351741361798</v>
      </c>
      <c r="AI39" s="1">
        <v>-1.19651071046344</v>
      </c>
      <c r="AJ39" s="1">
        <v>122.29410415895499</v>
      </c>
      <c r="AK39" s="1">
        <v>146.32620544828899</v>
      </c>
      <c r="AL39" s="1">
        <v>0.76358595071984303</v>
      </c>
      <c r="AM39" s="1">
        <v>0.89056898385632499</v>
      </c>
      <c r="AN39" s="1">
        <v>0.97541947253244499</v>
      </c>
      <c r="AO39" s="1">
        <v>1.02655564173709</v>
      </c>
      <c r="AP39" s="1">
        <v>1.02655564173709</v>
      </c>
      <c r="AQ39" s="1">
        <v>86.752045248132404</v>
      </c>
      <c r="AR39" s="1">
        <v>84.507884152989504</v>
      </c>
    </row>
    <row r="40" spans="1:44">
      <c r="A40" t="s">
        <v>152</v>
      </c>
      <c r="B40" s="1">
        <v>18162.771270751899</v>
      </c>
      <c r="C40" s="1">
        <v>9.5427211409287303E-6</v>
      </c>
      <c r="D40" s="1">
        <v>4.4987113950092502E-6</v>
      </c>
      <c r="E40" s="1">
        <v>5.3984536740110999E-5</v>
      </c>
      <c r="F40" s="1">
        <v>0.34628131055208</v>
      </c>
      <c r="G40" s="1">
        <v>-2.88782550350663</v>
      </c>
      <c r="H40" s="1">
        <v>395.74439786171303</v>
      </c>
      <c r="I40" s="1">
        <v>1142.84076481026</v>
      </c>
      <c r="J40" s="1">
        <v>0.717011606808861</v>
      </c>
      <c r="K40" s="1">
        <v>0.30394730254288599</v>
      </c>
      <c r="L40" s="1">
        <v>0.88042355440715903</v>
      </c>
      <c r="M40" s="1">
        <v>0.83773750543941095</v>
      </c>
      <c r="N40" s="1">
        <v>-1.1936913335108199</v>
      </c>
      <c r="O40" s="1">
        <v>615.53709284088995</v>
      </c>
      <c r="P40" s="1">
        <v>734.76129315664798</v>
      </c>
      <c r="Q40" s="3">
        <v>1.14750996113169E-4</v>
      </c>
      <c r="R40" s="1">
        <v>7.5305341199267302E-6</v>
      </c>
      <c r="S40" s="1">
        <v>3.31343501276776E-4</v>
      </c>
      <c r="T40" s="1">
        <v>0.244615141581211</v>
      </c>
      <c r="U40" s="1">
        <v>-4.0880543760943002</v>
      </c>
      <c r="V40" s="1">
        <v>304.435922964469</v>
      </c>
      <c r="W40" s="1">
        <v>1244.5506068192699</v>
      </c>
      <c r="X40" s="3">
        <v>9.9093385706089405E-3</v>
      </c>
      <c r="Y40" s="1">
        <v>8.3733910921645494E-3</v>
      </c>
      <c r="Z40" s="1">
        <v>2.83407083119415E-2</v>
      </c>
      <c r="AA40" s="1">
        <v>0.49020165008001398</v>
      </c>
      <c r="AB40" s="1">
        <v>-2.0399768132905498</v>
      </c>
      <c r="AC40" s="1">
        <v>514.43872626427299</v>
      </c>
      <c r="AD40" s="1">
        <v>1049.44307331149</v>
      </c>
      <c r="AE40" s="1">
        <v>0.70732718344682499</v>
      </c>
      <c r="AF40" s="1">
        <v>0.46873789820535</v>
      </c>
      <c r="AG40" s="1">
        <v>0.93367188214980701</v>
      </c>
      <c r="AH40" s="1">
        <v>1.1859153092772801</v>
      </c>
      <c r="AI40" s="1">
        <v>1.1859153092772801</v>
      </c>
      <c r="AJ40" s="1">
        <v>1244.5506068192699</v>
      </c>
      <c r="AK40" s="1">
        <v>1049.44307331149</v>
      </c>
      <c r="AL40" s="1">
        <v>0.69805502536734898</v>
      </c>
      <c r="AM40" s="1">
        <v>4.3976577808094497E-2</v>
      </c>
      <c r="AN40" s="1">
        <v>0.89170900014667798</v>
      </c>
      <c r="AO40" s="1">
        <v>0.59178266991724404</v>
      </c>
      <c r="AP40" s="1">
        <v>-1.6898095379167499</v>
      </c>
      <c r="AQ40" s="1">
        <v>304.435922964469</v>
      </c>
      <c r="AR40" s="1">
        <v>514.43872626427299</v>
      </c>
    </row>
    <row r="41" spans="1:44">
      <c r="A41" t="s">
        <v>126</v>
      </c>
      <c r="B41" s="1">
        <v>505.052567481994</v>
      </c>
      <c r="C41" s="1">
        <v>8.6844580235183398E-4</v>
      </c>
      <c r="D41" s="1">
        <v>1.8237361849388501E-3</v>
      </c>
      <c r="E41" s="1">
        <v>4.9129219675903696E-3</v>
      </c>
      <c r="F41" s="1">
        <v>0.47622083184195702</v>
      </c>
      <c r="G41" s="1">
        <v>-2.0998661401101102</v>
      </c>
      <c r="H41" s="1">
        <v>13.659071780981799</v>
      </c>
      <c r="I41" s="1">
        <v>28.682222334624001</v>
      </c>
      <c r="J41" s="1">
        <v>0.65244137825398196</v>
      </c>
      <c r="K41" s="1">
        <v>6.1631497365141501E-2</v>
      </c>
      <c r="L41" s="1">
        <v>0.80113732027465701</v>
      </c>
      <c r="M41" s="1">
        <v>0.66561138931125496</v>
      </c>
      <c r="N41" s="1">
        <v>-1.5023781384431401</v>
      </c>
      <c r="O41" s="1">
        <v>16.148320670349499</v>
      </c>
      <c r="P41" s="1">
        <v>24.260883946035001</v>
      </c>
      <c r="Q41" s="3">
        <v>3.2136018515871098E-2</v>
      </c>
      <c r="R41" s="1">
        <v>3.7257696466837999E-2</v>
      </c>
      <c r="S41" s="1">
        <v>9.2792753464577798E-2</v>
      </c>
      <c r="T41" s="1">
        <v>0.52397914788306699</v>
      </c>
      <c r="U41" s="1">
        <v>-1.90847289255709</v>
      </c>
      <c r="V41" s="1">
        <v>11.689188634469501</v>
      </c>
      <c r="W41" s="1">
        <v>22.308499642436701</v>
      </c>
      <c r="X41" s="3">
        <v>1.1143111986678099E-2</v>
      </c>
      <c r="Y41" s="1">
        <v>9.6573637217876995E-3</v>
      </c>
      <c r="Z41" s="1">
        <v>3.1869300281899403E-2</v>
      </c>
      <c r="AA41" s="1">
        <v>0.43281546908209401</v>
      </c>
      <c r="AB41" s="1">
        <v>-2.3104534644308701</v>
      </c>
      <c r="AC41" s="1">
        <v>15.960923187418601</v>
      </c>
      <c r="AD41" s="1">
        <v>36.876970268671201</v>
      </c>
      <c r="AE41" s="1">
        <v>0.70732718344682499</v>
      </c>
      <c r="AF41" s="1">
        <v>7.9386460589892294E-2</v>
      </c>
      <c r="AG41" s="1">
        <v>0.93367188214980701</v>
      </c>
      <c r="AH41" s="1">
        <v>0.60494393866991103</v>
      </c>
      <c r="AI41" s="1">
        <v>-1.6530457387484401</v>
      </c>
      <c r="AJ41" s="1">
        <v>22.308499642436701</v>
      </c>
      <c r="AK41" s="1">
        <v>36.876970268671201</v>
      </c>
      <c r="AL41" s="1">
        <v>0.70976500674795695</v>
      </c>
      <c r="AM41" s="1">
        <v>0.32361726614525699</v>
      </c>
      <c r="AN41" s="1">
        <v>0.90666755700706703</v>
      </c>
      <c r="AO41" s="1">
        <v>0.73236294020065196</v>
      </c>
      <c r="AP41" s="1">
        <v>-1.3654432046029199</v>
      </c>
      <c r="AQ41" s="1">
        <v>11.689188634469501</v>
      </c>
      <c r="AR41" s="1">
        <v>15.960923187418601</v>
      </c>
    </row>
    <row r="42" spans="1:44">
      <c r="A42" t="s">
        <v>173</v>
      </c>
      <c r="B42" s="1">
        <v>82.747875092718402</v>
      </c>
      <c r="C42" s="1">
        <v>8.7380521613666105E-4</v>
      </c>
      <c r="D42" s="1">
        <v>1.9098885438415499E-3</v>
      </c>
      <c r="E42" s="1">
        <v>4.94324093700168E-3</v>
      </c>
      <c r="F42" s="1">
        <v>0.22407983970154999</v>
      </c>
      <c r="G42" s="1">
        <v>-4.4626950881966296</v>
      </c>
      <c r="H42" s="1">
        <v>1.26527136359712</v>
      </c>
      <c r="I42" s="1">
        <v>5.6465202981344698</v>
      </c>
      <c r="J42" s="1">
        <v>0.717011606808861</v>
      </c>
      <c r="K42" s="1">
        <v>0.524842631881968</v>
      </c>
      <c r="L42" s="1">
        <v>0.88042355440715903</v>
      </c>
      <c r="M42" s="1">
        <v>1.30890690495766</v>
      </c>
      <c r="N42" s="1">
        <v>1.30890690495766</v>
      </c>
      <c r="O42" s="1">
        <v>3.0579942585736899</v>
      </c>
      <c r="P42" s="1">
        <v>2.3362962233067401</v>
      </c>
      <c r="Q42" s="3">
        <v>3.4954044659350099E-2</v>
      </c>
      <c r="R42" s="1">
        <v>4.1289465253857398E-2</v>
      </c>
      <c r="S42" s="1">
        <v>0.10092980395387301</v>
      </c>
      <c r="T42" s="1">
        <v>0.31380499531574202</v>
      </c>
      <c r="U42" s="1">
        <v>-3.18669242022048</v>
      </c>
      <c r="V42" s="1">
        <v>1.71303640290424</v>
      </c>
      <c r="W42" s="1">
        <v>5.4589201196282904</v>
      </c>
      <c r="X42" s="3">
        <v>1.12592385019872E-2</v>
      </c>
      <c r="Y42" s="1">
        <v>1.00019568692653E-2</v>
      </c>
      <c r="Z42" s="1">
        <v>3.2201422115683401E-2</v>
      </c>
      <c r="AA42" s="1">
        <v>0.160009481398315</v>
      </c>
      <c r="AB42" s="1">
        <v>-6.2496296548244903</v>
      </c>
      <c r="AC42" s="1">
        <v>0.93454617825095299</v>
      </c>
      <c r="AD42" s="1">
        <v>5.8405675075926098</v>
      </c>
      <c r="AE42" s="1">
        <v>0.72603787288224997</v>
      </c>
      <c r="AF42" s="1">
        <v>0.88474803124539103</v>
      </c>
      <c r="AG42" s="1">
        <v>0.95836999220456798</v>
      </c>
      <c r="AH42" s="1">
        <v>0.93465576974660702</v>
      </c>
      <c r="AI42" s="1">
        <v>-1.06991261635404</v>
      </c>
      <c r="AJ42" s="1">
        <v>5.4589201196282904</v>
      </c>
      <c r="AK42" s="1">
        <v>5.8405675075926098</v>
      </c>
      <c r="AL42" s="1">
        <v>0.70976500674795695</v>
      </c>
      <c r="AM42" s="1">
        <v>0.39224442524618103</v>
      </c>
      <c r="AN42" s="1">
        <v>0.90666755700706703</v>
      </c>
      <c r="AO42" s="1">
        <v>1.8330141869346299</v>
      </c>
      <c r="AP42" s="1">
        <v>1.8330141869346299</v>
      </c>
      <c r="AQ42" s="1">
        <v>1.71303640290424</v>
      </c>
      <c r="AR42" s="1">
        <v>0.93454617825095299</v>
      </c>
    </row>
    <row r="43" spans="1:44">
      <c r="A43" t="s">
        <v>140</v>
      </c>
      <c r="B43" s="1">
        <v>3229.5325965881302</v>
      </c>
      <c r="C43" s="1">
        <v>1.5781594322688899E-4</v>
      </c>
      <c r="D43" s="1">
        <v>1.75852051024248E-4</v>
      </c>
      <c r="E43" s="1">
        <v>8.9278733596925895E-4</v>
      </c>
      <c r="F43" s="1">
        <v>0.39941028044966098</v>
      </c>
      <c r="G43" s="1">
        <v>-2.50369118910556</v>
      </c>
      <c r="H43" s="1">
        <v>78.262811566666301</v>
      </c>
      <c r="I43" s="1">
        <v>195.94591172372199</v>
      </c>
      <c r="J43" s="1">
        <v>0.67332323681013495</v>
      </c>
      <c r="K43" s="1">
        <v>0.113811164881633</v>
      </c>
      <c r="L43" s="1">
        <v>0.82677830008314201</v>
      </c>
      <c r="M43" s="1">
        <v>0.72079921387847401</v>
      </c>
      <c r="N43" s="1">
        <v>-1.3873489048624199</v>
      </c>
      <c r="O43" s="1">
        <v>105.136370031814</v>
      </c>
      <c r="P43" s="1">
        <v>145.860827816784</v>
      </c>
      <c r="Q43" s="3">
        <v>3.5784075439653702E-3</v>
      </c>
      <c r="R43" s="1">
        <v>1.3307203054121199E-3</v>
      </c>
      <c r="S43" s="1">
        <v>1.03326517832E-2</v>
      </c>
      <c r="T43" s="1">
        <v>0.35765446592956801</v>
      </c>
      <c r="U43" s="1">
        <v>-2.7959947246875001</v>
      </c>
      <c r="V43" s="1">
        <v>62.875985419489297</v>
      </c>
      <c r="W43" s="1">
        <v>175.80092351189501</v>
      </c>
      <c r="X43" s="3">
        <v>1.16710866510738E-2</v>
      </c>
      <c r="Y43" s="1">
        <v>1.06206888524772E-2</v>
      </c>
      <c r="Z43" s="1">
        <v>3.3379307822071297E-2</v>
      </c>
      <c r="AA43" s="1">
        <v>0.44604104610926998</v>
      </c>
      <c r="AB43" s="1">
        <v>-2.24194613639889</v>
      </c>
      <c r="AC43" s="1">
        <v>97.415056534779396</v>
      </c>
      <c r="AD43" s="1">
        <v>218.399309595452</v>
      </c>
      <c r="AE43" s="1">
        <v>0.70732718344682499</v>
      </c>
      <c r="AF43" s="1">
        <v>0.43175074577036798</v>
      </c>
      <c r="AG43" s="1">
        <v>0.93367188214980701</v>
      </c>
      <c r="AH43" s="1">
        <v>0.80495182805795296</v>
      </c>
      <c r="AI43" s="1">
        <v>-1.2423103658421699</v>
      </c>
      <c r="AJ43" s="1">
        <v>175.80092351189501</v>
      </c>
      <c r="AK43" s="1">
        <v>218.399309595452</v>
      </c>
      <c r="AL43" s="1">
        <v>0.70976500674795695</v>
      </c>
      <c r="AM43" s="1">
        <v>0.14523339856818099</v>
      </c>
      <c r="AN43" s="1">
        <v>0.90666755700706703</v>
      </c>
      <c r="AO43" s="1">
        <v>0.64544422239689703</v>
      </c>
      <c r="AP43" s="1">
        <v>-1.54932055365905</v>
      </c>
      <c r="AQ43" s="1">
        <v>62.875985419489297</v>
      </c>
      <c r="AR43" s="1">
        <v>97.415056534779396</v>
      </c>
    </row>
    <row r="44" spans="1:44">
      <c r="A44" t="s">
        <v>109</v>
      </c>
      <c r="B44" s="1">
        <v>4193.2787055969202</v>
      </c>
      <c r="C44" s="1">
        <v>5.0853681437879701E-4</v>
      </c>
      <c r="D44" s="1">
        <v>9.0705577796387305E-4</v>
      </c>
      <c r="E44" s="1">
        <v>2.8768654070571902E-3</v>
      </c>
      <c r="F44" s="1">
        <v>0.54747024309052095</v>
      </c>
      <c r="G44" s="1">
        <v>-1.8265832940159501</v>
      </c>
      <c r="H44" s="1">
        <v>125.325126647834</v>
      </c>
      <c r="I44" s="1">
        <v>228.91678263207899</v>
      </c>
      <c r="J44" s="1">
        <v>0.42084745430342202</v>
      </c>
      <c r="K44" s="1">
        <v>1.40491068455559E-2</v>
      </c>
      <c r="L44" s="1">
        <v>0.51676152528420205</v>
      </c>
      <c r="M44" s="1">
        <v>0.66033337913965995</v>
      </c>
      <c r="N44" s="1">
        <v>-1.51438656834656</v>
      </c>
      <c r="O44" s="1">
        <v>137.63836919748701</v>
      </c>
      <c r="P44" s="1">
        <v>208.43769758719199</v>
      </c>
      <c r="Q44" s="3">
        <v>1.7910446592221799E-2</v>
      </c>
      <c r="R44" s="1">
        <v>1.3320894652965E-2</v>
      </c>
      <c r="S44" s="1">
        <v>5.1716414535040597E-2</v>
      </c>
      <c r="T44" s="1">
        <v>0.55951697628777497</v>
      </c>
      <c r="U44" s="1">
        <v>-1.78725586958003</v>
      </c>
      <c r="V44" s="1">
        <v>102.954694031568</v>
      </c>
      <c r="W44" s="1">
        <v>184.006381190692</v>
      </c>
      <c r="X44" s="3">
        <v>1.16777023629939E-2</v>
      </c>
      <c r="Y44" s="1">
        <v>1.0879726034855999E-2</v>
      </c>
      <c r="Z44" s="1">
        <v>3.3398228758162701E-2</v>
      </c>
      <c r="AA44" s="1">
        <v>0.53568288322218505</v>
      </c>
      <c r="AB44" s="1">
        <v>-1.86677609332017</v>
      </c>
      <c r="AC44" s="1">
        <v>152.55630175035901</v>
      </c>
      <c r="AD44" s="1">
        <v>284.78845696288897</v>
      </c>
      <c r="AE44" s="1">
        <v>0.70732718344682499</v>
      </c>
      <c r="AF44" s="1">
        <v>5.16366131694087E-2</v>
      </c>
      <c r="AG44" s="1">
        <v>0.93367188214980701</v>
      </c>
      <c r="AH44" s="1">
        <v>0.64611600884195297</v>
      </c>
      <c r="AI44" s="1">
        <v>-1.54770967800708</v>
      </c>
      <c r="AJ44" s="1">
        <v>184.006381190692</v>
      </c>
      <c r="AK44" s="1">
        <v>284.78845696288897</v>
      </c>
      <c r="AL44" s="1">
        <v>0.69805502536734898</v>
      </c>
      <c r="AM44" s="1">
        <v>9.4575196985253698E-2</v>
      </c>
      <c r="AN44" s="1">
        <v>0.89170900014667798</v>
      </c>
      <c r="AO44" s="1">
        <v>0.67486359359447801</v>
      </c>
      <c r="AP44" s="1">
        <v>-1.4817809250514899</v>
      </c>
      <c r="AQ44" s="1">
        <v>102.954694031568</v>
      </c>
      <c r="AR44" s="1">
        <v>152.55630175035901</v>
      </c>
    </row>
    <row r="45" spans="1:44">
      <c r="A45" t="s">
        <v>162</v>
      </c>
      <c r="B45" s="1">
        <v>55.409780621528597</v>
      </c>
      <c r="C45" s="1">
        <v>8.7040853880808304E-4</v>
      </c>
      <c r="D45" s="1">
        <v>1.8651611545887499E-3</v>
      </c>
      <c r="E45" s="1">
        <v>4.9240254481143003E-3</v>
      </c>
      <c r="F45" s="1">
        <v>0.30201098839388302</v>
      </c>
      <c r="G45" s="1">
        <v>-3.3111378010385302</v>
      </c>
      <c r="H45" s="1">
        <v>1.08478190802867</v>
      </c>
      <c r="I45" s="1">
        <v>3.5918623808302099</v>
      </c>
      <c r="J45" s="1">
        <v>0.76340892479699696</v>
      </c>
      <c r="K45" s="1">
        <v>0.75227175643298405</v>
      </c>
      <c r="L45" s="1">
        <v>0.93739514486701103</v>
      </c>
      <c r="M45" s="1">
        <v>1.1120582976482201</v>
      </c>
      <c r="N45" s="1">
        <v>1.1120582976482201</v>
      </c>
      <c r="O45" s="1">
        <v>2.08158830165838</v>
      </c>
      <c r="P45" s="1">
        <v>1.8718337933342499</v>
      </c>
      <c r="Q45" s="3">
        <v>2.81782430134285E-2</v>
      </c>
      <c r="R45" s="1">
        <v>3.0939342536410602E-2</v>
      </c>
      <c r="S45" s="1">
        <v>8.1364676701274799E-2</v>
      </c>
      <c r="T45" s="1">
        <v>0.37188359351100497</v>
      </c>
      <c r="U45" s="1">
        <v>-2.6890134909121901</v>
      </c>
      <c r="V45" s="1">
        <v>1.2693995733544401</v>
      </c>
      <c r="W45" s="1">
        <v>3.41343257753809</v>
      </c>
      <c r="X45" s="3">
        <v>1.31557198878175E-2</v>
      </c>
      <c r="Y45" s="1">
        <v>1.2541786293052699E-2</v>
      </c>
      <c r="Z45" s="1">
        <v>3.7625358879158299E-2</v>
      </c>
      <c r="AA45" s="1">
        <v>0.24526663370523599</v>
      </c>
      <c r="AB45" s="1">
        <v>-4.07719543785075</v>
      </c>
      <c r="AC45" s="1">
        <v>0.92701448203319503</v>
      </c>
      <c r="AD45" s="1">
        <v>3.7796192160702802</v>
      </c>
      <c r="AE45" s="1">
        <v>0.70732718344682499</v>
      </c>
      <c r="AF45" s="1">
        <v>0.74182164816793905</v>
      </c>
      <c r="AG45" s="1">
        <v>0.93367188214980701</v>
      </c>
      <c r="AH45" s="1">
        <v>0.90311546807837995</v>
      </c>
      <c r="AI45" s="1">
        <v>-1.1072781226167701</v>
      </c>
      <c r="AJ45" s="1">
        <v>3.41343257753809</v>
      </c>
      <c r="AK45" s="1">
        <v>3.7796192160702802</v>
      </c>
      <c r="AL45" s="1">
        <v>0.71046566536579303</v>
      </c>
      <c r="AM45" s="1">
        <v>0.59982538167410404</v>
      </c>
      <c r="AN45" s="1">
        <v>0.90756259188662602</v>
      </c>
      <c r="AO45" s="1">
        <v>1.36934168562036</v>
      </c>
      <c r="AP45" s="1">
        <v>1.36934168562036</v>
      </c>
      <c r="AQ45" s="1">
        <v>1.2693995733544401</v>
      </c>
      <c r="AR45" s="1">
        <v>0.92701448203319503</v>
      </c>
    </row>
    <row r="46" spans="1:44">
      <c r="A46" t="s">
        <v>138</v>
      </c>
      <c r="B46" s="1">
        <v>684.14097261428799</v>
      </c>
      <c r="C46" s="1">
        <v>7.5712448723435201E-4</v>
      </c>
      <c r="D46" s="1">
        <v>1.46883509285803E-3</v>
      </c>
      <c r="E46" s="1">
        <v>4.2831613849257603E-3</v>
      </c>
      <c r="F46" s="1">
        <v>0.40626802845992899</v>
      </c>
      <c r="G46" s="1">
        <v>-2.4614292288535999</v>
      </c>
      <c r="H46" s="1">
        <v>16.848264045897</v>
      </c>
      <c r="I46" s="1">
        <v>41.470809571706198</v>
      </c>
      <c r="J46" s="1">
        <v>0.76787484404769202</v>
      </c>
      <c r="K46" s="1">
        <v>0.86074988055906898</v>
      </c>
      <c r="L46" s="1">
        <v>0.94287887827251604</v>
      </c>
      <c r="M46" s="1">
        <v>1.04405686593008</v>
      </c>
      <c r="N46" s="1">
        <v>1.04405686593008</v>
      </c>
      <c r="O46" s="1">
        <v>27.0091498072264</v>
      </c>
      <c r="P46" s="1">
        <v>25.869424059926398</v>
      </c>
      <c r="Q46" s="3">
        <v>2.13384875363558E-2</v>
      </c>
      <c r="R46" s="1">
        <v>2.1005073668600299E-2</v>
      </c>
      <c r="S46" s="1">
        <v>6.16148827612275E-2</v>
      </c>
      <c r="T46" s="1">
        <v>0.43214997420061402</v>
      </c>
      <c r="U46" s="1">
        <v>-2.3140114768022002</v>
      </c>
      <c r="V46" s="1">
        <v>17.755305917379602</v>
      </c>
      <c r="W46" s="1">
        <v>41.085981661129402</v>
      </c>
      <c r="X46" s="3">
        <v>1.35382503616997E-2</v>
      </c>
      <c r="Y46" s="1">
        <v>1.31997941026572E-2</v>
      </c>
      <c r="Z46" s="1">
        <v>3.8719396034461298E-2</v>
      </c>
      <c r="AA46" s="1">
        <v>0.381936181424128</v>
      </c>
      <c r="AB46" s="1">
        <v>-2.6182384613871599</v>
      </c>
      <c r="AC46" s="1">
        <v>15.9875590249566</v>
      </c>
      <c r="AD46" s="1">
        <v>41.859241936035097</v>
      </c>
      <c r="AE46" s="1">
        <v>0.74295856573244501</v>
      </c>
      <c r="AF46" s="1">
        <v>0.95487795081682503</v>
      </c>
      <c r="AG46" s="1">
        <v>0.98070530676682699</v>
      </c>
      <c r="AH46" s="1">
        <v>0.98152713142257197</v>
      </c>
      <c r="AI46" s="1">
        <v>-1.0188205379006201</v>
      </c>
      <c r="AJ46" s="1">
        <v>41.085981661129402</v>
      </c>
      <c r="AK46" s="1">
        <v>41.859241936035097</v>
      </c>
      <c r="AL46" s="1">
        <v>0.74326686436558698</v>
      </c>
      <c r="AM46" s="1">
        <v>0.77379158960069905</v>
      </c>
      <c r="AN46" s="1">
        <v>0.94946347835087896</v>
      </c>
      <c r="AO46" s="1">
        <v>1.11057015583041</v>
      </c>
      <c r="AP46" s="1">
        <v>1.11057015583041</v>
      </c>
      <c r="AQ46" s="1">
        <v>17.755305917379602</v>
      </c>
      <c r="AR46" s="1">
        <v>15.9875590249566</v>
      </c>
    </row>
    <row r="47" spans="1:44">
      <c r="A47" t="s">
        <v>101</v>
      </c>
      <c r="B47" s="1">
        <v>274.04548263549799</v>
      </c>
      <c r="C47" s="1">
        <v>1.40134836666568E-3</v>
      </c>
      <c r="D47" s="1">
        <v>3.3031782928548202E-3</v>
      </c>
      <c r="E47" s="1">
        <v>7.9276279028515795E-3</v>
      </c>
      <c r="F47" s="1">
        <v>0.58775099888255</v>
      </c>
      <c r="G47" s="1">
        <v>-1.7014007664831301</v>
      </c>
      <c r="H47" s="1">
        <v>8.6890452342248992</v>
      </c>
      <c r="I47" s="1">
        <v>14.783548220189999</v>
      </c>
      <c r="J47" s="1">
        <v>0.717011606808861</v>
      </c>
      <c r="K47" s="1">
        <v>0.28301656536238001</v>
      </c>
      <c r="L47" s="1">
        <v>0.88042355440715903</v>
      </c>
      <c r="M47" s="1">
        <v>0.83957744092437903</v>
      </c>
      <c r="N47" s="1">
        <v>-1.1910753567878001</v>
      </c>
      <c r="O47" s="1">
        <v>10.384982058031101</v>
      </c>
      <c r="P47" s="1">
        <v>12.369296209639201</v>
      </c>
      <c r="Q47" s="3">
        <v>4.4587970650212597E-2</v>
      </c>
      <c r="R47" s="1">
        <v>5.4620264046510401E-2</v>
      </c>
      <c r="S47" s="1">
        <v>0.12874776525248799</v>
      </c>
      <c r="T47" s="1">
        <v>0.63314366498877395</v>
      </c>
      <c r="U47" s="1">
        <v>-1.5794203674417699</v>
      </c>
      <c r="V47" s="1">
        <v>8.2633639941945294</v>
      </c>
      <c r="W47" s="1">
        <v>13.0513253950084</v>
      </c>
      <c r="X47" s="3">
        <v>1.42683171101369E-2</v>
      </c>
      <c r="Y47" s="1">
        <v>1.42207560531032E-2</v>
      </c>
      <c r="Z47" s="1">
        <v>4.08073869349918E-2</v>
      </c>
      <c r="AA47" s="1">
        <v>0.54561271918208498</v>
      </c>
      <c r="AB47" s="1">
        <v>-1.8328018479830801</v>
      </c>
      <c r="AC47" s="1">
        <v>9.1366551365096704</v>
      </c>
      <c r="AD47" s="1">
        <v>16.745678416865701</v>
      </c>
      <c r="AE47" s="1">
        <v>0.70732718344682499</v>
      </c>
      <c r="AF47" s="1">
        <v>0.22547489119941</v>
      </c>
      <c r="AG47" s="1">
        <v>0.93367188214980701</v>
      </c>
      <c r="AH47" s="1">
        <v>0.77938469075783701</v>
      </c>
      <c r="AI47" s="1">
        <v>-1.2830634369115499</v>
      </c>
      <c r="AJ47" s="1">
        <v>13.0513253950084</v>
      </c>
      <c r="AK47" s="1">
        <v>16.745678416865701</v>
      </c>
      <c r="AL47" s="1">
        <v>0.71046566536579303</v>
      </c>
      <c r="AM47" s="1">
        <v>0.68777255892603895</v>
      </c>
      <c r="AN47" s="1">
        <v>0.90756259188662602</v>
      </c>
      <c r="AO47" s="1">
        <v>0.90441894441591697</v>
      </c>
      <c r="AP47" s="1">
        <v>-1.10568227940626</v>
      </c>
      <c r="AQ47" s="1">
        <v>8.2633639941945294</v>
      </c>
      <c r="AR47" s="1">
        <v>9.1366551365096704</v>
      </c>
    </row>
    <row r="48" spans="1:44">
      <c r="A48" t="s">
        <v>127</v>
      </c>
      <c r="B48" s="1">
        <v>497.789227485656</v>
      </c>
      <c r="C48" s="1">
        <v>2.5300151302865498E-3</v>
      </c>
      <c r="D48" s="1">
        <v>6.3973239722959997E-3</v>
      </c>
      <c r="E48" s="1">
        <v>1.43126570227639E-2</v>
      </c>
      <c r="F48" s="1">
        <v>0.47424970060254001</v>
      </c>
      <c r="G48" s="1">
        <v>-2.10859384566713</v>
      </c>
      <c r="H48" s="1">
        <v>13.5739517038507</v>
      </c>
      <c r="I48" s="1">
        <v>28.6219510205167</v>
      </c>
      <c r="J48" s="1">
        <v>0.717011606808861</v>
      </c>
      <c r="K48" s="1">
        <v>0.59361891168361502</v>
      </c>
      <c r="L48" s="1">
        <v>0.88042355440715903</v>
      </c>
      <c r="M48" s="1">
        <v>0.87618569844756</v>
      </c>
      <c r="N48" s="1">
        <v>-1.14131057123143</v>
      </c>
      <c r="O48" s="1">
        <v>18.450190174236202</v>
      </c>
      <c r="P48" s="1">
        <v>21.057397086616099</v>
      </c>
      <c r="Q48" s="3">
        <v>7.3627133082864296E-2</v>
      </c>
      <c r="R48" s="1">
        <v>0.116382150284479</v>
      </c>
      <c r="S48" s="1">
        <v>0.21259834677677</v>
      </c>
      <c r="T48" s="1">
        <v>0.57490963875352097</v>
      </c>
      <c r="U48" s="1">
        <v>-1.73940378207631</v>
      </c>
      <c r="V48" s="1">
        <v>13.9894500511147</v>
      </c>
      <c r="W48" s="1">
        <v>24.333302325801998</v>
      </c>
      <c r="X48" s="3">
        <v>1.50294437729872E-2</v>
      </c>
      <c r="Y48" s="1">
        <v>1.5304983575492001E-2</v>
      </c>
      <c r="Z48" s="1">
        <v>4.29842091907435E-2</v>
      </c>
      <c r="AA48" s="1">
        <v>0.39121413759776102</v>
      </c>
      <c r="AB48" s="1">
        <v>-2.55614484215848</v>
      </c>
      <c r="AC48" s="1">
        <v>13.1707940044283</v>
      </c>
      <c r="AD48" s="1">
        <v>33.666457156215699</v>
      </c>
      <c r="AE48" s="1">
        <v>0.70732718344682499</v>
      </c>
      <c r="AF48" s="1">
        <v>0.33176339829965601</v>
      </c>
      <c r="AG48" s="1">
        <v>0.93367188214980701</v>
      </c>
      <c r="AH48" s="1">
        <v>0.72277585406622902</v>
      </c>
      <c r="AI48" s="1">
        <v>-1.3835547969320601</v>
      </c>
      <c r="AJ48" s="1">
        <v>24.333302325801998</v>
      </c>
      <c r="AK48" s="1">
        <v>33.666457156215699</v>
      </c>
      <c r="AL48" s="1">
        <v>0.76358595071984303</v>
      </c>
      <c r="AM48" s="1">
        <v>0.86943564044633204</v>
      </c>
      <c r="AN48" s="1">
        <v>0.97541947253244499</v>
      </c>
      <c r="AO48" s="1">
        <v>1.06215692437021</v>
      </c>
      <c r="AP48" s="1">
        <v>1.06215692437021</v>
      </c>
      <c r="AQ48" s="1">
        <v>13.9894500511147</v>
      </c>
      <c r="AR48" s="1">
        <v>13.1707940044283</v>
      </c>
    </row>
    <row r="49" spans="1:44">
      <c r="A49" t="s">
        <v>142</v>
      </c>
      <c r="B49" s="1">
        <v>469.20333290100098</v>
      </c>
      <c r="C49" s="1">
        <v>6.8080348245267298E-4</v>
      </c>
      <c r="D49" s="1">
        <v>1.25462356051992E-3</v>
      </c>
      <c r="E49" s="1">
        <v>3.8514025578751201E-3</v>
      </c>
      <c r="F49" s="1">
        <v>0.38672325831481602</v>
      </c>
      <c r="G49" s="1">
        <v>-2.5858284406208001</v>
      </c>
      <c r="H49" s="1">
        <v>10.4696482008281</v>
      </c>
      <c r="I49" s="1">
        <v>27.072714076652499</v>
      </c>
      <c r="J49" s="1">
        <v>0.42084745430342202</v>
      </c>
      <c r="K49" s="1">
        <v>5.4748548121039704E-3</v>
      </c>
      <c r="L49" s="1">
        <v>0.51676152528420205</v>
      </c>
      <c r="M49" s="1">
        <v>0.45537826813697702</v>
      </c>
      <c r="N49" s="1">
        <v>-2.1959765539342699</v>
      </c>
      <c r="O49" s="1">
        <v>11.36104011426</v>
      </c>
      <c r="P49" s="1">
        <v>24.9485777159076</v>
      </c>
      <c r="Q49" s="3">
        <v>1.8032093507095701E-2</v>
      </c>
      <c r="R49" s="1">
        <v>1.395168233717E-2</v>
      </c>
      <c r="S49" s="1">
        <v>5.2067670001739098E-2</v>
      </c>
      <c r="T49" s="1">
        <v>0.377799660719289</v>
      </c>
      <c r="U49" s="1">
        <v>-2.6469055003810902</v>
      </c>
      <c r="V49" s="1">
        <v>6.9831098692545499</v>
      </c>
      <c r="W49" s="1">
        <v>18.483631919657</v>
      </c>
      <c r="X49" s="3">
        <v>1.54150683839351E-2</v>
      </c>
      <c r="Y49" s="1">
        <v>1.60316711192925E-2</v>
      </c>
      <c r="Z49" s="1">
        <v>4.4087095578054403E-2</v>
      </c>
      <c r="AA49" s="1">
        <v>0.39585763056772399</v>
      </c>
      <c r="AB49" s="1">
        <v>-2.5261607274459599</v>
      </c>
      <c r="AC49" s="1">
        <v>15.6969510005441</v>
      </c>
      <c r="AD49" s="1">
        <v>39.653021152012698</v>
      </c>
      <c r="AE49" s="1">
        <v>0.70732718344682499</v>
      </c>
      <c r="AF49" s="1">
        <v>3.2547928544920397E-2</v>
      </c>
      <c r="AG49" s="1">
        <v>0.93367188214980701</v>
      </c>
      <c r="AH49" s="1">
        <v>0.46613426619919301</v>
      </c>
      <c r="AI49" s="1">
        <v>-2.14530463111817</v>
      </c>
      <c r="AJ49" s="1">
        <v>18.483631919657</v>
      </c>
      <c r="AK49" s="1">
        <v>39.653021152012698</v>
      </c>
      <c r="AL49" s="1">
        <v>0.69805502536734898</v>
      </c>
      <c r="AM49" s="1">
        <v>4.5086323029404497E-2</v>
      </c>
      <c r="AN49" s="1">
        <v>0.89170900014667798</v>
      </c>
      <c r="AO49" s="1">
        <v>0.44487046357329502</v>
      </c>
      <c r="AP49" s="1">
        <v>-2.2478453434911798</v>
      </c>
      <c r="AQ49" s="1">
        <v>6.9831098692545499</v>
      </c>
      <c r="AR49" s="1">
        <v>15.6969510005441</v>
      </c>
    </row>
    <row r="50" spans="1:44">
      <c r="A50" t="s">
        <v>156</v>
      </c>
      <c r="B50" s="1">
        <v>351.63120150566101</v>
      </c>
      <c r="C50" s="1">
        <v>7.2061036192792502E-4</v>
      </c>
      <c r="D50" s="1">
        <v>1.3588652539212301E-3</v>
      </c>
      <c r="E50" s="1">
        <v>4.07659576176369E-3</v>
      </c>
      <c r="F50" s="1">
        <v>0.32694521909105601</v>
      </c>
      <c r="G50" s="1">
        <v>-3.0586163724311599</v>
      </c>
      <c r="H50" s="1">
        <v>7.3494079468828604</v>
      </c>
      <c r="I50" s="1">
        <v>22.479019469767699</v>
      </c>
      <c r="J50" s="1">
        <v>0.717011606808861</v>
      </c>
      <c r="K50" s="1">
        <v>0.51228691316619301</v>
      </c>
      <c r="L50" s="1">
        <v>0.88042355440715903</v>
      </c>
      <c r="M50" s="1">
        <v>0.819436171901475</v>
      </c>
      <c r="N50" s="1">
        <v>-1.2203513028715001</v>
      </c>
      <c r="O50" s="1">
        <v>11.6351617321282</v>
      </c>
      <c r="P50" s="1">
        <v>14.1989847784458</v>
      </c>
      <c r="Q50" s="3">
        <v>1.8032093507095701E-2</v>
      </c>
      <c r="R50" s="1">
        <v>1.4471587179807901E-2</v>
      </c>
      <c r="S50" s="1">
        <v>5.2067670001739098E-2</v>
      </c>
      <c r="T50" s="1">
        <v>0.327765531036733</v>
      </c>
      <c r="U50" s="1">
        <v>-3.05096145051301</v>
      </c>
      <c r="V50" s="1">
        <v>6.6612244028376404</v>
      </c>
      <c r="W50" s="1">
        <v>20.323138862445902</v>
      </c>
      <c r="X50" s="3">
        <v>1.61038806808456E-2</v>
      </c>
      <c r="Y50" s="1">
        <v>1.70969533228311E-2</v>
      </c>
      <c r="Z50" s="1">
        <v>4.60570987472185E-2</v>
      </c>
      <c r="AA50" s="1">
        <v>0.32612696017300002</v>
      </c>
      <c r="AB50" s="1">
        <v>-3.0662905006980399</v>
      </c>
      <c r="AC50" s="1">
        <v>8.1086890191982501</v>
      </c>
      <c r="AD50" s="1">
        <v>24.8635961079775</v>
      </c>
      <c r="AE50" s="1">
        <v>0.70732718344682499</v>
      </c>
      <c r="AF50" s="1">
        <v>0.61274119955425799</v>
      </c>
      <c r="AG50" s="1">
        <v>0.93367188214980701</v>
      </c>
      <c r="AH50" s="1">
        <v>0.81738533611528197</v>
      </c>
      <c r="AI50" s="1">
        <v>-1.2234131881452801</v>
      </c>
      <c r="AJ50" s="1">
        <v>20.323138862445902</v>
      </c>
      <c r="AK50" s="1">
        <v>24.8635961079775</v>
      </c>
      <c r="AL50" s="1">
        <v>0.71046566536579303</v>
      </c>
      <c r="AM50" s="1">
        <v>0.66680688747684502</v>
      </c>
      <c r="AN50" s="1">
        <v>0.90756259188662602</v>
      </c>
      <c r="AO50" s="1">
        <v>0.82149215327474301</v>
      </c>
      <c r="AP50" s="1">
        <v>-1.2172970807008401</v>
      </c>
      <c r="AQ50" s="1">
        <v>6.6612244028376404</v>
      </c>
      <c r="AR50" s="1">
        <v>8.1086890191982501</v>
      </c>
    </row>
    <row r="51" spans="1:44">
      <c r="A51" t="s">
        <v>134</v>
      </c>
      <c r="B51" s="1">
        <v>602.09487056732098</v>
      </c>
      <c r="C51" s="1">
        <v>8.2232672953736396E-4</v>
      </c>
      <c r="D51" s="1">
        <v>1.69164355790543E-3</v>
      </c>
      <c r="E51" s="1">
        <v>4.6520197842399398E-3</v>
      </c>
      <c r="F51" s="1">
        <v>0.45314048927227102</v>
      </c>
      <c r="G51" s="1">
        <v>-2.2068211154689901</v>
      </c>
      <c r="H51" s="1">
        <v>16.027709462252702</v>
      </c>
      <c r="I51" s="1">
        <v>35.3702876691735</v>
      </c>
      <c r="J51" s="1">
        <v>0.717011606808861</v>
      </c>
      <c r="K51" s="1">
        <v>0.41843986198437599</v>
      </c>
      <c r="L51" s="1">
        <v>0.88042355440715903</v>
      </c>
      <c r="M51" s="1">
        <v>0.83591770346513505</v>
      </c>
      <c r="N51" s="1">
        <v>-1.19629001258699</v>
      </c>
      <c r="O51" s="1">
        <v>21.768915228038601</v>
      </c>
      <c r="P51" s="1">
        <v>26.041935871367301</v>
      </c>
      <c r="Q51" s="3">
        <v>2.0813913817857001E-2</v>
      </c>
      <c r="R51" s="1">
        <v>1.8726938589309499E-2</v>
      </c>
      <c r="S51" s="1">
        <v>6.0100176149062101E-2</v>
      </c>
      <c r="T51" s="1">
        <v>0.461402071297428</v>
      </c>
      <c r="U51" s="1">
        <v>-2.16730713234137</v>
      </c>
      <c r="V51" s="1">
        <v>14.7868803274917</v>
      </c>
      <c r="W51" s="1">
        <v>32.047711194665098</v>
      </c>
      <c r="X51" s="3">
        <v>1.63722114183469E-2</v>
      </c>
      <c r="Y51" s="1">
        <v>1.7736562369875801E-2</v>
      </c>
      <c r="Z51" s="1">
        <v>4.6824524656472098E-2</v>
      </c>
      <c r="AA51" s="1">
        <v>0.44502683405933302</v>
      </c>
      <c r="AB51" s="1">
        <v>-2.24705551096425</v>
      </c>
      <c r="AC51" s="1">
        <v>17.372661772935299</v>
      </c>
      <c r="AD51" s="1">
        <v>39.037335371655097</v>
      </c>
      <c r="AE51" s="1">
        <v>0.70732718344682499</v>
      </c>
      <c r="AF51" s="1">
        <v>0.50311608036728195</v>
      </c>
      <c r="AG51" s="1">
        <v>0.93367188214980701</v>
      </c>
      <c r="AH51" s="1">
        <v>0.82095027461498105</v>
      </c>
      <c r="AI51" s="1">
        <v>-1.21810057310595</v>
      </c>
      <c r="AJ51" s="1">
        <v>32.047711194665098</v>
      </c>
      <c r="AK51" s="1">
        <v>39.037335371655097</v>
      </c>
      <c r="AL51" s="1">
        <v>0.71046566536579303</v>
      </c>
      <c r="AM51" s="1">
        <v>0.62344765591616602</v>
      </c>
      <c r="AN51" s="1">
        <v>0.90756259188662602</v>
      </c>
      <c r="AO51" s="1">
        <v>0.85115801598840701</v>
      </c>
      <c r="AP51" s="1">
        <v>-1.1748699785653101</v>
      </c>
      <c r="AQ51" s="1">
        <v>14.7868803274917</v>
      </c>
      <c r="AR51" s="1">
        <v>17.372661772935299</v>
      </c>
    </row>
    <row r="52" spans="1:44">
      <c r="A52" t="s">
        <v>165</v>
      </c>
      <c r="B52" s="1">
        <v>60.864823324773099</v>
      </c>
      <c r="C52" s="1">
        <v>5.0853681437879701E-4</v>
      </c>
      <c r="D52" s="1">
        <v>9.1536626588183503E-4</v>
      </c>
      <c r="E52" s="1">
        <v>2.8768654070571902E-3</v>
      </c>
      <c r="F52" s="1">
        <v>0.29061418748652201</v>
      </c>
      <c r="G52" s="1">
        <v>-3.44098823477561</v>
      </c>
      <c r="H52" s="1">
        <v>1.1645051413324701</v>
      </c>
      <c r="I52" s="1">
        <v>4.0070484898245304</v>
      </c>
      <c r="J52" s="1">
        <v>0.73754765949850298</v>
      </c>
      <c r="K52" s="1">
        <v>0.62434266990105802</v>
      </c>
      <c r="L52" s="1">
        <v>0.90563991677955702</v>
      </c>
      <c r="M52" s="1">
        <v>0.85483960587362395</v>
      </c>
      <c r="N52" s="1">
        <v>-1.16981009434866</v>
      </c>
      <c r="O52" s="1">
        <v>1.99721731167759</v>
      </c>
      <c r="P52" s="1">
        <v>2.3363649717464701</v>
      </c>
      <c r="Q52" s="3">
        <v>1.1995686154040799E-2</v>
      </c>
      <c r="R52" s="1">
        <v>7.8721690385892898E-3</v>
      </c>
      <c r="S52" s="1">
        <v>3.4637543769792799E-2</v>
      </c>
      <c r="T52" s="1">
        <v>0.25951769199410801</v>
      </c>
      <c r="U52" s="1">
        <v>-3.8533018397169698</v>
      </c>
      <c r="V52" s="1">
        <v>1.01743999840079</v>
      </c>
      <c r="W52" s="1">
        <v>3.9205034167463202</v>
      </c>
      <c r="X52" s="3">
        <v>1.6628798338464999E-2</v>
      </c>
      <c r="Y52" s="1">
        <v>1.8735112794670598E-2</v>
      </c>
      <c r="Z52" s="1">
        <v>4.7558363248010001E-2</v>
      </c>
      <c r="AA52" s="1">
        <v>0.32543679515448698</v>
      </c>
      <c r="AB52" s="1">
        <v>-3.07279328855636</v>
      </c>
      <c r="AC52" s="1">
        <v>1.3328277110406801</v>
      </c>
      <c r="AD52" s="1">
        <v>4.0955040445113298</v>
      </c>
      <c r="AE52" s="1">
        <v>0.72603787288224997</v>
      </c>
      <c r="AF52" s="1">
        <v>0.88126707229423695</v>
      </c>
      <c r="AG52" s="1">
        <v>0.95836999220456798</v>
      </c>
      <c r="AH52" s="1">
        <v>0.957270063491096</v>
      </c>
      <c r="AI52" s="1">
        <v>-1.04463728485676</v>
      </c>
      <c r="AJ52" s="1">
        <v>3.9205034167463202</v>
      </c>
      <c r="AK52" s="1">
        <v>4.0955040445113298</v>
      </c>
      <c r="AL52" s="1">
        <v>0.71046566536579303</v>
      </c>
      <c r="AM52" s="1">
        <v>0.63534210324154405</v>
      </c>
      <c r="AN52" s="1">
        <v>0.90756259188662602</v>
      </c>
      <c r="AO52" s="1">
        <v>0.76336948123623205</v>
      </c>
      <c r="AP52" s="1">
        <v>-1.3099816335079999</v>
      </c>
      <c r="AQ52" s="1">
        <v>1.01743999840079</v>
      </c>
      <c r="AR52" s="1">
        <v>1.3328277110406801</v>
      </c>
    </row>
    <row r="53" spans="1:44">
      <c r="A53" t="s">
        <v>164</v>
      </c>
      <c r="B53" s="1">
        <v>556.34836578369095</v>
      </c>
      <c r="C53" s="1">
        <v>8.1148037250130102E-4</v>
      </c>
      <c r="D53" s="1">
        <v>1.63455332175262E-3</v>
      </c>
      <c r="E53" s="1">
        <v>4.5906603930073496E-3</v>
      </c>
      <c r="F53" s="1">
        <v>0.29248725774022999</v>
      </c>
      <c r="G53" s="1">
        <v>-3.4189523595866902</v>
      </c>
      <c r="H53" s="1">
        <v>10.6010488639703</v>
      </c>
      <c r="I53" s="1">
        <v>36.244481020040702</v>
      </c>
      <c r="J53" s="1">
        <v>0.717011606808861</v>
      </c>
      <c r="K53" s="1">
        <v>0.38795609449712898</v>
      </c>
      <c r="L53" s="1">
        <v>0.88042355440715903</v>
      </c>
      <c r="M53" s="1">
        <v>0.74368617792389202</v>
      </c>
      <c r="N53" s="1">
        <v>-1.34465320142381</v>
      </c>
      <c r="O53" s="1">
        <v>16.9040284838071</v>
      </c>
      <c r="P53" s="1">
        <v>22.730056016573801</v>
      </c>
      <c r="Q53" s="3">
        <v>1.9822064613886199E-2</v>
      </c>
      <c r="R53" s="1">
        <v>1.69106988737216E-2</v>
      </c>
      <c r="S53" s="1">
        <v>5.7236211572596403E-2</v>
      </c>
      <c r="T53" s="1">
        <v>0.29566231273304799</v>
      </c>
      <c r="U53" s="1">
        <v>-3.3822369538957502</v>
      </c>
      <c r="V53" s="1">
        <v>9.1915382907131793</v>
      </c>
      <c r="W53" s="1">
        <v>31.087960463600599</v>
      </c>
      <c r="X53" s="3">
        <v>1.6628798338464999E-2</v>
      </c>
      <c r="Y53" s="1">
        <v>1.8714854787894801E-2</v>
      </c>
      <c r="Z53" s="1">
        <v>4.7558363248010001E-2</v>
      </c>
      <c r="AA53" s="1">
        <v>0.28934629899090603</v>
      </c>
      <c r="AB53" s="1">
        <v>-3.4560663242885501</v>
      </c>
      <c r="AC53" s="1">
        <v>12.226706070498899</v>
      </c>
      <c r="AD53" s="1">
        <v>42.256307098376197</v>
      </c>
      <c r="AE53" s="1">
        <v>0.70732718344682499</v>
      </c>
      <c r="AF53" s="1">
        <v>0.50331937303448104</v>
      </c>
      <c r="AG53" s="1">
        <v>0.93367188214980701</v>
      </c>
      <c r="AH53" s="1">
        <v>0.73569988947718201</v>
      </c>
      <c r="AI53" s="1">
        <v>-1.3592498983663499</v>
      </c>
      <c r="AJ53" s="1">
        <v>31.087960463600599</v>
      </c>
      <c r="AK53" s="1">
        <v>42.256307098376197</v>
      </c>
      <c r="AL53" s="1">
        <v>0.71046566536579303</v>
      </c>
      <c r="AM53" s="1">
        <v>0.57253095411761501</v>
      </c>
      <c r="AN53" s="1">
        <v>0.90756259188662602</v>
      </c>
      <c r="AO53" s="1">
        <v>0.75175916042080704</v>
      </c>
      <c r="AP53" s="1">
        <v>-1.3302132553200099</v>
      </c>
      <c r="AQ53" s="1">
        <v>9.1915382907131793</v>
      </c>
      <c r="AR53" s="1">
        <v>12.226706070498899</v>
      </c>
    </row>
    <row r="54" spans="1:44">
      <c r="A54" t="s">
        <v>161</v>
      </c>
      <c r="B54" s="1">
        <v>37.539380788803101</v>
      </c>
      <c r="C54" s="1">
        <v>3.8795335799992501E-3</v>
      </c>
      <c r="D54" s="1">
        <v>1.08072721157122E-2</v>
      </c>
      <c r="E54" s="1">
        <v>2.19470756811386E-2</v>
      </c>
      <c r="F54" s="1">
        <v>0.31518498780156301</v>
      </c>
      <c r="G54" s="1">
        <v>-3.17273994226395</v>
      </c>
      <c r="H54" s="1">
        <v>0.74454110414530605</v>
      </c>
      <c r="I54" s="1">
        <v>2.36223529931853</v>
      </c>
      <c r="J54" s="1">
        <v>0.76787484404769202</v>
      </c>
      <c r="K54" s="1">
        <v>0.81593377473032203</v>
      </c>
      <c r="L54" s="1">
        <v>0.94287887827251604</v>
      </c>
      <c r="M54" s="1">
        <v>0.90805270923203396</v>
      </c>
      <c r="N54" s="1">
        <v>-1.10125765809974</v>
      </c>
      <c r="O54" s="1">
        <v>1.26375080789909</v>
      </c>
      <c r="P54" s="1">
        <v>1.39171525510594</v>
      </c>
      <c r="Q54" s="3">
        <v>9.6660996181909306E-2</v>
      </c>
      <c r="R54" s="1">
        <v>0.16921443073687101</v>
      </c>
      <c r="S54" s="1">
        <v>0.27910862647526302</v>
      </c>
      <c r="T54" s="1">
        <v>0.46153031456766602</v>
      </c>
      <c r="U54" s="1">
        <v>-2.16670491284356</v>
      </c>
      <c r="V54" s="1">
        <v>0.85854203256195705</v>
      </c>
      <c r="W54" s="1">
        <v>1.8602072395917999</v>
      </c>
      <c r="X54" s="3">
        <v>1.8635000513034398E-2</v>
      </c>
      <c r="Y54" s="1">
        <v>2.1399192255801201E-2</v>
      </c>
      <c r="Z54" s="1">
        <v>5.3296101467278603E-2</v>
      </c>
      <c r="AA54" s="1">
        <v>0.21524388192903199</v>
      </c>
      <c r="AB54" s="1">
        <v>-4.6458927939689696</v>
      </c>
      <c r="AC54" s="1">
        <v>0.64567771260739804</v>
      </c>
      <c r="AD54" s="1">
        <v>2.9997494314509798</v>
      </c>
      <c r="AE54" s="1">
        <v>0.70732718344682499</v>
      </c>
      <c r="AF54" s="1">
        <v>0.238508430525118</v>
      </c>
      <c r="AG54" s="1">
        <v>0.93367188214980701</v>
      </c>
      <c r="AH54" s="1">
        <v>0.62012087407644001</v>
      </c>
      <c r="AI54" s="1">
        <v>-1.61258883840883</v>
      </c>
      <c r="AJ54" s="1">
        <v>1.8602072395917999</v>
      </c>
      <c r="AK54" s="1">
        <v>2.9997494314509798</v>
      </c>
      <c r="AL54" s="1">
        <v>0.71046566536579303</v>
      </c>
      <c r="AM54" s="1">
        <v>0.69541892995769095</v>
      </c>
      <c r="AN54" s="1">
        <v>0.90756259188662602</v>
      </c>
      <c r="AO54" s="1">
        <v>1.3296758054978699</v>
      </c>
      <c r="AP54" s="1">
        <v>1.3296758054978699</v>
      </c>
      <c r="AQ54" s="1">
        <v>0.85854203256195705</v>
      </c>
      <c r="AR54" s="1">
        <v>0.64567771260739804</v>
      </c>
    </row>
    <row r="55" spans="1:44">
      <c r="A55" t="s">
        <v>110</v>
      </c>
      <c r="B55" s="1">
        <v>188.70106649398801</v>
      </c>
      <c r="C55" s="1">
        <v>2.02512116304985E-3</v>
      </c>
      <c r="D55" s="1">
        <v>5.0338726052953503E-3</v>
      </c>
      <c r="E55" s="1">
        <v>1.14563997223963E-2</v>
      </c>
      <c r="F55" s="1">
        <v>0.546530836410696</v>
      </c>
      <c r="G55" s="1">
        <v>-1.8297229239020201</v>
      </c>
      <c r="H55" s="1">
        <v>5.6705285808591999</v>
      </c>
      <c r="I55" s="1">
        <v>10.3754961339811</v>
      </c>
      <c r="J55" s="1">
        <v>0.67332323681013495</v>
      </c>
      <c r="K55" s="1">
        <v>0.116673382488255</v>
      </c>
      <c r="L55" s="1">
        <v>0.82677830008314201</v>
      </c>
      <c r="M55" s="1">
        <v>0.73109689672081501</v>
      </c>
      <c r="N55" s="1">
        <v>-1.36780774817304</v>
      </c>
      <c r="O55" s="1">
        <v>6.55848724960551</v>
      </c>
      <c r="P55" s="1">
        <v>8.97074967583006</v>
      </c>
      <c r="Q55" s="3">
        <v>4.5806405593496399E-2</v>
      </c>
      <c r="R55" s="1">
        <v>5.71148619743908E-2</v>
      </c>
      <c r="S55" s="1">
        <v>0.13226599615122001</v>
      </c>
      <c r="T55" s="1">
        <v>0.57272343196100794</v>
      </c>
      <c r="U55" s="1">
        <v>-1.7460434551734501</v>
      </c>
      <c r="V55" s="1">
        <v>4.9633643216374104</v>
      </c>
      <c r="W55" s="1">
        <v>8.6662497886207603</v>
      </c>
      <c r="X55" s="3">
        <v>1.98215819972445E-2</v>
      </c>
      <c r="Y55" s="1">
        <v>2.3191250936776001E-2</v>
      </c>
      <c r="Z55" s="1">
        <v>5.6689724512119198E-2</v>
      </c>
      <c r="AA55" s="1">
        <v>0.52153611757255802</v>
      </c>
      <c r="AB55" s="1">
        <v>-1.9174127472789499</v>
      </c>
      <c r="AC55" s="1">
        <v>6.4784473398747497</v>
      </c>
      <c r="AD55" s="1">
        <v>12.421857510685699</v>
      </c>
      <c r="AE55" s="1">
        <v>0.70732718344682499</v>
      </c>
      <c r="AF55" s="1">
        <v>0.143170848355757</v>
      </c>
      <c r="AG55" s="1">
        <v>0.93367188214980701</v>
      </c>
      <c r="AH55" s="1">
        <v>0.69766134256803802</v>
      </c>
      <c r="AI55" s="1">
        <v>-1.43336019782761</v>
      </c>
      <c r="AJ55" s="1">
        <v>8.6662497886207603</v>
      </c>
      <c r="AK55" s="1">
        <v>12.421857510685699</v>
      </c>
      <c r="AL55" s="1">
        <v>0.70976500674795695</v>
      </c>
      <c r="AM55" s="1">
        <v>0.384774195204103</v>
      </c>
      <c r="AN55" s="1">
        <v>0.90666755700706703</v>
      </c>
      <c r="AO55" s="1">
        <v>0.76613485624320599</v>
      </c>
      <c r="AP55" s="1">
        <v>-1.3052532355773001</v>
      </c>
      <c r="AQ55" s="1">
        <v>4.9633643216374104</v>
      </c>
      <c r="AR55" s="1">
        <v>6.4784473398747497</v>
      </c>
    </row>
    <row r="56" spans="1:44">
      <c r="A56" t="s">
        <v>143</v>
      </c>
      <c r="B56" s="1">
        <v>160.66961348056699</v>
      </c>
      <c r="C56" s="1">
        <v>3.1562459173294202E-4</v>
      </c>
      <c r="D56" s="1">
        <v>4.3285658294803502E-4</v>
      </c>
      <c r="E56" s="1">
        <v>1.78553340466064E-3</v>
      </c>
      <c r="F56" s="1">
        <v>0.37881992119000302</v>
      </c>
      <c r="G56" s="1">
        <v>-2.63977669616385</v>
      </c>
      <c r="H56" s="1">
        <v>3.7621015145657699</v>
      </c>
      <c r="I56" s="1">
        <v>9.9311079051255504</v>
      </c>
      <c r="J56" s="1">
        <v>0.76787484404769202</v>
      </c>
      <c r="K56" s="1">
        <v>0.87144866022156697</v>
      </c>
      <c r="L56" s="1">
        <v>0.94287887827251604</v>
      </c>
      <c r="M56" s="1">
        <v>0.96323271257062104</v>
      </c>
      <c r="N56" s="1">
        <v>-1.0381707213112099</v>
      </c>
      <c r="O56" s="1">
        <v>5.9990118123706502</v>
      </c>
      <c r="P56" s="1">
        <v>6.2279984203639298</v>
      </c>
      <c r="Q56" s="3">
        <v>4.5114850094003702E-3</v>
      </c>
      <c r="R56" s="1">
        <v>1.9737746916126601E-3</v>
      </c>
      <c r="S56" s="1">
        <v>1.30269129646435E-2</v>
      </c>
      <c r="T56" s="1">
        <v>0.31814986504742998</v>
      </c>
      <c r="U56" s="1">
        <v>-3.1431727932712401</v>
      </c>
      <c r="V56" s="1">
        <v>3.38372911939901</v>
      </c>
      <c r="W56" s="1">
        <v>10.6356453058377</v>
      </c>
      <c r="X56" s="3">
        <v>2.0393592626232301E-2</v>
      </c>
      <c r="Y56" s="1">
        <v>2.4744225719828501E-2</v>
      </c>
      <c r="Z56" s="1">
        <v>5.8325674911024299E-2</v>
      </c>
      <c r="AA56" s="1">
        <v>0.45105954286356897</v>
      </c>
      <c r="AB56" s="1">
        <v>-2.2170022025284202</v>
      </c>
      <c r="AC56" s="1">
        <v>4.1827839364434398</v>
      </c>
      <c r="AD56" s="1">
        <v>9.2732411985488596</v>
      </c>
      <c r="AE56" s="1">
        <v>0.70732718344682499</v>
      </c>
      <c r="AF56" s="1">
        <v>0.61226304980980095</v>
      </c>
      <c r="AG56" s="1">
        <v>0.93367188214980701</v>
      </c>
      <c r="AH56" s="1">
        <v>1.1469177904860499</v>
      </c>
      <c r="AI56" s="1">
        <v>1.1469177904860499</v>
      </c>
      <c r="AJ56" s="1">
        <v>10.6356453058377</v>
      </c>
      <c r="AK56" s="1">
        <v>9.2732411985488596</v>
      </c>
      <c r="AL56" s="1">
        <v>0.71046566536579303</v>
      </c>
      <c r="AM56" s="1">
        <v>0.574756898843235</v>
      </c>
      <c r="AN56" s="1">
        <v>0.90756259188662602</v>
      </c>
      <c r="AO56" s="1">
        <v>0.80896579184891204</v>
      </c>
      <c r="AP56" s="1">
        <v>-1.23614621294983</v>
      </c>
      <c r="AQ56" s="1">
        <v>3.38372911939901</v>
      </c>
      <c r="AR56" s="1">
        <v>4.1827839364434398</v>
      </c>
    </row>
    <row r="57" spans="1:44">
      <c r="A57" t="s">
        <v>128</v>
      </c>
      <c r="B57" s="1">
        <v>1921.14989590644</v>
      </c>
      <c r="C57" s="1">
        <v>2.7498363835850199E-3</v>
      </c>
      <c r="D57" s="1">
        <v>7.1888579742294297E-3</v>
      </c>
      <c r="E57" s="1">
        <v>1.5556217255709499E-2</v>
      </c>
      <c r="F57" s="1">
        <v>0.47306462937702398</v>
      </c>
      <c r="G57" s="1">
        <v>-2.1138760708381201</v>
      </c>
      <c r="H57" s="1">
        <v>52.5542806491299</v>
      </c>
      <c r="I57" s="1">
        <v>111.093236270264</v>
      </c>
      <c r="J57" s="1">
        <v>0.74828157336396295</v>
      </c>
      <c r="K57" s="1">
        <v>0.68760962609528897</v>
      </c>
      <c r="L57" s="1">
        <v>0.91882016450272697</v>
      </c>
      <c r="M57" s="1">
        <v>0.90346855942486304</v>
      </c>
      <c r="N57" s="1">
        <v>-1.1068453789211901</v>
      </c>
      <c r="O57" s="1">
        <v>72.628049195938999</v>
      </c>
      <c r="P57" s="1">
        <v>80.388020631208306</v>
      </c>
      <c r="Q57" s="3">
        <v>5.9296628705398702E-2</v>
      </c>
      <c r="R57" s="1">
        <v>8.82037351992805E-2</v>
      </c>
      <c r="S57" s="1">
        <v>0.17121901538683801</v>
      </c>
      <c r="T57" s="1">
        <v>0.539662449512746</v>
      </c>
      <c r="U57" s="1">
        <v>-1.8530101564466499</v>
      </c>
      <c r="V57" s="1">
        <v>53.353815082639102</v>
      </c>
      <c r="W57" s="1">
        <v>98.865161223009196</v>
      </c>
      <c r="X57" s="3">
        <v>2.0393592626232301E-2</v>
      </c>
      <c r="Y57" s="1">
        <v>2.4333167726128899E-2</v>
      </c>
      <c r="Z57" s="1">
        <v>5.8325674911024299E-2</v>
      </c>
      <c r="AA57" s="1">
        <v>0.41468540894345801</v>
      </c>
      <c r="AB57" s="1">
        <v>-2.4114665682301499</v>
      </c>
      <c r="AC57" s="1">
        <v>51.766727651425597</v>
      </c>
      <c r="AD57" s="1">
        <v>124.83373305953199</v>
      </c>
      <c r="AE57" s="1">
        <v>0.70732718344682499</v>
      </c>
      <c r="AF57" s="1">
        <v>0.50173835705579695</v>
      </c>
      <c r="AG57" s="1">
        <v>0.93367188214980701</v>
      </c>
      <c r="AH57" s="1">
        <v>0.79197472346651099</v>
      </c>
      <c r="AI57" s="1">
        <v>-1.2626665603959499</v>
      </c>
      <c r="AJ57" s="1">
        <v>98.865161223009196</v>
      </c>
      <c r="AK57" s="1">
        <v>124.83373305953199</v>
      </c>
      <c r="AL57" s="1">
        <v>0.76358595071984303</v>
      </c>
      <c r="AM57" s="1">
        <v>0.93444302914744404</v>
      </c>
      <c r="AN57" s="1">
        <v>0.97541947253244499</v>
      </c>
      <c r="AO57" s="1">
        <v>1.0306584461388399</v>
      </c>
      <c r="AP57" s="1">
        <v>1.0306584461388399</v>
      </c>
      <c r="AQ57" s="1">
        <v>53.353815082639102</v>
      </c>
      <c r="AR57" s="1">
        <v>51.766727651425597</v>
      </c>
    </row>
    <row r="58" spans="1:44">
      <c r="A58" t="s">
        <v>103</v>
      </c>
      <c r="B58" s="1">
        <v>845.23185089230503</v>
      </c>
      <c r="C58" s="1">
        <v>3.5124172239101802E-3</v>
      </c>
      <c r="D58" s="1">
        <v>9.6340586712965002E-3</v>
      </c>
      <c r="E58" s="1">
        <v>1.9870246009549002E-2</v>
      </c>
      <c r="F58" s="1">
        <v>0.56950813340883899</v>
      </c>
      <c r="G58" s="1">
        <v>-1.75590117390319</v>
      </c>
      <c r="H58" s="1">
        <v>25.990043606602601</v>
      </c>
      <c r="I58" s="1">
        <v>45.635948074290198</v>
      </c>
      <c r="J58" s="1">
        <v>0.67332323681013495</v>
      </c>
      <c r="K58" s="1">
        <v>0.110623695175256</v>
      </c>
      <c r="L58" s="1">
        <v>0.82677830008314201</v>
      </c>
      <c r="M58" s="1">
        <v>0.72082486078491403</v>
      </c>
      <c r="N58" s="1">
        <v>-1.3872995430694299</v>
      </c>
      <c r="O58" s="1">
        <v>29.239633258705599</v>
      </c>
      <c r="P58" s="1">
        <v>40.564129857077603</v>
      </c>
      <c r="Q58" s="3">
        <v>7.0345914943086799E-2</v>
      </c>
      <c r="R58" s="1">
        <v>0.109255999145981</v>
      </c>
      <c r="S58" s="1">
        <v>0.20312382939816301</v>
      </c>
      <c r="T58" s="1">
        <v>0.63245242736684304</v>
      </c>
      <c r="U58" s="1">
        <v>-1.5811465917893699</v>
      </c>
      <c r="V58" s="1">
        <v>23.253367376886001</v>
      </c>
      <c r="W58" s="1">
        <v>36.766982572744801</v>
      </c>
      <c r="X58" s="3">
        <v>2.26224274424946E-2</v>
      </c>
      <c r="Y58" s="1">
        <v>2.7938697891480901E-2</v>
      </c>
      <c r="Z58" s="1">
        <v>6.4700142485534698E-2</v>
      </c>
      <c r="AA58" s="1">
        <v>0.51282831717347899</v>
      </c>
      <c r="AB58" s="1">
        <v>-1.9499703243994599</v>
      </c>
      <c r="AC58" s="1">
        <v>29.048797781629801</v>
      </c>
      <c r="AD58" s="1">
        <v>56.644293627270898</v>
      </c>
      <c r="AE58" s="1">
        <v>0.70732718344682499</v>
      </c>
      <c r="AF58" s="1">
        <v>0.11909991813413399</v>
      </c>
      <c r="AG58" s="1">
        <v>0.93367188214980701</v>
      </c>
      <c r="AH58" s="1">
        <v>0.64908537498930297</v>
      </c>
      <c r="AI58" s="1">
        <v>-1.540629381792</v>
      </c>
      <c r="AJ58" s="1">
        <v>36.766982572744801</v>
      </c>
      <c r="AK58" s="1">
        <v>56.644293627270898</v>
      </c>
      <c r="AL58" s="1">
        <v>0.70976500674795695</v>
      </c>
      <c r="AM58" s="1">
        <v>0.449255255705096</v>
      </c>
      <c r="AN58" s="1">
        <v>0.90666755700706703</v>
      </c>
      <c r="AO58" s="1">
        <v>0.80049327861400799</v>
      </c>
      <c r="AP58" s="1">
        <v>-1.2492297271145301</v>
      </c>
      <c r="AQ58" s="1">
        <v>23.253367376886001</v>
      </c>
      <c r="AR58" s="1">
        <v>29.048797781629801</v>
      </c>
    </row>
    <row r="59" spans="1:44">
      <c r="A59" t="s">
        <v>112</v>
      </c>
      <c r="B59" s="1">
        <v>299.08565783500597</v>
      </c>
      <c r="C59" s="1">
        <v>5.6169367918376296E-3</v>
      </c>
      <c r="D59" s="1">
        <v>1.6128632787990899E-2</v>
      </c>
      <c r="E59" s="1">
        <v>3.1775813850967102E-2</v>
      </c>
      <c r="F59" s="1">
        <v>0.535560893755616</v>
      </c>
      <c r="G59" s="1">
        <v>-1.8672013055088901</v>
      </c>
      <c r="H59" s="1">
        <v>8.8799991027646499</v>
      </c>
      <c r="I59" s="1">
        <v>16.580745915851502</v>
      </c>
      <c r="J59" s="1">
        <v>0.75272810765432996</v>
      </c>
      <c r="K59" s="1">
        <v>0.71421643703015503</v>
      </c>
      <c r="L59" s="1">
        <v>0.92428009498020103</v>
      </c>
      <c r="M59" s="1">
        <v>0.91584487178229601</v>
      </c>
      <c r="N59" s="1">
        <v>-1.09188797230903</v>
      </c>
      <c r="O59" s="1">
        <v>11.612332216194501</v>
      </c>
      <c r="P59" s="1">
        <v>12.6793658771313</v>
      </c>
      <c r="Q59" s="3">
        <v>0.103154675487808</v>
      </c>
      <c r="R59" s="1">
        <v>0.19560792097806001</v>
      </c>
      <c r="S59" s="1">
        <v>0.29785912547104698</v>
      </c>
      <c r="T59" s="1">
        <v>0.64550066429564201</v>
      </c>
      <c r="U59" s="1">
        <v>-1.5491850827003799</v>
      </c>
      <c r="V59" s="1">
        <v>9.3297025724830007</v>
      </c>
      <c r="W59" s="1">
        <v>14.4534360502536</v>
      </c>
      <c r="X59" s="3">
        <v>2.27415027068479E-2</v>
      </c>
      <c r="Y59" s="1">
        <v>2.8578488401605501E-2</v>
      </c>
      <c r="Z59" s="1">
        <v>6.5040697741584996E-2</v>
      </c>
      <c r="AA59" s="1">
        <v>0.44434574088826501</v>
      </c>
      <c r="AB59" s="1">
        <v>-2.2504997977497401</v>
      </c>
      <c r="AC59" s="1">
        <v>8.4519719093375993</v>
      </c>
      <c r="AD59" s="1">
        <v>19.021161069945101</v>
      </c>
      <c r="AE59" s="1">
        <v>0.70732718344682499</v>
      </c>
      <c r="AF59" s="1">
        <v>0.38985256081268599</v>
      </c>
      <c r="AG59" s="1">
        <v>0.93367188214980701</v>
      </c>
      <c r="AH59" s="1">
        <v>0.75986087265833901</v>
      </c>
      <c r="AI59" s="1">
        <v>-1.31603038922315</v>
      </c>
      <c r="AJ59" s="1">
        <v>14.4534360502536</v>
      </c>
      <c r="AK59" s="1">
        <v>19.021161069945101</v>
      </c>
      <c r="AL59" s="1">
        <v>0.74326686436558698</v>
      </c>
      <c r="AM59" s="1">
        <v>0.78402666015337696</v>
      </c>
      <c r="AN59" s="1">
        <v>0.94946347835087896</v>
      </c>
      <c r="AO59" s="1">
        <v>1.1038492168119201</v>
      </c>
      <c r="AP59" s="1">
        <v>1.1038492168119201</v>
      </c>
      <c r="AQ59" s="1">
        <v>9.3297025724830007</v>
      </c>
      <c r="AR59" s="1">
        <v>8.4519719093375993</v>
      </c>
    </row>
    <row r="60" spans="1:44">
      <c r="A60" t="s">
        <v>141</v>
      </c>
      <c r="B60" s="1">
        <v>352.32867336273102</v>
      </c>
      <c r="C60" s="1">
        <v>1.45985472930743E-3</v>
      </c>
      <c r="D60" s="1">
        <v>3.5036513503378299E-3</v>
      </c>
      <c r="E60" s="1">
        <v>8.2586067543677401E-3</v>
      </c>
      <c r="F60" s="1">
        <v>0.389752358322283</v>
      </c>
      <c r="G60" s="1">
        <v>-2.5657317490125502</v>
      </c>
      <c r="H60" s="1">
        <v>8.3485433091731895</v>
      </c>
      <c r="I60" s="1">
        <v>21.420122622943602</v>
      </c>
      <c r="J60" s="1">
        <v>0.717011606808861</v>
      </c>
      <c r="K60" s="1">
        <v>0.25224315663428698</v>
      </c>
      <c r="L60" s="1">
        <v>0.88042355440715903</v>
      </c>
      <c r="M60" s="1">
        <v>0.716106850201367</v>
      </c>
      <c r="N60" s="1">
        <v>-1.3964396510364301</v>
      </c>
      <c r="O60" s="1">
        <v>11.316320595290501</v>
      </c>
      <c r="P60" s="1">
        <v>15.802558782212801</v>
      </c>
      <c r="Q60" s="3">
        <v>2.6445268614499199E-2</v>
      </c>
      <c r="R60" s="1">
        <v>2.77675320452241E-2</v>
      </c>
      <c r="S60" s="1">
        <v>7.6360713124366403E-2</v>
      </c>
      <c r="T60" s="1">
        <v>0.38931110007594</v>
      </c>
      <c r="U60" s="1">
        <v>-2.5686398353525899</v>
      </c>
      <c r="V60" s="1">
        <v>7.0607955432474201</v>
      </c>
      <c r="W60" s="1">
        <v>18.136640698775899</v>
      </c>
      <c r="X60" s="3">
        <v>2.4244625974975401E-2</v>
      </c>
      <c r="Y60" s="1">
        <v>3.0992713538010301E-2</v>
      </c>
      <c r="Z60" s="1">
        <v>6.9339630288429793E-2</v>
      </c>
      <c r="AA60" s="1">
        <v>0.39019411670550802</v>
      </c>
      <c r="AB60" s="1">
        <v>-2.5628269550633198</v>
      </c>
      <c r="AC60" s="1">
        <v>9.8711504898050997</v>
      </c>
      <c r="AD60" s="1">
        <v>25.298050548738399</v>
      </c>
      <c r="AE60" s="1">
        <v>0.70732718344682499</v>
      </c>
      <c r="AF60" s="1">
        <v>0.38439762385251902</v>
      </c>
      <c r="AG60" s="1">
        <v>0.93367188214980701</v>
      </c>
      <c r="AH60" s="1">
        <v>0.716918509701576</v>
      </c>
      <c r="AI60" s="1">
        <v>-1.3948586714775399</v>
      </c>
      <c r="AJ60" s="1">
        <v>18.136640698775899</v>
      </c>
      <c r="AK60" s="1">
        <v>25.298050548738399</v>
      </c>
      <c r="AL60" s="1">
        <v>0.70976500674795695</v>
      </c>
      <c r="AM60" s="1">
        <v>0.43965012138919102</v>
      </c>
      <c r="AN60" s="1">
        <v>0.90666755700706703</v>
      </c>
      <c r="AO60" s="1">
        <v>0.71529610962169698</v>
      </c>
      <c r="AP60" s="1">
        <v>-1.39802242253054</v>
      </c>
      <c r="AQ60" s="1">
        <v>7.0607955432474201</v>
      </c>
      <c r="AR60" s="1">
        <v>9.8711504898050997</v>
      </c>
    </row>
    <row r="61" spans="1:44">
      <c r="A61" t="s">
        <v>108</v>
      </c>
      <c r="B61" s="1">
        <v>4383.2244110107404</v>
      </c>
      <c r="C61" s="1">
        <v>3.50966117251619E-3</v>
      </c>
      <c r="D61" s="1">
        <v>9.4760851657937194E-3</v>
      </c>
      <c r="E61" s="1">
        <v>1.9854654633091599E-2</v>
      </c>
      <c r="F61" s="1">
        <v>0.54787673891682398</v>
      </c>
      <c r="G61" s="1">
        <v>-1.8252280649421999</v>
      </c>
      <c r="H61" s="1">
        <v>132.995989455417</v>
      </c>
      <c r="I61" s="1">
        <v>242.74801245411899</v>
      </c>
      <c r="J61" s="1">
        <v>0.74828157336396295</v>
      </c>
      <c r="K61" s="1">
        <v>0.67439513605950696</v>
      </c>
      <c r="L61" s="1">
        <v>0.91882016450272697</v>
      </c>
      <c r="M61" s="1">
        <v>0.91486505287726705</v>
      </c>
      <c r="N61" s="1">
        <v>-1.0930573824576399</v>
      </c>
      <c r="O61" s="1">
        <v>171.860326644054</v>
      </c>
      <c r="P61" s="1">
        <v>187.853198787042</v>
      </c>
      <c r="Q61" s="3">
        <v>5.5014477671238599E-2</v>
      </c>
      <c r="R61" s="1">
        <v>7.8223710438792393E-2</v>
      </c>
      <c r="S61" s="1">
        <v>0.15885430427570099</v>
      </c>
      <c r="T61" s="1">
        <v>0.58516717439938004</v>
      </c>
      <c r="U61" s="1">
        <v>-1.70891335630096</v>
      </c>
      <c r="V61" s="1">
        <v>131.46665435132101</v>
      </c>
      <c r="W61" s="1">
        <v>224.665121508845</v>
      </c>
      <c r="X61" s="3">
        <v>3.03133891101919E-2</v>
      </c>
      <c r="Y61" s="1">
        <v>3.9407405843249498E-2</v>
      </c>
      <c r="Z61" s="1">
        <v>8.6696292855148904E-2</v>
      </c>
      <c r="AA61" s="1">
        <v>0.51296267832219</v>
      </c>
      <c r="AB61" s="1">
        <v>-1.94945956550059</v>
      </c>
      <c r="AC61" s="1">
        <v>134.54311512300001</v>
      </c>
      <c r="AD61" s="1">
        <v>262.286362719213</v>
      </c>
      <c r="AE61" s="1">
        <v>0.70732718344682499</v>
      </c>
      <c r="AF61" s="1">
        <v>0.59554034794169197</v>
      </c>
      <c r="AG61" s="1">
        <v>0.93367188214980701</v>
      </c>
      <c r="AH61" s="1">
        <v>0.856564249752791</v>
      </c>
      <c r="AI61" s="1">
        <v>-1.1674547476019499</v>
      </c>
      <c r="AJ61" s="1">
        <v>224.665121508845</v>
      </c>
      <c r="AK61" s="1">
        <v>262.286362719213</v>
      </c>
      <c r="AL61" s="1">
        <v>0.76358595071984303</v>
      </c>
      <c r="AM61" s="1">
        <v>0.93990990341187397</v>
      </c>
      <c r="AN61" s="1">
        <v>0.97541947253244499</v>
      </c>
      <c r="AO61" s="1">
        <v>0.97713401559507196</v>
      </c>
      <c r="AP61" s="1">
        <v>-1.0234010729746199</v>
      </c>
      <c r="AQ61" s="1">
        <v>131.46665435132101</v>
      </c>
      <c r="AR61" s="1">
        <v>134.54311512300001</v>
      </c>
    </row>
    <row r="62" spans="1:44">
      <c r="A62" t="s">
        <v>90</v>
      </c>
      <c r="B62" s="1">
        <v>256.06968402862498</v>
      </c>
      <c r="C62" s="1">
        <v>4.2395668813003202E-3</v>
      </c>
      <c r="D62" s="1">
        <v>1.19919177499637E-2</v>
      </c>
      <c r="E62" s="1">
        <v>2.3983835499927501E-2</v>
      </c>
      <c r="F62" s="1">
        <v>0.63711536310166506</v>
      </c>
      <c r="G62" s="1">
        <v>-1.56957445686399</v>
      </c>
      <c r="H62" s="1">
        <v>8.5073257154111008</v>
      </c>
      <c r="I62" s="1">
        <v>13.352881138114901</v>
      </c>
      <c r="J62" s="1">
        <v>0.65244137825398196</v>
      </c>
      <c r="K62" s="1">
        <v>6.8246461445456694E-2</v>
      </c>
      <c r="L62" s="1">
        <v>0.80113732027465701</v>
      </c>
      <c r="M62" s="1">
        <v>0.730696526666197</v>
      </c>
      <c r="N62" s="1">
        <v>-1.3685572101491901</v>
      </c>
      <c r="O62" s="1">
        <v>9.1107167220034704</v>
      </c>
      <c r="P62" s="1">
        <v>12.468537058863999</v>
      </c>
      <c r="Q62" s="3">
        <v>6.4846188674149402E-2</v>
      </c>
      <c r="R62" s="1">
        <v>9.7877216030044303E-2</v>
      </c>
      <c r="S62" s="1">
        <v>0.187243369796606</v>
      </c>
      <c r="T62" s="1">
        <v>0.66483271477313599</v>
      </c>
      <c r="U62" s="1">
        <v>-1.50413777447945</v>
      </c>
      <c r="V62" s="1">
        <v>7.4286301110859796</v>
      </c>
      <c r="W62" s="1">
        <v>11.173683161949601</v>
      </c>
      <c r="X62" s="3">
        <v>3.0654813550437799E-2</v>
      </c>
      <c r="Y62" s="1">
        <v>4.0515445242495299E-2</v>
      </c>
      <c r="Z62" s="1">
        <v>8.7672766754252299E-2</v>
      </c>
      <c r="AA62" s="1">
        <v>0.61055356765751001</v>
      </c>
      <c r="AB62" s="1">
        <v>-1.6378579259419599</v>
      </c>
      <c r="AC62" s="1">
        <v>9.7426564179158799</v>
      </c>
      <c r="AD62" s="1">
        <v>15.957087032483299</v>
      </c>
      <c r="AE62" s="1">
        <v>0.70732718344682499</v>
      </c>
      <c r="AF62" s="1">
        <v>0.10195455396808401</v>
      </c>
      <c r="AG62" s="1">
        <v>0.93367188214980701</v>
      </c>
      <c r="AH62" s="1">
        <v>0.70023326554096699</v>
      </c>
      <c r="AI62" s="1">
        <v>-1.4280955350320901</v>
      </c>
      <c r="AJ62" s="1">
        <v>11.173683161949601</v>
      </c>
      <c r="AK62" s="1">
        <v>15.957087032483299</v>
      </c>
      <c r="AL62" s="1">
        <v>0.70976500674795695</v>
      </c>
      <c r="AM62" s="1">
        <v>0.29111577919646497</v>
      </c>
      <c r="AN62" s="1">
        <v>0.90666755700706703</v>
      </c>
      <c r="AO62" s="1">
        <v>0.76248507512645103</v>
      </c>
      <c r="AP62" s="1">
        <v>-1.31150108063972</v>
      </c>
      <c r="AQ62" s="1">
        <v>7.4286301110859796</v>
      </c>
      <c r="AR62" s="1">
        <v>9.7426564179158799</v>
      </c>
    </row>
    <row r="63" spans="1:44">
      <c r="A63" t="s">
        <v>129</v>
      </c>
      <c r="B63" s="1">
        <v>220.87168717384299</v>
      </c>
      <c r="C63" s="1">
        <v>1.47895625273263E-3</v>
      </c>
      <c r="D63" s="1">
        <v>3.61287884596114E-3</v>
      </c>
      <c r="E63" s="1">
        <v>8.3666668011731695E-3</v>
      </c>
      <c r="F63" s="1">
        <v>0.46827257228429497</v>
      </c>
      <c r="G63" s="1">
        <v>-2.1355083752222899</v>
      </c>
      <c r="H63" s="1">
        <v>6.0274894277741398</v>
      </c>
      <c r="I63" s="1">
        <v>12.8717541529263</v>
      </c>
      <c r="J63" s="1">
        <v>0.717011606808861</v>
      </c>
      <c r="K63" s="1">
        <v>0.41819911190815101</v>
      </c>
      <c r="L63" s="1">
        <v>0.88042355440715903</v>
      </c>
      <c r="M63" s="1">
        <v>0.82761220433724503</v>
      </c>
      <c r="N63" s="1">
        <v>-1.2082953764569</v>
      </c>
      <c r="O63" s="1">
        <v>8.0130995825549096</v>
      </c>
      <c r="P63" s="1">
        <v>9.6821911763804707</v>
      </c>
      <c r="Q63" s="3">
        <v>2.1306628930707099E-2</v>
      </c>
      <c r="R63" s="1">
        <v>2.0507630345805598E-2</v>
      </c>
      <c r="S63" s="1">
        <v>6.1522891037416899E-2</v>
      </c>
      <c r="T63" s="1">
        <v>0.44355984382572899</v>
      </c>
      <c r="U63" s="1">
        <v>-2.2544872217803502</v>
      </c>
      <c r="V63" s="1">
        <v>5.3367474461404001</v>
      </c>
      <c r="W63" s="1">
        <v>12.031628921540699</v>
      </c>
      <c r="X63" s="3">
        <v>3.2109822329227003E-2</v>
      </c>
      <c r="Y63" s="1">
        <v>4.3134194662261698E-2</v>
      </c>
      <c r="Z63" s="1">
        <v>9.1834091861589404E-2</v>
      </c>
      <c r="AA63" s="1">
        <v>0.49436215880692402</v>
      </c>
      <c r="AB63" s="1">
        <v>-2.0228085467005799</v>
      </c>
      <c r="AC63" s="1">
        <v>6.8076350190046497</v>
      </c>
      <c r="AD63" s="1">
        <v>13.7705422976225</v>
      </c>
      <c r="AE63" s="1">
        <v>0.70732718344682499</v>
      </c>
      <c r="AF63" s="1">
        <v>0.64727418540430304</v>
      </c>
      <c r="AG63" s="1">
        <v>0.93367188214980701</v>
      </c>
      <c r="AH63" s="1">
        <v>0.87372222975878999</v>
      </c>
      <c r="AI63" s="1">
        <v>-1.14452850796307</v>
      </c>
      <c r="AJ63" s="1">
        <v>12.031628921540699</v>
      </c>
      <c r="AK63" s="1">
        <v>13.7705422976225</v>
      </c>
      <c r="AL63" s="1">
        <v>0.71046566536579303</v>
      </c>
      <c r="AM63" s="1">
        <v>0.49910177336514999</v>
      </c>
      <c r="AN63" s="1">
        <v>0.90756259188662602</v>
      </c>
      <c r="AO63" s="1">
        <v>0.78393560039905097</v>
      </c>
      <c r="AP63" s="1">
        <v>-1.2756149860919199</v>
      </c>
      <c r="AQ63" s="1">
        <v>5.3367474461404001</v>
      </c>
      <c r="AR63" s="1">
        <v>6.8076350190046497</v>
      </c>
    </row>
    <row r="64" spans="1:44">
      <c r="A64" t="s">
        <v>114</v>
      </c>
      <c r="B64" s="1">
        <v>443.13132762908901</v>
      </c>
      <c r="C64" s="1">
        <v>8.9895153440542608E-3</v>
      </c>
      <c r="D64" s="1">
        <v>2.8124340862112601E-2</v>
      </c>
      <c r="E64" s="1">
        <v>5.0854972517792599E-2</v>
      </c>
      <c r="F64" s="1">
        <v>0.53058505940059197</v>
      </c>
      <c r="G64" s="1">
        <v>-1.88471194633657</v>
      </c>
      <c r="H64" s="1">
        <v>13.078164678905701</v>
      </c>
      <c r="I64" s="1">
        <v>24.6485732038525</v>
      </c>
      <c r="J64" s="1">
        <v>0.79533657277533898</v>
      </c>
      <c r="K64" s="1">
        <v>0.93502519614711099</v>
      </c>
      <c r="L64" s="1">
        <v>0.97659932657064896</v>
      </c>
      <c r="M64" s="1">
        <v>0.97821322356568496</v>
      </c>
      <c r="N64" s="1">
        <v>-1.0222720117756099</v>
      </c>
      <c r="O64" s="1">
        <v>17.757673147585798</v>
      </c>
      <c r="P64" s="1">
        <v>18.153172252968801</v>
      </c>
      <c r="Q64" s="3">
        <v>0.118668122390995</v>
      </c>
      <c r="R64" s="1">
        <v>0.249203057021089</v>
      </c>
      <c r="S64" s="1">
        <v>0.34265420340399799</v>
      </c>
      <c r="T64" s="1">
        <v>0.64648630502083504</v>
      </c>
      <c r="U64" s="1">
        <v>-1.5468231766607501</v>
      </c>
      <c r="V64" s="1">
        <v>14.2779455915559</v>
      </c>
      <c r="W64" s="1">
        <v>22.085457154493</v>
      </c>
      <c r="X64" s="3">
        <v>3.2810581607271003E-2</v>
      </c>
      <c r="Y64" s="1">
        <v>4.4786443893924999E-2</v>
      </c>
      <c r="Z64" s="1">
        <v>9.3838263396795199E-2</v>
      </c>
      <c r="AA64" s="1">
        <v>0.43546244224006703</v>
      </c>
      <c r="AB64" s="1">
        <v>-2.2964092950379098</v>
      </c>
      <c r="AC64" s="1">
        <v>11.9792017886473</v>
      </c>
      <c r="AD64" s="1">
        <v>27.509150330722399</v>
      </c>
      <c r="AE64" s="1">
        <v>0.70732718344682499</v>
      </c>
      <c r="AF64" s="1">
        <v>0.548238500239703</v>
      </c>
      <c r="AG64" s="1">
        <v>0.93367188214980701</v>
      </c>
      <c r="AH64" s="1">
        <v>0.80284039631019899</v>
      </c>
      <c r="AI64" s="1">
        <v>-1.2455775825381099</v>
      </c>
      <c r="AJ64" s="1">
        <v>22.085457154493</v>
      </c>
      <c r="AK64" s="1">
        <v>27.509150330722399</v>
      </c>
      <c r="AL64" s="1">
        <v>0.71046566536579303</v>
      </c>
      <c r="AM64" s="1">
        <v>0.66107952959588101</v>
      </c>
      <c r="AN64" s="1">
        <v>0.90756259188662602</v>
      </c>
      <c r="AO64" s="1">
        <v>1.1918945722669401</v>
      </c>
      <c r="AP64" s="1">
        <v>1.1918945722669401</v>
      </c>
      <c r="AQ64" s="1">
        <v>14.2779455915559</v>
      </c>
      <c r="AR64" s="1">
        <v>11.9792017886473</v>
      </c>
    </row>
    <row r="65" spans="1:44">
      <c r="A65" t="s">
        <v>111</v>
      </c>
      <c r="B65" s="1">
        <v>72.084749400615607</v>
      </c>
      <c r="C65" s="1">
        <v>2.17836417141875E-2</v>
      </c>
      <c r="D65" s="1">
        <v>8.5889787330225204E-2</v>
      </c>
      <c r="E65" s="1">
        <v>0.123233173125975</v>
      </c>
      <c r="F65" s="1">
        <v>0.53881930834783498</v>
      </c>
      <c r="G65" s="1">
        <v>-1.85590973542924</v>
      </c>
      <c r="H65" s="1">
        <v>2.0874498711866298</v>
      </c>
      <c r="I65" s="1">
        <v>3.8741185377512299</v>
      </c>
      <c r="J65" s="1">
        <v>0.717011606808861</v>
      </c>
      <c r="K65" s="1">
        <v>0.56876080371799598</v>
      </c>
      <c r="L65" s="1">
        <v>0.88042355440715903</v>
      </c>
      <c r="M65" s="1">
        <v>0.82039886783071503</v>
      </c>
      <c r="N65" s="1">
        <v>-1.21891928330445</v>
      </c>
      <c r="O65" s="1">
        <v>2.5757695577357298</v>
      </c>
      <c r="P65" s="1">
        <v>3.1396551831677</v>
      </c>
      <c r="Q65" s="3">
        <v>0.26251749270597602</v>
      </c>
      <c r="R65" s="1">
        <v>0.68336584820024404</v>
      </c>
      <c r="S65" s="1">
        <v>0.75801926018850596</v>
      </c>
      <c r="T65" s="1">
        <v>0.821988078538333</v>
      </c>
      <c r="U65" s="1">
        <v>-1.21656265596723</v>
      </c>
      <c r="V65" s="1">
        <v>2.3352843320998602</v>
      </c>
      <c r="W65" s="1">
        <v>2.8410197094040299</v>
      </c>
      <c r="X65" s="3">
        <v>3.45068137232558E-2</v>
      </c>
      <c r="Y65" s="1">
        <v>4.7849448362914701E-2</v>
      </c>
      <c r="Z65" s="1">
        <v>9.8689487248511704E-2</v>
      </c>
      <c r="AA65" s="1">
        <v>0.35320007020624999</v>
      </c>
      <c r="AB65" s="1">
        <v>-2.83125651536833</v>
      </c>
      <c r="AC65" s="1">
        <v>1.8659170983256399</v>
      </c>
      <c r="AD65" s="1">
        <v>5.2828899408431802</v>
      </c>
      <c r="AE65" s="1">
        <v>0.70732718344682499</v>
      </c>
      <c r="AF65" s="1">
        <v>0.16462300475147201</v>
      </c>
      <c r="AG65" s="1">
        <v>0.93367188214980701</v>
      </c>
      <c r="AH65" s="1">
        <v>0.53777756889119899</v>
      </c>
      <c r="AI65" s="1">
        <v>-1.85950485451042</v>
      </c>
      <c r="AJ65" s="1">
        <v>2.8410197094040299</v>
      </c>
      <c r="AK65" s="1">
        <v>5.2828899408431802</v>
      </c>
      <c r="AL65" s="1">
        <v>0.71046566536579303</v>
      </c>
      <c r="AM65" s="1">
        <v>0.677326519304144</v>
      </c>
      <c r="AN65" s="1">
        <v>0.90756259188662602</v>
      </c>
      <c r="AO65" s="1">
        <v>1.25154774254648</v>
      </c>
      <c r="AP65" s="1">
        <v>1.25154774254648</v>
      </c>
      <c r="AQ65" s="1">
        <v>2.3352843320998602</v>
      </c>
      <c r="AR65" s="1">
        <v>1.8659170983256399</v>
      </c>
    </row>
    <row r="66" spans="1:44">
      <c r="A66" t="s">
        <v>133</v>
      </c>
      <c r="B66" s="1">
        <v>58.340792834758702</v>
      </c>
      <c r="C66" s="1">
        <v>8.4868539018086199E-3</v>
      </c>
      <c r="D66" s="1">
        <v>2.6188006325580802E-2</v>
      </c>
      <c r="E66" s="1">
        <v>4.8011344930231598E-2</v>
      </c>
      <c r="F66" s="1">
        <v>0.45705566661953601</v>
      </c>
      <c r="G66" s="1">
        <v>-2.1879172998689</v>
      </c>
      <c r="H66" s="1">
        <v>1.5412268977949699</v>
      </c>
      <c r="I66" s="1">
        <v>3.37207699226306</v>
      </c>
      <c r="J66" s="1">
        <v>0.717011606808861</v>
      </c>
      <c r="K66" s="1">
        <v>0.49266652233284502</v>
      </c>
      <c r="L66" s="1">
        <v>0.88042355440715903</v>
      </c>
      <c r="M66" s="1">
        <v>1.25503619455014</v>
      </c>
      <c r="N66" s="1">
        <v>1.25503619455014</v>
      </c>
      <c r="O66" s="1">
        <v>2.55393686079737</v>
      </c>
      <c r="P66" s="1">
        <v>2.0349507623648901</v>
      </c>
      <c r="Q66" s="3">
        <v>0.110597304347702</v>
      </c>
      <c r="R66" s="1">
        <v>0.227415707064963</v>
      </c>
      <c r="S66" s="1">
        <v>0.319349716303991</v>
      </c>
      <c r="T66" s="1">
        <v>0.59863829582764305</v>
      </c>
      <c r="U66" s="1">
        <v>-1.67045778221965</v>
      </c>
      <c r="V66" s="1">
        <v>1.9760248609097899</v>
      </c>
      <c r="W66" s="1">
        <v>3.30086610648027</v>
      </c>
      <c r="X66" s="3">
        <v>3.5370706248455903E-2</v>
      </c>
      <c r="Y66" s="1">
        <v>4.9813744633242098E-2</v>
      </c>
      <c r="Z66" s="1">
        <v>0.101160219870583</v>
      </c>
      <c r="AA66" s="1">
        <v>0.34895843424152501</v>
      </c>
      <c r="AB66" s="1">
        <v>-2.86567081312575</v>
      </c>
      <c r="AC66" s="1">
        <v>1.20210043784219</v>
      </c>
      <c r="AD66" s="1">
        <v>3.4448241385576002</v>
      </c>
      <c r="AE66" s="1">
        <v>0.72650335138201305</v>
      </c>
      <c r="AF66" s="1">
        <v>0.90812918922751495</v>
      </c>
      <c r="AG66" s="1">
        <v>0.95898442382425597</v>
      </c>
      <c r="AH66" s="1">
        <v>0.95821033924785204</v>
      </c>
      <c r="AI66" s="1">
        <v>-1.0436121997858501</v>
      </c>
      <c r="AJ66" s="1">
        <v>3.30086610648027</v>
      </c>
      <c r="AK66" s="1">
        <v>3.4448241385576002</v>
      </c>
      <c r="AL66" s="1">
        <v>0.70976500674795695</v>
      </c>
      <c r="AM66" s="1">
        <v>0.366414681185805</v>
      </c>
      <c r="AN66" s="1">
        <v>0.90666755700706703</v>
      </c>
      <c r="AO66" s="1">
        <v>1.6438101167508701</v>
      </c>
      <c r="AP66" s="1">
        <v>1.6438101167508701</v>
      </c>
      <c r="AQ66" s="1">
        <v>1.9760248609097899</v>
      </c>
      <c r="AR66" s="1">
        <v>1.20210043784219</v>
      </c>
    </row>
    <row r="67" spans="1:44">
      <c r="A67" t="s">
        <v>137</v>
      </c>
      <c r="B67" s="1">
        <v>96.866447806358295</v>
      </c>
      <c r="C67" s="1">
        <v>8.3402491599024308E-3</v>
      </c>
      <c r="D67" s="1">
        <v>2.5378186729417301E-2</v>
      </c>
      <c r="E67" s="1">
        <v>4.7181980961733698E-2</v>
      </c>
      <c r="F67" s="1">
        <v>0.419369523639397</v>
      </c>
      <c r="G67" s="1">
        <v>-2.3845318832940898</v>
      </c>
      <c r="H67" s="1">
        <v>2.3676900916238699</v>
      </c>
      <c r="I67" s="1">
        <v>5.6458325124081004</v>
      </c>
      <c r="J67" s="1">
        <v>0.71369048378511502</v>
      </c>
      <c r="K67" s="1">
        <v>0.221165566831205</v>
      </c>
      <c r="L67" s="1">
        <v>0.87634552427567702</v>
      </c>
      <c r="M67" s="1">
        <v>0.63566569579173904</v>
      </c>
      <c r="N67" s="1">
        <v>-1.5731539496629099</v>
      </c>
      <c r="O67" s="1">
        <v>2.9150151152509398</v>
      </c>
      <c r="P67" s="1">
        <v>4.5857675415332402</v>
      </c>
      <c r="Q67" s="3">
        <v>9.7340022101059506E-2</v>
      </c>
      <c r="R67" s="1">
        <v>0.178862290610696</v>
      </c>
      <c r="S67" s="1">
        <v>0.281069313816809</v>
      </c>
      <c r="T67" s="1">
        <v>0.488700913578761</v>
      </c>
      <c r="U67" s="1">
        <v>-2.0462413149117902</v>
      </c>
      <c r="V67" s="1">
        <v>2.0378038880759402</v>
      </c>
      <c r="W67" s="1">
        <v>4.1698385069646999</v>
      </c>
      <c r="X67" s="3">
        <v>3.85105260194799E-2</v>
      </c>
      <c r="Y67" s="1">
        <v>5.5070052207856303E-2</v>
      </c>
      <c r="Z67" s="1">
        <v>0.110140104415712</v>
      </c>
      <c r="AA67" s="1">
        <v>0.35987409163946799</v>
      </c>
      <c r="AB67" s="1">
        <v>-2.7787496328071999</v>
      </c>
      <c r="AC67" s="1">
        <v>2.75097932768539</v>
      </c>
      <c r="AD67" s="1">
        <v>7.6442827953466903</v>
      </c>
      <c r="AE67" s="1">
        <v>0.70732718344682499</v>
      </c>
      <c r="AF67" s="1">
        <v>0.19454943937660801</v>
      </c>
      <c r="AG67" s="1">
        <v>0.93367188214980701</v>
      </c>
      <c r="AH67" s="1">
        <v>0.54548459524237103</v>
      </c>
      <c r="AI67" s="1">
        <v>-1.8332323382215301</v>
      </c>
      <c r="AJ67" s="1">
        <v>4.1698385069646999</v>
      </c>
      <c r="AK67" s="1">
        <v>7.6442827953466903</v>
      </c>
      <c r="AL67" s="1">
        <v>0.71046566536579303</v>
      </c>
      <c r="AM67" s="1">
        <v>0.59616512978982805</v>
      </c>
      <c r="AN67" s="1">
        <v>0.90756259188662602</v>
      </c>
      <c r="AO67" s="1">
        <v>0.74075579829501403</v>
      </c>
      <c r="AP67" s="1">
        <v>-1.34997255816516</v>
      </c>
      <c r="AQ67" s="1">
        <v>2.0378038880759402</v>
      </c>
      <c r="AR67" s="1">
        <v>2.75097932768539</v>
      </c>
    </row>
    <row r="68" spans="1:44">
      <c r="A68" t="s">
        <v>99</v>
      </c>
      <c r="B68" s="1">
        <v>2934.1462936401299</v>
      </c>
      <c r="C68" s="1">
        <v>3.5390122793239702E-4</v>
      </c>
      <c r="D68" s="1">
        <v>5.2962463188480796E-4</v>
      </c>
      <c r="E68" s="1">
        <v>2.0020698037318402E-3</v>
      </c>
      <c r="F68" s="1">
        <v>0.59045507001844</v>
      </c>
      <c r="G68" s="1">
        <v>-1.6936089649780901</v>
      </c>
      <c r="H68" s="1">
        <v>93.653688402575398</v>
      </c>
      <c r="I68" s="1">
        <v>158.612726267754</v>
      </c>
      <c r="J68" s="1">
        <v>0.79261010738767002</v>
      </c>
      <c r="K68" s="1">
        <v>0.91241141528361003</v>
      </c>
      <c r="L68" s="1">
        <v>0.97325148069927903</v>
      </c>
      <c r="M68" s="1">
        <v>0.98598707058020196</v>
      </c>
      <c r="N68" s="1">
        <v>-1.0142120823263401</v>
      </c>
      <c r="O68" s="1">
        <v>121.022764158561</v>
      </c>
      <c r="P68" s="1">
        <v>122.742749645852</v>
      </c>
      <c r="Q68" s="3">
        <v>2.8695251043739998E-3</v>
      </c>
      <c r="R68" s="1">
        <v>9.4156292487272101E-4</v>
      </c>
      <c r="S68" s="1">
        <v>8.2857537388799397E-3</v>
      </c>
      <c r="T68" s="1">
        <v>0.50471816452474205</v>
      </c>
      <c r="U68" s="1">
        <v>-1.9813037657196799</v>
      </c>
      <c r="V68" s="1">
        <v>85.978830908635004</v>
      </c>
      <c r="W68" s="1">
        <v>170.35018143178399</v>
      </c>
      <c r="X68" s="3">
        <v>3.9120879316192202E-2</v>
      </c>
      <c r="Y68" s="1">
        <v>5.7638095525856498E-2</v>
      </c>
      <c r="Z68" s="1">
        <v>0.11188571484430899</v>
      </c>
      <c r="AA68" s="1">
        <v>0.69075617684330404</v>
      </c>
      <c r="AB68" s="1">
        <v>-1.4476888278725299</v>
      </c>
      <c r="AC68" s="1">
        <v>102.01363822598501</v>
      </c>
      <c r="AD68" s="1">
        <v>147.68400434116299</v>
      </c>
      <c r="AE68" s="1">
        <v>0.70732718344682499</v>
      </c>
      <c r="AF68" s="1">
        <v>0.41824528876567402</v>
      </c>
      <c r="AG68" s="1">
        <v>0.93367188214980701</v>
      </c>
      <c r="AH68" s="1">
        <v>1.1534775360124101</v>
      </c>
      <c r="AI68" s="1">
        <v>1.1534775360124101</v>
      </c>
      <c r="AJ68" s="1">
        <v>170.35018143178399</v>
      </c>
      <c r="AK68" s="1">
        <v>147.68400434116299</v>
      </c>
      <c r="AL68" s="1">
        <v>0.70976500674795695</v>
      </c>
      <c r="AM68" s="1">
        <v>0.36763371028726</v>
      </c>
      <c r="AN68" s="1">
        <v>0.90666755700706703</v>
      </c>
      <c r="AO68" s="1">
        <v>0.84281702330513497</v>
      </c>
      <c r="AP68" s="1">
        <v>-1.18649715460001</v>
      </c>
      <c r="AQ68" s="1">
        <v>85.978830908635004</v>
      </c>
      <c r="AR68" s="1">
        <v>102.01363822598501</v>
      </c>
    </row>
    <row r="69" spans="1:44">
      <c r="A69" t="s">
        <v>136</v>
      </c>
      <c r="B69" s="1">
        <v>87.580228984355898</v>
      </c>
      <c r="C69" s="1">
        <v>9.7640192877773604E-4</v>
      </c>
      <c r="D69" s="1">
        <v>2.1759814412760899E-3</v>
      </c>
      <c r="E69" s="1">
        <v>5.5236451970854701E-3</v>
      </c>
      <c r="F69" s="1">
        <v>0.42970047444055798</v>
      </c>
      <c r="G69" s="1">
        <v>-2.3272024572510199</v>
      </c>
      <c r="H69" s="1">
        <v>2.24749621203267</v>
      </c>
      <c r="I69" s="1">
        <v>5.2303787065587501</v>
      </c>
      <c r="J69" s="1">
        <v>0.717011606808861</v>
      </c>
      <c r="K69" s="1">
        <v>0.34189092756983203</v>
      </c>
      <c r="L69" s="1">
        <v>0.88042355440715903</v>
      </c>
      <c r="M69" s="1">
        <v>0.79258858723203496</v>
      </c>
      <c r="N69" s="1">
        <v>-1.2616886189243599</v>
      </c>
      <c r="O69" s="1">
        <v>3.0523895570351098</v>
      </c>
      <c r="P69" s="1">
        <v>3.8511651644836</v>
      </c>
      <c r="Q69" s="3">
        <v>1.21946799417905E-2</v>
      </c>
      <c r="R69" s="1">
        <v>8.2695173355267007E-3</v>
      </c>
      <c r="S69" s="1">
        <v>3.52121383319201E-2</v>
      </c>
      <c r="T69" s="1">
        <v>0.35378883471628397</v>
      </c>
      <c r="U69" s="1">
        <v>-2.8265448252541199</v>
      </c>
      <c r="V69" s="1">
        <v>1.81556591373277</v>
      </c>
      <c r="W69" s="1">
        <v>5.1317784374686797</v>
      </c>
      <c r="X69" s="3">
        <v>3.9120879316192202E-2</v>
      </c>
      <c r="Y69" s="1">
        <v>5.7188567968566202E-2</v>
      </c>
      <c r="Z69" s="1">
        <v>0.11188571484430899</v>
      </c>
      <c r="AA69" s="1">
        <v>0.52190029649327996</v>
      </c>
      <c r="AB69" s="1">
        <v>-1.9160747880756801</v>
      </c>
      <c r="AC69" s="1">
        <v>2.7821844334563099</v>
      </c>
      <c r="AD69" s="1">
        <v>5.33087344813688</v>
      </c>
      <c r="AE69" s="1">
        <v>0.72603787288224997</v>
      </c>
      <c r="AF69" s="1">
        <v>0.88175780340598198</v>
      </c>
      <c r="AG69" s="1">
        <v>0.95836999220456798</v>
      </c>
      <c r="AH69" s="1">
        <v>0.96265245974451596</v>
      </c>
      <c r="AI69" s="1">
        <v>-1.0387964938721399</v>
      </c>
      <c r="AJ69" s="1">
        <v>5.1317784374686797</v>
      </c>
      <c r="AK69" s="1">
        <v>5.33087344813688</v>
      </c>
      <c r="AL69" s="1">
        <v>0.70976500674795695</v>
      </c>
      <c r="AM69" s="1">
        <v>0.30465602234162198</v>
      </c>
      <c r="AN69" s="1">
        <v>0.90666755700706703</v>
      </c>
      <c r="AO69" s="1">
        <v>0.65256849681472096</v>
      </c>
      <c r="AP69" s="1">
        <v>-1.53240618399622</v>
      </c>
      <c r="AQ69" s="1">
        <v>1.81556591373277</v>
      </c>
      <c r="AR69" s="1">
        <v>2.7821844334563099</v>
      </c>
    </row>
    <row r="70" spans="1:44">
      <c r="A70" t="s">
        <v>74</v>
      </c>
      <c r="B70" s="1">
        <v>324.79829907417297</v>
      </c>
      <c r="C70" s="1">
        <v>2.0064557814612201E-2</v>
      </c>
      <c r="D70" s="1">
        <v>7.1372498511977897E-2</v>
      </c>
      <c r="E70" s="1">
        <v>0.113508069922663</v>
      </c>
      <c r="F70" s="1">
        <v>0.74933356294744902</v>
      </c>
      <c r="G70" s="1">
        <v>-1.3345191640243199</v>
      </c>
      <c r="H70" s="1">
        <v>11.964427021850801</v>
      </c>
      <c r="I70" s="1">
        <v>15.9667571464523</v>
      </c>
      <c r="J70" s="1">
        <v>0.80972035782796903</v>
      </c>
      <c r="K70" s="1">
        <v>0.99426127658876295</v>
      </c>
      <c r="L70" s="1">
        <v>0.99426127658876295</v>
      </c>
      <c r="M70" s="1">
        <v>0.99889944006417697</v>
      </c>
      <c r="N70" s="1">
        <v>-1.00110177250249</v>
      </c>
      <c r="O70" s="1">
        <v>13.813864675657699</v>
      </c>
      <c r="P70" s="1">
        <v>13.829084411907999</v>
      </c>
      <c r="Q70" s="3">
        <v>0.199677544286821</v>
      </c>
      <c r="R70" s="1">
        <v>0.47610614465888901</v>
      </c>
      <c r="S70" s="1">
        <v>0.57656890912819603</v>
      </c>
      <c r="T70" s="1">
        <v>0.86006036508550499</v>
      </c>
      <c r="U70" s="1">
        <v>-1.1627090848449699</v>
      </c>
      <c r="V70" s="1">
        <v>12.810900682653999</v>
      </c>
      <c r="W70" s="1">
        <v>14.895350608389201</v>
      </c>
      <c r="X70" s="3">
        <v>4.5087851923724803E-2</v>
      </c>
      <c r="Y70" s="1">
        <v>6.7406338625968606E-2</v>
      </c>
      <c r="Z70" s="1">
        <v>0.12895125650185299</v>
      </c>
      <c r="AA70" s="1">
        <v>0.65286206800576896</v>
      </c>
      <c r="AB70" s="1">
        <v>-1.53171710994727</v>
      </c>
      <c r="AC70" s="1">
        <v>11.173883671974499</v>
      </c>
      <c r="AD70" s="1">
        <v>17.115228803691501</v>
      </c>
      <c r="AE70" s="1">
        <v>0.70732718344682499</v>
      </c>
      <c r="AF70" s="1">
        <v>0.49427642126889998</v>
      </c>
      <c r="AG70" s="1">
        <v>0.93367188214980701</v>
      </c>
      <c r="AH70" s="1">
        <v>0.87029807073493903</v>
      </c>
      <c r="AI70" s="1">
        <v>-1.14903161758767</v>
      </c>
      <c r="AJ70" s="1">
        <v>14.895350608389201</v>
      </c>
      <c r="AK70" s="1">
        <v>17.115228803691501</v>
      </c>
      <c r="AL70" s="1">
        <v>0.71046566536579303</v>
      </c>
      <c r="AM70" s="1">
        <v>0.55435219371304201</v>
      </c>
      <c r="AN70" s="1">
        <v>0.90756259188662602</v>
      </c>
      <c r="AO70" s="1">
        <v>1.1465038530051099</v>
      </c>
      <c r="AP70" s="1">
        <v>1.1465038530051099</v>
      </c>
      <c r="AQ70" s="1">
        <v>12.810900682653999</v>
      </c>
      <c r="AR70" s="1">
        <v>11.173883671974499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election activeCell="A2" sqref="A2:A56"/>
    </sheetView>
  </sheetViews>
  <sheetFormatPr defaultRowHeight="15"/>
  <cols>
    <col min="1" max="1" width="20.85546875" customWidth="1"/>
    <col min="2" max="2" width="12.5703125" customWidth="1"/>
    <col min="3" max="3" width="14.28515625" customWidth="1"/>
    <col min="4" max="4" width="13.7109375" customWidth="1"/>
    <col min="5" max="5" width="15.7109375" customWidth="1"/>
    <col min="6" max="7" width="16" customWidth="1"/>
  </cols>
  <sheetData>
    <row r="1" spans="1:7" ht="60">
      <c r="B1" s="6" t="s">
        <v>16</v>
      </c>
      <c r="C1" s="6" t="s">
        <v>19</v>
      </c>
      <c r="D1" s="6" t="s">
        <v>20</v>
      </c>
      <c r="E1" s="6" t="s">
        <v>23</v>
      </c>
      <c r="F1" s="6" t="s">
        <v>26</v>
      </c>
      <c r="G1" s="6" t="s">
        <v>27</v>
      </c>
    </row>
    <row r="2" spans="1:7">
      <c r="A2" t="s">
        <v>125</v>
      </c>
      <c r="B2">
        <f>VLOOKUP(A2,'170322_PartekAnalysis_RatSerumM'!$A$1:$AR$133,17,TRUE)</f>
        <v>2.0813913817857001E-2</v>
      </c>
      <c r="C2">
        <f>VLOOKUP(A2,'170322_PartekAnalysis_RatSerumM'!$A$1:$AR$133,20,TRUE)</f>
        <v>0.52756222947591302</v>
      </c>
      <c r="D2">
        <f>VLOOKUP(A2,'170322_PartekAnalysis_RatSerumM'!$A$1:$AR$133,21,TRUE)</f>
        <v>-1.89551098264447</v>
      </c>
      <c r="E2">
        <f>VLOOKUP(A2,'170322_PartekAnalysis_RatSerumM'!$A$1:$AR$133,24,TRUE)</f>
        <v>6.1332101901789803E-3</v>
      </c>
      <c r="F2">
        <f>VLOOKUP(A2,'170322_PartekAnalysis_RatSerumM'!$A$1:$AR$133,27,TRUE)</f>
        <v>0.43125948565099997</v>
      </c>
      <c r="G2">
        <f>VLOOKUP(A2,'170322_PartekAnalysis_RatSerumM'!$A$1:$AR$133,28,TRUE)</f>
        <v>-2.3187895762813602</v>
      </c>
    </row>
    <row r="3" spans="1:7">
      <c r="A3" t="s">
        <v>115</v>
      </c>
      <c r="B3">
        <f>VLOOKUP(A3,'170322_PartekAnalysis_RatSerumM'!$A$1:$AR$133,17,TRUE)</f>
        <v>1.00385813314216E-2</v>
      </c>
      <c r="C3">
        <f>VLOOKUP(A3,'170322_PartekAnalysis_RatSerumM'!$A$1:$AR$133,20,TRUE)</f>
        <v>0.58263699363304999</v>
      </c>
      <c r="D3">
        <f>VLOOKUP(A3,'170322_PartekAnalysis_RatSerumM'!$A$1:$AR$133,21,TRUE)</f>
        <v>-1.7163345460858399</v>
      </c>
      <c r="E3">
        <f>VLOOKUP(A3,'170322_PartekAnalysis_RatSerumM'!$A$1:$AR$133,24,TRUE)</f>
        <v>1.24273129916733E-3</v>
      </c>
      <c r="F3">
        <f>VLOOKUP(A3,'170322_PartekAnalysis_RatSerumM'!$A$1:$AR$133,27,TRUE)</f>
        <v>0.465663769102032</v>
      </c>
      <c r="G3">
        <f>VLOOKUP(A3,'170322_PartekAnalysis_RatSerumM'!$A$1:$AR$133,28,TRUE)</f>
        <v>-2.1474722028049502</v>
      </c>
    </row>
    <row r="4" spans="1:7">
      <c r="A4" t="s">
        <v>109</v>
      </c>
      <c r="B4">
        <f>VLOOKUP(A4,'170322_PartekAnalysis_RatSerumM'!$A$1:$AR$133,17,TRUE)</f>
        <v>1.7910446592221799E-2</v>
      </c>
      <c r="C4">
        <f>VLOOKUP(A4,'170322_PartekAnalysis_RatSerumM'!$A$1:$AR$133,20,TRUE)</f>
        <v>0.55951697628777497</v>
      </c>
      <c r="D4">
        <f>VLOOKUP(A4,'170322_PartekAnalysis_RatSerumM'!$A$1:$AR$133,21,TRUE)</f>
        <v>-1.78725586958003</v>
      </c>
      <c r="E4">
        <f>VLOOKUP(A4,'170322_PartekAnalysis_RatSerumM'!$A$1:$AR$133,24,TRUE)</f>
        <v>1.16777023629939E-2</v>
      </c>
      <c r="F4">
        <f>VLOOKUP(A4,'170322_PartekAnalysis_RatSerumM'!$A$1:$AR$133,27,TRUE)</f>
        <v>0.53568288322218505</v>
      </c>
      <c r="G4">
        <f>VLOOKUP(A4,'170322_PartekAnalysis_RatSerumM'!$A$1:$AR$133,28,TRUE)</f>
        <v>-1.86677609332017</v>
      </c>
    </row>
    <row r="5" spans="1:7">
      <c r="A5" t="s">
        <v>159</v>
      </c>
      <c r="B5">
        <f>VLOOKUP(A5,'170322_PartekAnalysis_RatSerumM'!$A$1:$AR$133,17,TRUE)</f>
        <v>4.5114850094003702E-3</v>
      </c>
      <c r="C5">
        <f>VLOOKUP(A5,'170322_PartekAnalysis_RatSerumM'!$A$1:$AR$133,20,TRUE)</f>
        <v>0.37481547573941398</v>
      </c>
      <c r="D5">
        <f>VLOOKUP(A5,'170322_PartekAnalysis_RatSerumM'!$A$1:$AR$133,21,TRUE)</f>
        <v>-2.6679794851780199</v>
      </c>
      <c r="E5">
        <f>VLOOKUP(A5,'170322_PartekAnalysis_RatSerumM'!$A$1:$AR$133,24,TRUE)</f>
        <v>6.7210581661879298E-4</v>
      </c>
      <c r="F5">
        <f>VLOOKUP(A5,'170322_PartekAnalysis_RatSerumM'!$A$1:$AR$133,27,TRUE)</f>
        <v>0.269381035423014</v>
      </c>
      <c r="G5">
        <f>VLOOKUP(A5,'170322_PartekAnalysis_RatSerumM'!$A$1:$AR$133,28,TRUE)</f>
        <v>-3.7122138105590001</v>
      </c>
    </row>
    <row r="6" spans="1:7">
      <c r="A6" t="s">
        <v>130</v>
      </c>
      <c r="B6">
        <f>VLOOKUP(A6,'170322_PartekAnalysis_RatSerumM'!$A$1:$AR$133,17,TRUE)</f>
        <v>1.00385813314216E-2</v>
      </c>
      <c r="C6">
        <f>VLOOKUP(A6,'170322_PartekAnalysis_RatSerumM'!$A$1:$AR$133,20,TRUE)</f>
        <v>0.53426865102798904</v>
      </c>
      <c r="D6">
        <f>VLOOKUP(A6,'170322_PartekAnalysis_RatSerumM'!$A$1:$AR$133,21,TRUE)</f>
        <v>-1.8717175302647699</v>
      </c>
      <c r="E6">
        <f>VLOOKUP(A6,'170322_PartekAnalysis_RatSerumM'!$A$1:$AR$133,24,TRUE)</f>
        <v>1.24273129916733E-3</v>
      </c>
      <c r="F6">
        <f>VLOOKUP(A6,'170322_PartekAnalysis_RatSerumM'!$A$1:$AR$133,27,TRUE)</f>
        <v>0.40980142077677401</v>
      </c>
      <c r="G6">
        <f>VLOOKUP(A6,'170322_PartekAnalysis_RatSerumM'!$A$1:$AR$133,28,TRUE)</f>
        <v>-2.4402062787008099</v>
      </c>
    </row>
    <row r="7" spans="1:7">
      <c r="A7" t="s">
        <v>139</v>
      </c>
      <c r="B7">
        <f>VLOOKUP(A7,'170322_PartekAnalysis_RatSerumM'!$A$1:$AR$133,17,TRUE)</f>
        <v>6.9115367193567498E-3</v>
      </c>
      <c r="C7">
        <f>VLOOKUP(A7,'170322_PartekAnalysis_RatSerumM'!$A$1:$AR$133,20,TRUE)</f>
        <v>0.42336507655990602</v>
      </c>
      <c r="D7">
        <f>VLOOKUP(A7,'170322_PartekAnalysis_RatSerumM'!$A$1:$AR$133,21,TRUE)</f>
        <v>-2.36202761013165</v>
      </c>
      <c r="E7">
        <f>VLOOKUP(A7,'170322_PartekAnalysis_RatSerumM'!$A$1:$AR$133,24,TRUE)</f>
        <v>4.2432200218180298E-3</v>
      </c>
      <c r="F7">
        <f>VLOOKUP(A7,'170322_PartekAnalysis_RatSerumM'!$A$1:$AR$133,27,TRUE)</f>
        <v>0.38558425212326702</v>
      </c>
      <c r="G7">
        <f>VLOOKUP(A7,'170322_PartekAnalysis_RatSerumM'!$A$1:$AR$133,28,TRUE)</f>
        <v>-2.59346691285594</v>
      </c>
    </row>
    <row r="8" spans="1:7">
      <c r="A8" t="s">
        <v>123</v>
      </c>
      <c r="B8">
        <f>VLOOKUP(A8,'170322_PartekAnalysis_RatSerumM'!$A$1:$AR$133,17,TRUE)</f>
        <v>2.81782430134285E-2</v>
      </c>
      <c r="C8">
        <f>VLOOKUP(A8,'170322_PartekAnalysis_RatSerumM'!$A$1:$AR$133,20,TRUE)</f>
        <v>0.65562595397512002</v>
      </c>
      <c r="D8">
        <f>VLOOKUP(A8,'170322_PartekAnalysis_RatSerumM'!$A$1:$AR$133,21,TRUE)</f>
        <v>-1.52525993508479</v>
      </c>
      <c r="E8">
        <f>VLOOKUP(A8,'170322_PartekAnalysis_RatSerumM'!$A$1:$AR$133,24,TRUE)</f>
        <v>1.6884528127337499E-4</v>
      </c>
      <c r="F8">
        <f>VLOOKUP(A8,'170322_PartekAnalysis_RatSerumM'!$A$1:$AR$133,27,TRUE)</f>
        <v>0.35146310112325801</v>
      </c>
      <c r="G8">
        <f>VLOOKUP(A8,'170322_PartekAnalysis_RatSerumM'!$A$1:$AR$133,28,TRUE)</f>
        <v>-2.8452488947034502</v>
      </c>
    </row>
    <row r="9" spans="1:7">
      <c r="A9" t="s">
        <v>89</v>
      </c>
      <c r="B9">
        <f>VLOOKUP(A9,'170322_PartekAnalysis_RatSerumM'!$A$1:$AR$133,17,TRUE)</f>
        <v>4.9688449298154899E-2</v>
      </c>
      <c r="C9">
        <f>VLOOKUP(A9,'170322_PartekAnalysis_RatSerumM'!$A$1:$AR$133,20,TRUE)</f>
        <v>0.70937226156334798</v>
      </c>
      <c r="D9">
        <f>VLOOKUP(A9,'170322_PartekAnalysis_RatSerumM'!$A$1:$AR$133,21,TRUE)</f>
        <v>-1.4096970718817601</v>
      </c>
      <c r="E9">
        <f>VLOOKUP(A9,'170322_PartekAnalysis_RatSerumM'!$A$1:$AR$133,24,TRUE)</f>
        <v>9.9048192066997897E-3</v>
      </c>
      <c r="F9">
        <f>VLOOKUP(A9,'170322_PartekAnalysis_RatSerumM'!$A$1:$AR$133,27,TRUE)</f>
        <v>0.57753075661501396</v>
      </c>
      <c r="G9">
        <f>VLOOKUP(A9,'170322_PartekAnalysis_RatSerumM'!$A$1:$AR$133,28,TRUE)</f>
        <v>-1.73150951450817</v>
      </c>
    </row>
    <row r="10" spans="1:7">
      <c r="A10" t="s">
        <v>105</v>
      </c>
      <c r="B10">
        <f>VLOOKUP(A10,'170322_PartekAnalysis_RatSerumM'!$A$1:$AR$133,17,TRUE)</f>
        <v>4.9688449298154899E-2</v>
      </c>
      <c r="C10">
        <f>VLOOKUP(A10,'170322_PartekAnalysis_RatSerumM'!$A$1:$AR$133,20,TRUE)</f>
        <v>0.65917880267839402</v>
      </c>
      <c r="D10">
        <f>VLOOKUP(A10,'170322_PartekAnalysis_RatSerumM'!$A$1:$AR$133,21,TRUE)</f>
        <v>-1.5170390733694199</v>
      </c>
      <c r="E10">
        <f>VLOOKUP(A10,'170322_PartekAnalysis_RatSerumM'!$A$1:$AR$133,24,TRUE)</f>
        <v>6.3804601231820498E-3</v>
      </c>
      <c r="F10">
        <f>VLOOKUP(A10,'170322_PartekAnalysis_RatSerumM'!$A$1:$AR$133,27,TRUE)</f>
        <v>0.46290928559022099</v>
      </c>
      <c r="G10">
        <f>VLOOKUP(A10,'170322_PartekAnalysis_RatSerumM'!$A$1:$AR$133,28,TRUE)</f>
        <v>-2.1602504661900901</v>
      </c>
    </row>
    <row r="11" spans="1:7">
      <c r="A11" t="s">
        <v>172</v>
      </c>
      <c r="B11">
        <f>VLOOKUP(A11,'170322_PartekAnalysis_RatSerumM'!$A$1:$AR$133,17,TRUE)</f>
        <v>2.5497782906923E-3</v>
      </c>
      <c r="C11">
        <f>VLOOKUP(A11,'170322_PartekAnalysis_RatSerumM'!$A$1:$AR$133,20,TRUE)</f>
        <v>0.29838523917860299</v>
      </c>
      <c r="D11">
        <f>VLOOKUP(A11,'170322_PartekAnalysis_RatSerumM'!$A$1:$AR$133,21,TRUE)</f>
        <v>-3.3513722151699099</v>
      </c>
      <c r="E11">
        <f>VLOOKUP(A11,'170322_PartekAnalysis_RatSerumM'!$A$1:$AR$133,24,TRUE)</f>
        <v>2.1423952772586701E-4</v>
      </c>
      <c r="F11">
        <f>VLOOKUP(A11,'170322_PartekAnalysis_RatSerumM'!$A$1:$AR$133,27,TRUE)</f>
        <v>0.194012524172198</v>
      </c>
      <c r="G11">
        <f>VLOOKUP(A11,'170322_PartekAnalysis_RatSerumM'!$A$1:$AR$133,28,TRUE)</f>
        <v>-5.1543064256636999</v>
      </c>
    </row>
    <row r="12" spans="1:7">
      <c r="A12" t="s">
        <v>117</v>
      </c>
      <c r="B12">
        <f>VLOOKUP(A12,'170322_PartekAnalysis_RatSerumM'!$A$1:$AR$133,17,TRUE)</f>
        <v>2.69809127557704E-2</v>
      </c>
      <c r="C12">
        <f>VLOOKUP(A12,'170322_PartekAnalysis_RatSerumM'!$A$1:$AR$133,20,TRUE)</f>
        <v>0.61543766899903596</v>
      </c>
      <c r="D12">
        <f>VLOOKUP(A12,'170322_PartekAnalysis_RatSerumM'!$A$1:$AR$133,21,TRUE)</f>
        <v>-1.6248599173762399</v>
      </c>
      <c r="E12">
        <f>VLOOKUP(A12,'170322_PartekAnalysis_RatSerumM'!$A$1:$AR$133,24,TRUE)</f>
        <v>2.2498190692801499E-3</v>
      </c>
      <c r="F12">
        <f>VLOOKUP(A12,'170322_PartekAnalysis_RatSerumM'!$A$1:$AR$133,27,TRUE)</f>
        <v>0.42376006875135502</v>
      </c>
      <c r="G12">
        <f>VLOOKUP(A12,'170322_PartekAnalysis_RatSerumM'!$A$1:$AR$133,28,TRUE)</f>
        <v>-2.3598259339219498</v>
      </c>
    </row>
    <row r="13" spans="1:7">
      <c r="A13" t="s">
        <v>166</v>
      </c>
      <c r="B13">
        <f>VLOOKUP(A13,'170322_PartekAnalysis_RatSerumM'!$A$1:$AR$133,17,TRUE)</f>
        <v>4.6685872462119598E-3</v>
      </c>
      <c r="C13">
        <f>VLOOKUP(A13,'170322_PartekAnalysis_RatSerumM'!$A$1:$AR$133,20,TRUE)</f>
        <v>0.40242304518808902</v>
      </c>
      <c r="D13">
        <f>VLOOKUP(A13,'170322_PartekAnalysis_RatSerumM'!$A$1:$AR$133,21,TRUE)</f>
        <v>-2.4849471519023099</v>
      </c>
      <c r="E13">
        <f>VLOOKUP(A13,'170322_PartekAnalysis_RatSerumM'!$A$1:$AR$133,24,TRUE)</f>
        <v>2.1423952772586701E-4</v>
      </c>
      <c r="F13">
        <f>VLOOKUP(A13,'170322_PartekAnalysis_RatSerumM'!$A$1:$AR$133,27,TRUE)</f>
        <v>0.20745959840296499</v>
      </c>
      <c r="G13">
        <f>VLOOKUP(A13,'170322_PartekAnalysis_RatSerumM'!$A$1:$AR$133,28,TRUE)</f>
        <v>-4.8202156357095696</v>
      </c>
    </row>
    <row r="14" spans="1:7">
      <c r="A14" t="s">
        <v>148</v>
      </c>
      <c r="B14">
        <f>VLOOKUP(A14,'170322_PartekAnalysis_RatSerumM'!$A$1:$AR$133,17,TRUE)</f>
        <v>1.1328424430673599E-3</v>
      </c>
      <c r="C14">
        <f>VLOOKUP(A14,'170322_PartekAnalysis_RatSerumM'!$A$1:$AR$133,20,TRUE)</f>
        <v>0.40300775241011899</v>
      </c>
      <c r="D14">
        <f>VLOOKUP(A14,'170322_PartekAnalysis_RatSerumM'!$A$1:$AR$133,21,TRUE)</f>
        <v>-2.4813418452118299</v>
      </c>
      <c r="E14">
        <f>VLOOKUP(A14,'170322_PartekAnalysis_RatSerumM'!$A$1:$AR$133,24,TRUE)</f>
        <v>1.8163706187314E-4</v>
      </c>
      <c r="F14">
        <f>VLOOKUP(A14,'170322_PartekAnalysis_RatSerumM'!$A$1:$AR$133,27,TRUE)</f>
        <v>0.32245258281538203</v>
      </c>
      <c r="G14">
        <f>VLOOKUP(A14,'170322_PartekAnalysis_RatSerumM'!$A$1:$AR$133,28,TRUE)</f>
        <v>-3.1012311679095501</v>
      </c>
    </row>
    <row r="15" spans="1:7">
      <c r="A15" t="s">
        <v>134</v>
      </c>
      <c r="B15">
        <f>VLOOKUP(A15,'170322_PartekAnalysis_RatSerumM'!$A$1:$AR$133,17,TRUE)</f>
        <v>2.0813913817857001E-2</v>
      </c>
      <c r="C15">
        <f>VLOOKUP(A15,'170322_PartekAnalysis_RatSerumM'!$A$1:$AR$133,20,TRUE)</f>
        <v>0.461402071297428</v>
      </c>
      <c r="D15">
        <f>VLOOKUP(A15,'170322_PartekAnalysis_RatSerumM'!$A$1:$AR$133,21,TRUE)</f>
        <v>-2.16730713234137</v>
      </c>
      <c r="E15">
        <f>VLOOKUP(A15,'170322_PartekAnalysis_RatSerumM'!$A$1:$AR$133,24,TRUE)</f>
        <v>1.63722114183469E-2</v>
      </c>
      <c r="F15">
        <f>VLOOKUP(A15,'170322_PartekAnalysis_RatSerumM'!$A$1:$AR$133,27,TRUE)</f>
        <v>0.44502683405933302</v>
      </c>
      <c r="G15">
        <f>VLOOKUP(A15,'170322_PartekAnalysis_RatSerumM'!$A$1:$AR$133,28,TRUE)</f>
        <v>-2.24705551096425</v>
      </c>
    </row>
    <row r="16" spans="1:7">
      <c r="A16" t="s">
        <v>150</v>
      </c>
      <c r="B16">
        <f>VLOOKUP(A16,'170322_PartekAnalysis_RatSerumM'!$A$1:$AR$133,17,TRUE)</f>
        <v>4.3907034663825403E-4</v>
      </c>
      <c r="C16">
        <f>VLOOKUP(A16,'170322_PartekAnalysis_RatSerumM'!$A$1:$AR$133,20,TRUE)</f>
        <v>0.38761563904260599</v>
      </c>
      <c r="D16">
        <f>VLOOKUP(A16,'170322_PartekAnalysis_RatSerumM'!$A$1:$AR$133,21,TRUE)</f>
        <v>-2.5798752663075</v>
      </c>
      <c r="E16">
        <f>VLOOKUP(A16,'170322_PartekAnalysis_RatSerumM'!$A$1:$AR$133,24,TRUE)</f>
        <v>1.00783422007235E-4</v>
      </c>
      <c r="F16">
        <f>VLOOKUP(A16,'170322_PartekAnalysis_RatSerumM'!$A$1:$AR$133,27,TRUE)</f>
        <v>0.323571895173626</v>
      </c>
      <c r="G16">
        <f>VLOOKUP(A16,'170322_PartekAnalysis_RatSerumM'!$A$1:$AR$133,28,TRUE)</f>
        <v>-3.09050326964709</v>
      </c>
    </row>
    <row r="17" spans="1:7">
      <c r="A17" t="s">
        <v>157</v>
      </c>
      <c r="B17">
        <f>VLOOKUP(A17,'170322_PartekAnalysis_RatSerumM'!$A$1:$AR$133,17,TRUE)</f>
        <v>1.00327297254722E-2</v>
      </c>
      <c r="C17">
        <f>VLOOKUP(A17,'170322_PartekAnalysis_RatSerumM'!$A$1:$AR$133,20,TRUE)</f>
        <v>0.41000634114919199</v>
      </c>
      <c r="D17">
        <f>VLOOKUP(A17,'170322_PartekAnalysis_RatSerumM'!$A$1:$AR$133,21,TRUE)</f>
        <v>-2.4389866683455002</v>
      </c>
      <c r="E17">
        <f>VLOOKUP(A17,'170322_PartekAnalysis_RatSerumM'!$A$1:$AR$133,24,TRUE)</f>
        <v>7.58713461562387E-4</v>
      </c>
      <c r="F17">
        <f>VLOOKUP(A17,'170322_PartekAnalysis_RatSerumM'!$A$1:$AR$133,27,TRUE)</f>
        <v>0.25383815353658901</v>
      </c>
      <c r="G17">
        <f>VLOOKUP(A17,'170322_PartekAnalysis_RatSerumM'!$A$1:$AR$133,28,TRUE)</f>
        <v>-3.9395180987079401</v>
      </c>
    </row>
    <row r="18" spans="1:7">
      <c r="A18" t="s">
        <v>146</v>
      </c>
      <c r="B18">
        <f>VLOOKUP(A18,'170322_PartekAnalysis_RatSerumM'!$A$1:$AR$133,17,TRUE)</f>
        <v>6.9020863002240496E-3</v>
      </c>
      <c r="C18">
        <f>VLOOKUP(A18,'170322_PartekAnalysis_RatSerumM'!$A$1:$AR$133,20,TRUE)</f>
        <v>0.40745168544673399</v>
      </c>
      <c r="D18">
        <f>VLOOKUP(A18,'170322_PartekAnalysis_RatSerumM'!$A$1:$AR$133,21,TRUE)</f>
        <v>-2.4542787174965</v>
      </c>
      <c r="E18">
        <f>VLOOKUP(A18,'170322_PartekAnalysis_RatSerumM'!$A$1:$AR$133,24,TRUE)</f>
        <v>2.41026167613377E-3</v>
      </c>
      <c r="F18">
        <f>VLOOKUP(A18,'170322_PartekAnalysis_RatSerumM'!$A$1:$AR$133,27,TRUE)</f>
        <v>0.33700602653817202</v>
      </c>
      <c r="G18">
        <f>VLOOKUP(A18,'170322_PartekAnalysis_RatSerumM'!$A$1:$AR$133,28,TRUE)</f>
        <v>-2.9673059864011901</v>
      </c>
    </row>
    <row r="19" spans="1:7">
      <c r="A19" t="s">
        <v>171</v>
      </c>
      <c r="B19">
        <f>VLOOKUP(A19,'170322_PartekAnalysis_RatSerumM'!$A$1:$AR$133,17,TRUE)</f>
        <v>2.5497782906923E-3</v>
      </c>
      <c r="C19">
        <f>VLOOKUP(A19,'170322_PartekAnalysis_RatSerumM'!$A$1:$AR$133,20,TRUE)</f>
        <v>0.278211239510676</v>
      </c>
      <c r="D19">
        <f>VLOOKUP(A19,'170322_PartekAnalysis_RatSerumM'!$A$1:$AR$133,21,TRUE)</f>
        <v>-3.5943910884363302</v>
      </c>
      <c r="E19">
        <f>VLOOKUP(A19,'170322_PartekAnalysis_RatSerumM'!$A$1:$AR$133,24,TRUE)</f>
        <v>5.36663548418272E-4</v>
      </c>
      <c r="F19">
        <f>VLOOKUP(A19,'170322_PartekAnalysis_RatSerumM'!$A$1:$AR$133,27,TRUE)</f>
        <v>0.220551743178968</v>
      </c>
      <c r="G19">
        <f>VLOOKUP(A19,'170322_PartekAnalysis_RatSerumM'!$A$1:$AR$133,28,TRUE)</f>
        <v>-4.5340834109324604</v>
      </c>
    </row>
    <row r="20" spans="1:7">
      <c r="A20" t="s">
        <v>163</v>
      </c>
      <c r="B20">
        <f>VLOOKUP(A20,'170322_PartekAnalysis_RatSerumM'!$A$1:$AR$133,17,TRUE)</f>
        <v>4.6685872462119598E-3</v>
      </c>
      <c r="C20">
        <f>VLOOKUP(A20,'170322_PartekAnalysis_RatSerumM'!$A$1:$AR$133,20,TRUE)</f>
        <v>0.40827778373402102</v>
      </c>
      <c r="D20">
        <f>VLOOKUP(A20,'170322_PartekAnalysis_RatSerumM'!$A$1:$AR$133,21,TRUE)</f>
        <v>-2.4493127959454699</v>
      </c>
      <c r="E20">
        <f>VLOOKUP(A20,'170322_PartekAnalysis_RatSerumM'!$A$1:$AR$133,24,TRUE)</f>
        <v>1.1135814739788901E-4</v>
      </c>
      <c r="F20">
        <f>VLOOKUP(A20,'170322_PartekAnalysis_RatSerumM'!$A$1:$AR$133,27,TRUE)</f>
        <v>0.21736146871783801</v>
      </c>
      <c r="G20">
        <f>VLOOKUP(A20,'170322_PartekAnalysis_RatSerumM'!$A$1:$AR$133,28,TRUE)</f>
        <v>-4.6006314085875202</v>
      </c>
    </row>
    <row r="21" spans="1:7">
      <c r="A21" t="s">
        <v>165</v>
      </c>
      <c r="B21">
        <f>VLOOKUP(A21,'170322_PartekAnalysis_RatSerumM'!$A$1:$AR$133,17,TRUE)</f>
        <v>1.1995686154040799E-2</v>
      </c>
      <c r="C21">
        <f>VLOOKUP(A21,'170322_PartekAnalysis_RatSerumM'!$A$1:$AR$133,20,TRUE)</f>
        <v>0.25951769199410801</v>
      </c>
      <c r="D21">
        <f>VLOOKUP(A21,'170322_PartekAnalysis_RatSerumM'!$A$1:$AR$133,21,TRUE)</f>
        <v>-3.8533018397169698</v>
      </c>
      <c r="E21">
        <f>VLOOKUP(A21,'170322_PartekAnalysis_RatSerumM'!$A$1:$AR$133,24,TRUE)</f>
        <v>1.6628798338464999E-2</v>
      </c>
      <c r="F21">
        <f>VLOOKUP(A21,'170322_PartekAnalysis_RatSerumM'!$A$1:$AR$133,27,TRUE)</f>
        <v>0.32543679515448698</v>
      </c>
      <c r="G21">
        <f>VLOOKUP(A21,'170322_PartekAnalysis_RatSerumM'!$A$1:$AR$133,28,TRUE)</f>
        <v>-3.07279328855636</v>
      </c>
    </row>
    <row r="22" spans="1:7">
      <c r="A22" t="s">
        <v>167</v>
      </c>
      <c r="B22">
        <f>VLOOKUP(A22,'170322_PartekAnalysis_RatSerumM'!$A$1:$AR$133,17,TRUE)</f>
        <v>1.4112671423928301E-2</v>
      </c>
      <c r="C22">
        <f>VLOOKUP(A22,'170322_PartekAnalysis_RatSerumM'!$A$1:$AR$133,20,TRUE)</f>
        <v>0.33188198990913698</v>
      </c>
      <c r="D22">
        <f>VLOOKUP(A22,'170322_PartekAnalysis_RatSerumM'!$A$1:$AR$133,21,TRUE)</f>
        <v>-3.01311921226511</v>
      </c>
      <c r="E22">
        <f>VLOOKUP(A22,'170322_PartekAnalysis_RatSerumM'!$A$1:$AR$133,24,TRUE)</f>
        <v>8.3785913060859495E-3</v>
      </c>
      <c r="F22">
        <f>VLOOKUP(A22,'170322_PartekAnalysis_RatSerumM'!$A$1:$AR$133,27,TRUE)</f>
        <v>0.245517650726256</v>
      </c>
      <c r="G22">
        <f>VLOOKUP(A22,'170322_PartekAnalysis_RatSerumM'!$A$1:$AR$133,28,TRUE)</f>
        <v>-4.0730269169729203</v>
      </c>
    </row>
    <row r="23" spans="1:7">
      <c r="A23" t="s">
        <v>141</v>
      </c>
      <c r="B23">
        <f>VLOOKUP(A23,'170322_PartekAnalysis_RatSerumM'!$A$1:$AR$133,17,TRUE)</f>
        <v>2.6445268614499199E-2</v>
      </c>
      <c r="C23">
        <f>VLOOKUP(A23,'170322_PartekAnalysis_RatSerumM'!$A$1:$AR$133,20,TRUE)</f>
        <v>0.38931110007594</v>
      </c>
      <c r="D23">
        <f>VLOOKUP(A23,'170322_PartekAnalysis_RatSerumM'!$A$1:$AR$133,21,TRUE)</f>
        <v>-2.5686398353525899</v>
      </c>
      <c r="E23">
        <f>VLOOKUP(A23,'170322_PartekAnalysis_RatSerumM'!$A$1:$AR$133,24,TRUE)</f>
        <v>2.4244625974975401E-2</v>
      </c>
      <c r="F23">
        <f>VLOOKUP(A23,'170322_PartekAnalysis_RatSerumM'!$A$1:$AR$133,27,TRUE)</f>
        <v>0.39019411670550802</v>
      </c>
      <c r="G23">
        <f>VLOOKUP(A23,'170322_PartekAnalysis_RatSerumM'!$A$1:$AR$133,28,TRUE)</f>
        <v>-2.5628269550633198</v>
      </c>
    </row>
    <row r="24" spans="1:7">
      <c r="A24" t="s">
        <v>175</v>
      </c>
      <c r="B24">
        <f>VLOOKUP(A24,'170322_PartekAnalysis_RatSerumM'!$A$1:$AR$133,17,TRUE)</f>
        <v>1.14750996113169E-4</v>
      </c>
      <c r="C24">
        <f>VLOOKUP(A24,'170322_PartekAnalysis_RatSerumM'!$A$1:$AR$133,20,TRUE)</f>
        <v>0.23837542288710301</v>
      </c>
      <c r="D24">
        <f>VLOOKUP(A24,'170322_PartekAnalysis_RatSerumM'!$A$1:$AR$133,21,TRUE)</f>
        <v>-4.1950633496038101</v>
      </c>
      <c r="E24">
        <f>VLOOKUP(A24,'170322_PartekAnalysis_RatSerumM'!$A$1:$AR$133,24,TRUE)</f>
        <v>8.0964861928489102E-6</v>
      </c>
      <c r="F24">
        <f>VLOOKUP(A24,'170322_PartekAnalysis_RatSerumM'!$A$1:$AR$133,27,TRUE)</f>
        <v>0.154185419205631</v>
      </c>
      <c r="G24">
        <f>VLOOKUP(A24,'170322_PartekAnalysis_RatSerumM'!$A$1:$AR$133,28,TRUE)</f>
        <v>-6.4856975786169402</v>
      </c>
    </row>
    <row r="25" spans="1:7">
      <c r="A25" t="s">
        <v>152</v>
      </c>
      <c r="B25">
        <f>VLOOKUP(A25,'170322_PartekAnalysis_RatSerumM'!$A$1:$AR$133,17,TRUE)</f>
        <v>1.14750996113169E-4</v>
      </c>
      <c r="C25">
        <f>VLOOKUP(A25,'170322_PartekAnalysis_RatSerumM'!$A$1:$AR$133,20,TRUE)</f>
        <v>0.244615141581211</v>
      </c>
      <c r="D25">
        <f>VLOOKUP(A25,'170322_PartekAnalysis_RatSerumM'!$A$1:$AR$133,21,TRUE)</f>
        <v>-4.0880543760943002</v>
      </c>
      <c r="E25">
        <f>VLOOKUP(A25,'170322_PartekAnalysis_RatSerumM'!$A$1:$AR$133,24,TRUE)</f>
        <v>9.9093385706089405E-3</v>
      </c>
      <c r="F25">
        <f>VLOOKUP(A25,'170322_PartekAnalysis_RatSerumM'!$A$1:$AR$133,27,TRUE)</f>
        <v>0.49020165008001398</v>
      </c>
      <c r="G25">
        <f>VLOOKUP(A25,'170322_PartekAnalysis_RatSerumM'!$A$1:$AR$133,28,TRUE)</f>
        <v>-2.0399768132905498</v>
      </c>
    </row>
    <row r="26" spans="1:7">
      <c r="A26" t="s">
        <v>145</v>
      </c>
      <c r="B26">
        <f>VLOOKUP(A26,'170322_PartekAnalysis_RatSerumM'!$A$1:$AR$133,17,TRUE)</f>
        <v>2.1306628930707099E-2</v>
      </c>
      <c r="C26">
        <f>VLOOKUP(A26,'170322_PartekAnalysis_RatSerumM'!$A$1:$AR$133,20,TRUE)</f>
        <v>0.44102994502397203</v>
      </c>
      <c r="D26">
        <f>VLOOKUP(A26,'170322_PartekAnalysis_RatSerumM'!$A$1:$AR$133,21,TRUE)</f>
        <v>-2.2674197325663301</v>
      </c>
      <c r="E26">
        <f>VLOOKUP(A26,'170322_PartekAnalysis_RatSerumM'!$A$1:$AR$133,24,TRUE)</f>
        <v>6.0213156608459103E-3</v>
      </c>
      <c r="F26">
        <f>VLOOKUP(A26,'170322_PartekAnalysis_RatSerumM'!$A$1:$AR$133,27,TRUE)</f>
        <v>0.31854533429843401</v>
      </c>
      <c r="G26">
        <f>VLOOKUP(A26,'170322_PartekAnalysis_RatSerumM'!$A$1:$AR$133,28,TRUE)</f>
        <v>-3.13927059142901</v>
      </c>
    </row>
    <row r="27" spans="1:7">
      <c r="A27" t="s">
        <v>151</v>
      </c>
      <c r="B27">
        <f>VLOOKUP(A27,'170322_PartekAnalysis_RatSerumM'!$A$1:$AR$133,17,TRUE)</f>
        <v>4.5114850094003702E-3</v>
      </c>
      <c r="C27">
        <f>VLOOKUP(A27,'170322_PartekAnalysis_RatSerumM'!$A$1:$AR$133,20,TRUE)</f>
        <v>0.35759641285574101</v>
      </c>
      <c r="D27">
        <f>VLOOKUP(A27,'170322_PartekAnalysis_RatSerumM'!$A$1:$AR$133,21,TRUE)</f>
        <v>-2.7964486332904301</v>
      </c>
      <c r="E27">
        <f>VLOOKUP(A27,'170322_PartekAnalysis_RatSerumM'!$A$1:$AR$133,24,TRUE)</f>
        <v>5.1813476176475297E-3</v>
      </c>
      <c r="F27">
        <f>VLOOKUP(A27,'170322_PartekAnalysis_RatSerumM'!$A$1:$AR$133,27,TRUE)</f>
        <v>0.33798762985314201</v>
      </c>
      <c r="G27">
        <f>VLOOKUP(A27,'170322_PartekAnalysis_RatSerumM'!$A$1:$AR$133,28,TRUE)</f>
        <v>-2.9586881639263098</v>
      </c>
    </row>
    <row r="28" spans="1:7">
      <c r="A28" t="s">
        <v>122</v>
      </c>
      <c r="B28">
        <f>VLOOKUP(A28,'170322_PartekAnalysis_RatSerumM'!$A$1:$AR$133,17,TRUE)</f>
        <v>1.8032093507095701E-2</v>
      </c>
      <c r="C28">
        <f>VLOOKUP(A28,'170322_PartekAnalysis_RatSerumM'!$A$1:$AR$133,20,TRUE)</f>
        <v>0.53708954369865103</v>
      </c>
      <c r="D28">
        <f>VLOOKUP(A28,'170322_PartekAnalysis_RatSerumM'!$A$1:$AR$133,21,TRUE)</f>
        <v>-1.8618869269238201</v>
      </c>
      <c r="E28">
        <f>VLOOKUP(A28,'170322_PartekAnalysis_RatSerumM'!$A$1:$AR$133,24,TRUE)</f>
        <v>8.1508297233750006E-3</v>
      </c>
      <c r="F28">
        <f>VLOOKUP(A28,'170322_PartekAnalysis_RatSerumM'!$A$1:$AR$133,27,TRUE)</f>
        <v>0.43682377619461499</v>
      </c>
      <c r="G28">
        <f>VLOOKUP(A28,'170322_PartekAnalysis_RatSerumM'!$A$1:$AR$133,28,TRUE)</f>
        <v>-2.2892526792188002</v>
      </c>
    </row>
    <row r="29" spans="1:7">
      <c r="A29" t="s">
        <v>164</v>
      </c>
      <c r="B29">
        <f>VLOOKUP(A29,'170322_PartekAnalysis_RatSerumM'!$A$1:$AR$133,17,TRUE)</f>
        <v>1.9822064613886199E-2</v>
      </c>
      <c r="C29">
        <f>VLOOKUP(A29,'170322_PartekAnalysis_RatSerumM'!$A$1:$AR$133,20,TRUE)</f>
        <v>0.29566231273304799</v>
      </c>
      <c r="D29">
        <f>VLOOKUP(A29,'170322_PartekAnalysis_RatSerumM'!$A$1:$AR$133,21,TRUE)</f>
        <v>-3.3822369538957502</v>
      </c>
      <c r="E29">
        <f>VLOOKUP(A29,'170322_PartekAnalysis_RatSerumM'!$A$1:$AR$133,24,TRUE)</f>
        <v>1.6628798338464999E-2</v>
      </c>
      <c r="F29">
        <f>VLOOKUP(A29,'170322_PartekAnalysis_RatSerumM'!$A$1:$AR$133,27,TRUE)</f>
        <v>0.28934629899090603</v>
      </c>
      <c r="G29">
        <f>VLOOKUP(A29,'170322_PartekAnalysis_RatSerumM'!$A$1:$AR$133,28,TRUE)</f>
        <v>-3.4560663242885501</v>
      </c>
    </row>
    <row r="30" spans="1:7">
      <c r="A30" t="s">
        <v>143</v>
      </c>
      <c r="B30">
        <f>VLOOKUP(A30,'170322_PartekAnalysis_RatSerumM'!$A$1:$AR$133,17,TRUE)</f>
        <v>4.5114850094003702E-3</v>
      </c>
      <c r="C30">
        <f>VLOOKUP(A30,'170322_PartekAnalysis_RatSerumM'!$A$1:$AR$133,20,TRUE)</f>
        <v>0.31814986504742998</v>
      </c>
      <c r="D30">
        <f>VLOOKUP(A30,'170322_PartekAnalysis_RatSerumM'!$A$1:$AR$133,21,TRUE)</f>
        <v>-3.1431727932712401</v>
      </c>
      <c r="E30">
        <f>VLOOKUP(A30,'170322_PartekAnalysis_RatSerumM'!$A$1:$AR$133,24,TRUE)</f>
        <v>2.0393592626232301E-2</v>
      </c>
      <c r="F30">
        <f>VLOOKUP(A30,'170322_PartekAnalysis_RatSerumM'!$A$1:$AR$133,27,TRUE)</f>
        <v>0.45105954286356897</v>
      </c>
      <c r="G30">
        <f>VLOOKUP(A30,'170322_PartekAnalysis_RatSerumM'!$A$1:$AR$133,28,TRUE)</f>
        <v>-2.2170022025284202</v>
      </c>
    </row>
    <row r="31" spans="1:7">
      <c r="A31" t="s">
        <v>131</v>
      </c>
      <c r="B31">
        <f>VLOOKUP(A31,'170322_PartekAnalysis_RatSerumM'!$A$1:$AR$133,17,TRUE)</f>
        <v>1.00327297254722E-2</v>
      </c>
      <c r="C31">
        <f>VLOOKUP(A31,'170322_PartekAnalysis_RatSerumM'!$A$1:$AR$133,20,TRUE)</f>
        <v>0.46268724463487998</v>
      </c>
      <c r="D31">
        <f>VLOOKUP(A31,'170322_PartekAnalysis_RatSerumM'!$A$1:$AR$133,21,TRUE)</f>
        <v>-2.1612871580004902</v>
      </c>
      <c r="E31">
        <f>VLOOKUP(A31,'170322_PartekAnalysis_RatSerumM'!$A$1:$AR$133,24,TRUE)</f>
        <v>9.3234421477713693E-3</v>
      </c>
      <c r="F31">
        <f>VLOOKUP(A31,'170322_PartekAnalysis_RatSerumM'!$A$1:$AR$133,27,TRUE)</f>
        <v>0.46239264921708301</v>
      </c>
      <c r="G31">
        <f>VLOOKUP(A31,'170322_PartekAnalysis_RatSerumM'!$A$1:$AR$133,28,TRUE)</f>
        <v>-2.1626641377045699</v>
      </c>
    </row>
    <row r="32" spans="1:7">
      <c r="A32" t="s">
        <v>120</v>
      </c>
      <c r="B32">
        <f>VLOOKUP(A32,'170322_PartekAnalysis_RatSerumM'!$A$1:$AR$133,17,TRUE)</f>
        <v>2.0813913817857001E-2</v>
      </c>
      <c r="C32">
        <f>VLOOKUP(A32,'170322_PartekAnalysis_RatSerumM'!$A$1:$AR$133,20,TRUE)</f>
        <v>0.56628233675185702</v>
      </c>
      <c r="D32">
        <f>VLOOKUP(A32,'170322_PartekAnalysis_RatSerumM'!$A$1:$AR$133,21,TRUE)</f>
        <v>-1.7659035698268499</v>
      </c>
      <c r="E32">
        <f>VLOOKUP(A32,'170322_PartekAnalysis_RatSerumM'!$A$1:$AR$133,24,TRUE)</f>
        <v>3.41141358004678E-3</v>
      </c>
      <c r="F32">
        <f>VLOOKUP(A32,'170322_PartekAnalysis_RatSerumM'!$A$1:$AR$133,27,TRUE)</f>
        <v>0.42567817732157398</v>
      </c>
      <c r="G32">
        <f>VLOOKUP(A32,'170322_PartekAnalysis_RatSerumM'!$A$1:$AR$133,28,TRUE)</f>
        <v>-2.3491925432779701</v>
      </c>
    </row>
    <row r="33" spans="1:7">
      <c r="A33" t="s">
        <v>140</v>
      </c>
      <c r="B33">
        <f>VLOOKUP(A33,'170322_PartekAnalysis_RatSerumM'!$A$1:$AR$133,17,TRUE)</f>
        <v>3.5784075439653702E-3</v>
      </c>
      <c r="C33">
        <f>VLOOKUP(A33,'170322_PartekAnalysis_RatSerumM'!$A$1:$AR$133,20,TRUE)</f>
        <v>0.35765446592956801</v>
      </c>
      <c r="D33">
        <f>VLOOKUP(A33,'170322_PartekAnalysis_RatSerumM'!$A$1:$AR$133,21,TRUE)</f>
        <v>-2.7959947246875001</v>
      </c>
      <c r="E33">
        <f>VLOOKUP(A33,'170322_PartekAnalysis_RatSerumM'!$A$1:$AR$133,24,TRUE)</f>
        <v>1.16710866510738E-2</v>
      </c>
      <c r="F33">
        <f>VLOOKUP(A33,'170322_PartekAnalysis_RatSerumM'!$A$1:$AR$133,27,TRUE)</f>
        <v>0.44604104610926998</v>
      </c>
      <c r="G33">
        <f>VLOOKUP(A33,'170322_PartekAnalysis_RatSerumM'!$A$1:$AR$133,28,TRUE)</f>
        <v>-2.24194613639889</v>
      </c>
    </row>
    <row r="34" spans="1:7">
      <c r="A34" t="s">
        <v>101</v>
      </c>
      <c r="B34">
        <f>VLOOKUP(A34,'170322_PartekAnalysis_RatSerumM'!$A$1:$AR$133,17,TRUE)</f>
        <v>4.4587970650212597E-2</v>
      </c>
      <c r="C34">
        <f>VLOOKUP(A34,'170322_PartekAnalysis_RatSerumM'!$A$1:$AR$133,20,TRUE)</f>
        <v>0.63314366498877395</v>
      </c>
      <c r="D34">
        <f>VLOOKUP(A34,'170322_PartekAnalysis_RatSerumM'!$A$1:$AR$133,21,TRUE)</f>
        <v>-1.5794203674417699</v>
      </c>
      <c r="E34">
        <f>VLOOKUP(A34,'170322_PartekAnalysis_RatSerumM'!$A$1:$AR$133,24,TRUE)</f>
        <v>1.42683171101369E-2</v>
      </c>
      <c r="F34">
        <f>VLOOKUP(A34,'170322_PartekAnalysis_RatSerumM'!$A$1:$AR$133,27,TRUE)</f>
        <v>0.54561271918208498</v>
      </c>
      <c r="G34">
        <f>VLOOKUP(A34,'170322_PartekAnalysis_RatSerumM'!$A$1:$AR$133,28,TRUE)</f>
        <v>-1.8328018479830801</v>
      </c>
    </row>
    <row r="35" spans="1:7">
      <c r="A35" t="s">
        <v>119</v>
      </c>
      <c r="B35">
        <f>VLOOKUP(A35,'170322_PartekAnalysis_RatSerumM'!$A$1:$AR$133,17,TRUE)</f>
        <v>3.2614115597073999E-3</v>
      </c>
      <c r="C35">
        <f>VLOOKUP(A35,'170322_PartekAnalysis_RatSerumM'!$A$1:$AR$133,20,TRUE)</f>
        <v>0.48989288373276402</v>
      </c>
      <c r="D35">
        <f>VLOOKUP(A35,'170322_PartekAnalysis_RatSerumM'!$A$1:$AR$133,21,TRUE)</f>
        <v>-2.0412625559702899</v>
      </c>
      <c r="E35">
        <f>VLOOKUP(A35,'170322_PartekAnalysis_RatSerumM'!$A$1:$AR$133,24,TRUE)</f>
        <v>4.0371423743959097E-3</v>
      </c>
      <c r="F35">
        <f>VLOOKUP(A35,'170322_PartekAnalysis_RatSerumM'!$A$1:$AR$133,27,TRUE)</f>
        <v>0.50114599266022797</v>
      </c>
      <c r="G35">
        <f>VLOOKUP(A35,'170322_PartekAnalysis_RatSerumM'!$A$1:$AR$133,28,TRUE)</f>
        <v>-1.99542651172707</v>
      </c>
    </row>
    <row r="36" spans="1:7">
      <c r="A36" t="s">
        <v>126</v>
      </c>
      <c r="B36">
        <f>VLOOKUP(A36,'170322_PartekAnalysis_RatSerumM'!$A$1:$AR$133,17,TRUE)</f>
        <v>3.2136018515871098E-2</v>
      </c>
      <c r="C36">
        <f>VLOOKUP(A36,'170322_PartekAnalysis_RatSerumM'!$A$1:$AR$133,20,TRUE)</f>
        <v>0.52397914788306699</v>
      </c>
      <c r="D36">
        <f>VLOOKUP(A36,'170322_PartekAnalysis_RatSerumM'!$A$1:$AR$133,21,TRUE)</f>
        <v>-1.90847289255709</v>
      </c>
      <c r="E36">
        <f>VLOOKUP(A36,'170322_PartekAnalysis_RatSerumM'!$A$1:$AR$133,24,TRUE)</f>
        <v>1.1143111986678099E-2</v>
      </c>
      <c r="F36">
        <f>VLOOKUP(A36,'170322_PartekAnalysis_RatSerumM'!$A$1:$AR$133,27,TRUE)</f>
        <v>0.43281546908209401</v>
      </c>
      <c r="G36">
        <f>VLOOKUP(A36,'170322_PartekAnalysis_RatSerumM'!$A$1:$AR$133,28,TRUE)</f>
        <v>-2.3104534644308701</v>
      </c>
    </row>
    <row r="37" spans="1:7">
      <c r="A37" t="s">
        <v>135</v>
      </c>
      <c r="B37">
        <f>VLOOKUP(A37,'170322_PartekAnalysis_RatSerumM'!$A$1:$AR$133,17,TRUE)</f>
        <v>1.70771715866983E-2</v>
      </c>
      <c r="C37">
        <f>VLOOKUP(A37,'170322_PartekAnalysis_RatSerumM'!$A$1:$AR$133,20,TRUE)</f>
        <v>0.55139920852400903</v>
      </c>
      <c r="D37">
        <f>VLOOKUP(A37,'170322_PartekAnalysis_RatSerumM'!$A$1:$AR$133,21,TRUE)</f>
        <v>-1.81356807289732</v>
      </c>
      <c r="E37">
        <f>VLOOKUP(A37,'170322_PartekAnalysis_RatSerumM'!$A$1:$AR$133,24,TRUE)</f>
        <v>7.58713461562387E-4</v>
      </c>
      <c r="F37">
        <f>VLOOKUP(A37,'170322_PartekAnalysis_RatSerumM'!$A$1:$AR$133,27,TRUE)</f>
        <v>0.360821388221368</v>
      </c>
      <c r="G37">
        <f>VLOOKUP(A37,'170322_PartekAnalysis_RatSerumM'!$A$1:$AR$133,28,TRUE)</f>
        <v>-2.7714543334844799</v>
      </c>
    </row>
    <row r="38" spans="1:7">
      <c r="A38" t="s">
        <v>174</v>
      </c>
      <c r="B38">
        <f>VLOOKUP(A38,'170322_PartekAnalysis_RatSerumM'!$A$1:$AR$133,17,TRUE)</f>
        <v>1.07758256568734E-5</v>
      </c>
      <c r="C38">
        <f>VLOOKUP(A38,'170322_PartekAnalysis_RatSerumM'!$A$1:$AR$133,20,TRUE)</f>
        <v>0.24133724135637999</v>
      </c>
      <c r="D38">
        <f>VLOOKUP(A38,'170322_PartekAnalysis_RatSerumM'!$A$1:$AR$133,21,TRUE)</f>
        <v>-4.1435793099304901</v>
      </c>
      <c r="E38">
        <f>VLOOKUP(A38,'170322_PartekAnalysis_RatSerumM'!$A$1:$AR$133,24,TRUE)</f>
        <v>9.6461379066106802E-7</v>
      </c>
      <c r="F38">
        <f>VLOOKUP(A38,'170322_PartekAnalysis_RatSerumM'!$A$1:$AR$133,27,TRUE)</f>
        <v>0.167996872663987</v>
      </c>
      <c r="G38">
        <f>VLOOKUP(A38,'170322_PartekAnalysis_RatSerumM'!$A$1:$AR$133,28,TRUE)</f>
        <v>-5.95249175858239</v>
      </c>
    </row>
    <row r="39" spans="1:7">
      <c r="A39" t="s">
        <v>162</v>
      </c>
      <c r="B39">
        <f>VLOOKUP(A39,'170322_PartekAnalysis_RatSerumM'!$A$1:$AR$133,17,TRUE)</f>
        <v>2.81782430134285E-2</v>
      </c>
      <c r="C39">
        <f>VLOOKUP(A39,'170322_PartekAnalysis_RatSerumM'!$A$1:$AR$133,20,TRUE)</f>
        <v>0.37188359351100497</v>
      </c>
      <c r="D39">
        <f>VLOOKUP(A39,'170322_PartekAnalysis_RatSerumM'!$A$1:$AR$133,21,TRUE)</f>
        <v>-2.6890134909121901</v>
      </c>
      <c r="E39">
        <f>VLOOKUP(A39,'170322_PartekAnalysis_RatSerumM'!$A$1:$AR$133,24,TRUE)</f>
        <v>1.31557198878175E-2</v>
      </c>
      <c r="F39">
        <f>VLOOKUP(A39,'170322_PartekAnalysis_RatSerumM'!$A$1:$AR$133,27,TRUE)</f>
        <v>0.24526663370523599</v>
      </c>
      <c r="G39">
        <f>VLOOKUP(A39,'170322_PartekAnalysis_RatSerumM'!$A$1:$AR$133,28,TRUE)</f>
        <v>-4.07719543785075</v>
      </c>
    </row>
    <row r="40" spans="1:7">
      <c r="A40" t="s">
        <v>138</v>
      </c>
      <c r="B40">
        <f>VLOOKUP(A40,'170322_PartekAnalysis_RatSerumM'!$A$1:$AR$133,17,TRUE)</f>
        <v>2.13384875363558E-2</v>
      </c>
      <c r="C40">
        <f>VLOOKUP(A40,'170322_PartekAnalysis_RatSerumM'!$A$1:$AR$133,20,TRUE)</f>
        <v>0.43214997420061402</v>
      </c>
      <c r="D40">
        <f>VLOOKUP(A40,'170322_PartekAnalysis_RatSerumM'!$A$1:$AR$133,21,TRUE)</f>
        <v>-2.3140114768022002</v>
      </c>
      <c r="E40">
        <f>VLOOKUP(A40,'170322_PartekAnalysis_RatSerumM'!$A$1:$AR$133,24,TRUE)</f>
        <v>1.35382503616997E-2</v>
      </c>
      <c r="F40">
        <f>VLOOKUP(A40,'170322_PartekAnalysis_RatSerumM'!$A$1:$AR$133,27,TRUE)</f>
        <v>0.381936181424128</v>
      </c>
      <c r="G40">
        <f>VLOOKUP(A40,'170322_PartekAnalysis_RatSerumM'!$A$1:$AR$133,28,TRUE)</f>
        <v>-2.6182384613871599</v>
      </c>
    </row>
    <row r="41" spans="1:7">
      <c r="A41" t="s">
        <v>136</v>
      </c>
      <c r="B41">
        <f>VLOOKUP(A41,'170322_PartekAnalysis_RatSerumM'!$A$1:$AR$133,17,TRUE)</f>
        <v>1.21946799417905E-2</v>
      </c>
      <c r="C41">
        <f>VLOOKUP(A41,'170322_PartekAnalysis_RatSerumM'!$A$1:$AR$133,20,TRUE)</f>
        <v>0.35378883471628397</v>
      </c>
      <c r="D41">
        <f>VLOOKUP(A41,'170322_PartekAnalysis_RatSerumM'!$A$1:$AR$133,21,TRUE)</f>
        <v>-2.8265448252541199</v>
      </c>
      <c r="E41">
        <f>VLOOKUP(A41,'170322_PartekAnalysis_RatSerumM'!$A$1:$AR$133,24,TRUE)</f>
        <v>3.9120879316192202E-2</v>
      </c>
      <c r="F41">
        <f>VLOOKUP(A41,'170322_PartekAnalysis_RatSerumM'!$A$1:$AR$133,27,TRUE)</f>
        <v>0.52190029649327996</v>
      </c>
      <c r="G41">
        <f>VLOOKUP(A41,'170322_PartekAnalysis_RatSerumM'!$A$1:$AR$133,28,TRUE)</f>
        <v>-1.9160747880756801</v>
      </c>
    </row>
    <row r="42" spans="1:7">
      <c r="A42" t="s">
        <v>99</v>
      </c>
      <c r="B42">
        <f>VLOOKUP(A42,'170322_PartekAnalysis_RatSerumM'!$A$1:$AR$133,17,TRUE)</f>
        <v>2.8695251043739998E-3</v>
      </c>
      <c r="C42">
        <f>VLOOKUP(A42,'170322_PartekAnalysis_RatSerumM'!$A$1:$AR$133,20,TRUE)</f>
        <v>0.50471816452474205</v>
      </c>
      <c r="D42">
        <f>VLOOKUP(A42,'170322_PartekAnalysis_RatSerumM'!$A$1:$AR$133,21,TRUE)</f>
        <v>-1.9813037657196799</v>
      </c>
      <c r="E42">
        <f>VLOOKUP(A42,'170322_PartekAnalysis_RatSerumM'!$A$1:$AR$133,24,TRUE)</f>
        <v>3.9120879316192202E-2</v>
      </c>
      <c r="F42">
        <f>VLOOKUP(A42,'170322_PartekAnalysis_RatSerumM'!$A$1:$AR$133,27,TRUE)</f>
        <v>0.69075617684330404</v>
      </c>
      <c r="G42">
        <f>VLOOKUP(A42,'170322_PartekAnalysis_RatSerumM'!$A$1:$AR$133,28,TRUE)</f>
        <v>-1.4476888278725299</v>
      </c>
    </row>
    <row r="43" spans="1:7">
      <c r="A43" t="s">
        <v>121</v>
      </c>
      <c r="B43">
        <f>VLOOKUP(A43,'170322_PartekAnalysis_RatSerumM'!$A$1:$AR$133,17,TRUE)</f>
        <v>1.8032093507095701E-2</v>
      </c>
      <c r="C43">
        <f>VLOOKUP(A43,'170322_PartekAnalysis_RatSerumM'!$A$1:$AR$133,20,TRUE)</f>
        <v>0.53708954369865103</v>
      </c>
      <c r="D43">
        <f>VLOOKUP(A43,'170322_PartekAnalysis_RatSerumM'!$A$1:$AR$133,21,TRUE)</f>
        <v>-1.8618869269238201</v>
      </c>
      <c r="E43">
        <f>VLOOKUP(A43,'170322_PartekAnalysis_RatSerumM'!$A$1:$AR$133,24,TRUE)</f>
        <v>8.1508297233750006E-3</v>
      </c>
      <c r="F43">
        <f>VLOOKUP(A43,'170322_PartekAnalysis_RatSerumM'!$A$1:$AR$133,27,TRUE)</f>
        <v>0.43682377619461499</v>
      </c>
      <c r="G43">
        <f>VLOOKUP(A43,'170322_PartekAnalysis_RatSerumM'!$A$1:$AR$133,28,TRUE)</f>
        <v>-2.2892526792188002</v>
      </c>
    </row>
    <row r="44" spans="1:7">
      <c r="A44" t="s">
        <v>110</v>
      </c>
      <c r="B44">
        <f>VLOOKUP(A44,'170322_PartekAnalysis_RatSerumM'!$A$1:$AR$133,17,TRUE)</f>
        <v>4.5806405593496399E-2</v>
      </c>
      <c r="C44">
        <f>VLOOKUP(A44,'170322_PartekAnalysis_RatSerumM'!$A$1:$AR$133,20,TRUE)</f>
        <v>0.57272343196100794</v>
      </c>
      <c r="D44">
        <f>VLOOKUP(A44,'170322_PartekAnalysis_RatSerumM'!$A$1:$AR$133,21,TRUE)</f>
        <v>-1.7460434551734501</v>
      </c>
      <c r="E44">
        <f>VLOOKUP(A44,'170322_PartekAnalysis_RatSerumM'!$A$1:$AR$133,24,TRUE)</f>
        <v>1.98215819972445E-2</v>
      </c>
      <c r="F44">
        <f>VLOOKUP(A44,'170322_PartekAnalysis_RatSerumM'!$A$1:$AR$133,27,TRUE)</f>
        <v>0.52153611757255802</v>
      </c>
      <c r="G44">
        <f>VLOOKUP(A44,'170322_PartekAnalysis_RatSerumM'!$A$1:$AR$133,28,TRUE)</f>
        <v>-1.9174127472789499</v>
      </c>
    </row>
    <row r="45" spans="1:7">
      <c r="A45" t="s">
        <v>129</v>
      </c>
      <c r="B45">
        <f>VLOOKUP(A45,'170322_PartekAnalysis_RatSerumM'!$A$1:$AR$133,17,TRUE)</f>
        <v>2.1306628930707099E-2</v>
      </c>
      <c r="C45">
        <f>VLOOKUP(A45,'170322_PartekAnalysis_RatSerumM'!$A$1:$AR$133,20,TRUE)</f>
        <v>0.44355984382572899</v>
      </c>
      <c r="D45">
        <f>VLOOKUP(A45,'170322_PartekAnalysis_RatSerumM'!$A$1:$AR$133,21,TRUE)</f>
        <v>-2.2544872217803502</v>
      </c>
      <c r="E45">
        <f>VLOOKUP(A45,'170322_PartekAnalysis_RatSerumM'!$A$1:$AR$133,24,TRUE)</f>
        <v>3.2109822329227003E-2</v>
      </c>
      <c r="F45">
        <f>VLOOKUP(A45,'170322_PartekAnalysis_RatSerumM'!$A$1:$AR$133,27,TRUE)</f>
        <v>0.49436215880692402</v>
      </c>
      <c r="G45">
        <f>VLOOKUP(A45,'170322_PartekAnalysis_RatSerumM'!$A$1:$AR$133,28,TRUE)</f>
        <v>-2.0228085467005799</v>
      </c>
    </row>
    <row r="46" spans="1:7">
      <c r="A46" t="s">
        <v>173</v>
      </c>
      <c r="B46">
        <f>VLOOKUP(A46,'170322_PartekAnalysis_RatSerumM'!$A$1:$AR$133,17,TRUE)</f>
        <v>3.4954044659350099E-2</v>
      </c>
      <c r="C46">
        <f>VLOOKUP(A46,'170322_PartekAnalysis_RatSerumM'!$A$1:$AR$133,20,TRUE)</f>
        <v>0.31380499531574202</v>
      </c>
      <c r="D46">
        <f>VLOOKUP(A46,'170322_PartekAnalysis_RatSerumM'!$A$1:$AR$133,21,TRUE)</f>
        <v>-3.18669242022048</v>
      </c>
      <c r="E46">
        <f>VLOOKUP(A46,'170322_PartekAnalysis_RatSerumM'!$A$1:$AR$133,24,TRUE)</f>
        <v>1.12592385019872E-2</v>
      </c>
      <c r="F46">
        <f>VLOOKUP(A46,'170322_PartekAnalysis_RatSerumM'!$A$1:$AR$133,27,TRUE)</f>
        <v>0.160009481398315</v>
      </c>
      <c r="G46">
        <f>VLOOKUP(A46,'170322_PartekAnalysis_RatSerumM'!$A$1:$AR$133,28,TRUE)</f>
        <v>-6.2496296548244903</v>
      </c>
    </row>
    <row r="47" spans="1:7">
      <c r="A47" t="s">
        <v>142</v>
      </c>
      <c r="B47">
        <f>VLOOKUP(A47,'170322_PartekAnalysis_RatSerumM'!$A$1:$AR$133,17,TRUE)</f>
        <v>1.8032093507095701E-2</v>
      </c>
      <c r="C47">
        <f>VLOOKUP(A47,'170322_PartekAnalysis_RatSerumM'!$A$1:$AR$133,20,TRUE)</f>
        <v>0.377799660719289</v>
      </c>
      <c r="D47">
        <f>VLOOKUP(A47,'170322_PartekAnalysis_RatSerumM'!$A$1:$AR$133,21,TRUE)</f>
        <v>-2.6469055003810902</v>
      </c>
      <c r="E47">
        <f>VLOOKUP(A47,'170322_PartekAnalysis_RatSerumM'!$A$1:$AR$133,24,TRUE)</f>
        <v>1.54150683839351E-2</v>
      </c>
      <c r="F47">
        <f>VLOOKUP(A47,'170322_PartekAnalysis_RatSerumM'!$A$1:$AR$133,27,TRUE)</f>
        <v>0.39585763056772399</v>
      </c>
      <c r="G47">
        <f>VLOOKUP(A47,'170322_PartekAnalysis_RatSerumM'!$A$1:$AR$133,28,TRUE)</f>
        <v>-2.5261607274459599</v>
      </c>
    </row>
    <row r="48" spans="1:7">
      <c r="A48" t="s">
        <v>147</v>
      </c>
      <c r="B48">
        <f>VLOOKUP(A48,'170322_PartekAnalysis_RatSerumM'!$A$1:$AR$133,17,TRUE)</f>
        <v>2.8430898005225901E-4</v>
      </c>
      <c r="C48">
        <f>VLOOKUP(A48,'170322_PartekAnalysis_RatSerumM'!$A$1:$AR$133,20,TRUE)</f>
        <v>0.38660294417736601</v>
      </c>
      <c r="D48">
        <f>VLOOKUP(A48,'170322_PartekAnalysis_RatSerumM'!$A$1:$AR$133,21,TRUE)</f>
        <v>-2.5866331725120402</v>
      </c>
      <c r="E48">
        <f>VLOOKUP(A48,'170322_PartekAnalysis_RatSerumM'!$A$1:$AR$133,24,TRUE)</f>
        <v>1.00783422007235E-4</v>
      </c>
      <c r="F48">
        <f>VLOOKUP(A48,'170322_PartekAnalysis_RatSerumM'!$A$1:$AR$133,27,TRUE)</f>
        <v>0.34526876560265501</v>
      </c>
      <c r="G48">
        <f>VLOOKUP(A48,'170322_PartekAnalysis_RatSerumM'!$A$1:$AR$133,28,TRUE)</f>
        <v>-2.89629442227284</v>
      </c>
    </row>
    <row r="49" spans="1:7">
      <c r="A49" t="s">
        <v>154</v>
      </c>
      <c r="B49">
        <f>VLOOKUP(A49,'170322_PartekAnalysis_RatSerumM'!$A$1:$AR$133,17,TRUE)</f>
        <v>7.5671700707429402E-4</v>
      </c>
      <c r="C49">
        <f>VLOOKUP(A49,'170322_PartekAnalysis_RatSerumM'!$A$1:$AR$133,20,TRUE)</f>
        <v>0.39388940149052298</v>
      </c>
      <c r="D49">
        <f>VLOOKUP(A49,'170322_PartekAnalysis_RatSerumM'!$A$1:$AR$133,21,TRUE)</f>
        <v>-2.5387837200388801</v>
      </c>
      <c r="E49">
        <f>VLOOKUP(A49,'170322_PartekAnalysis_RatSerumM'!$A$1:$AR$133,24,TRUE)</f>
        <v>1.00783422007235E-4</v>
      </c>
      <c r="F49">
        <f>VLOOKUP(A49,'170322_PartekAnalysis_RatSerumM'!$A$1:$AR$133,27,TRUE)</f>
        <v>0.28587049446511698</v>
      </c>
      <c r="G49">
        <f>VLOOKUP(A49,'170322_PartekAnalysis_RatSerumM'!$A$1:$AR$133,28,TRUE)</f>
        <v>-3.4980874884309601</v>
      </c>
    </row>
    <row r="50" spans="1:7">
      <c r="A50" t="s">
        <v>158</v>
      </c>
      <c r="B50">
        <f>VLOOKUP(A50,'170322_PartekAnalysis_RatSerumM'!$A$1:$AR$133,17,TRUE)</f>
        <v>1.7475607848268799E-3</v>
      </c>
      <c r="C50">
        <f>VLOOKUP(A50,'170322_PartekAnalysis_RatSerumM'!$A$1:$AR$133,20,TRUE)</f>
        <v>0.32030387404823402</v>
      </c>
      <c r="D50">
        <f>VLOOKUP(A50,'170322_PartekAnalysis_RatSerumM'!$A$1:$AR$133,21,TRUE)</f>
        <v>-3.1220352953002699</v>
      </c>
      <c r="E50">
        <f>VLOOKUP(A50,'170322_PartekAnalysis_RatSerumM'!$A$1:$AR$133,24,TRUE)</f>
        <v>1.39642456131703E-3</v>
      </c>
      <c r="F50">
        <f>VLOOKUP(A50,'170322_PartekAnalysis_RatSerumM'!$A$1:$AR$133,27,TRUE)</f>
        <v>0.31557389638599698</v>
      </c>
      <c r="G50">
        <f>VLOOKUP(A50,'170322_PartekAnalysis_RatSerumM'!$A$1:$AR$133,28,TRUE)</f>
        <v>-3.16882990466625</v>
      </c>
    </row>
    <row r="51" spans="1:7">
      <c r="A51" t="s">
        <v>156</v>
      </c>
      <c r="B51">
        <f>VLOOKUP(A51,'170322_PartekAnalysis_RatSerumM'!$A$1:$AR$133,17,TRUE)</f>
        <v>1.8032093507095701E-2</v>
      </c>
      <c r="C51">
        <f>VLOOKUP(A51,'170322_PartekAnalysis_RatSerumM'!$A$1:$AR$133,20,TRUE)</f>
        <v>0.327765531036733</v>
      </c>
      <c r="D51">
        <f>VLOOKUP(A51,'170322_PartekAnalysis_RatSerumM'!$A$1:$AR$133,21,TRUE)</f>
        <v>-3.05096145051301</v>
      </c>
      <c r="E51">
        <f>VLOOKUP(A51,'170322_PartekAnalysis_RatSerumM'!$A$1:$AR$133,24,TRUE)</f>
        <v>1.61038806808456E-2</v>
      </c>
      <c r="F51">
        <f>VLOOKUP(A51,'170322_PartekAnalysis_RatSerumM'!$A$1:$AR$133,27,TRUE)</f>
        <v>0.32612696017300002</v>
      </c>
      <c r="G51">
        <f>VLOOKUP(A51,'170322_PartekAnalysis_RatSerumM'!$A$1:$AR$133,28,TRUE)</f>
        <v>-3.0662905006980399</v>
      </c>
    </row>
    <row r="52" spans="1:7">
      <c r="A52" t="s">
        <v>160</v>
      </c>
      <c r="B52">
        <f>VLOOKUP(A52,'170322_PartekAnalysis_RatSerumM'!$A$1:$AR$133,17,TRUE)</f>
        <v>2.23864664707677E-2</v>
      </c>
      <c r="C52">
        <f>VLOOKUP(A52,'170322_PartekAnalysis_RatSerumM'!$A$1:$AR$133,20,TRUE)</f>
        <v>0.38680409451377301</v>
      </c>
      <c r="D52">
        <f>VLOOKUP(A52,'170322_PartekAnalysis_RatSerumM'!$A$1:$AR$133,21,TRUE)</f>
        <v>-2.5852880416300499</v>
      </c>
      <c r="E52">
        <f>VLOOKUP(A52,'170322_PartekAnalysis_RatSerumM'!$A$1:$AR$133,24,TRUE)</f>
        <v>5.9049587600645201E-3</v>
      </c>
      <c r="F52">
        <f>VLOOKUP(A52,'170322_PartekAnalysis_RatSerumM'!$A$1:$AR$133,27,TRUE)</f>
        <v>0.26079995473226603</v>
      </c>
      <c r="G52">
        <f>VLOOKUP(A52,'170322_PartekAnalysis_RatSerumM'!$A$1:$AR$133,28,TRUE)</f>
        <v>-3.8343564937600698</v>
      </c>
    </row>
    <row r="53" spans="1:7">
      <c r="A53" t="s">
        <v>170</v>
      </c>
      <c r="B53">
        <f>VLOOKUP(A53,'170322_PartekAnalysis_RatSerumM'!$A$1:$AR$133,17,TRUE)</f>
        <v>3.4275374391859898E-4</v>
      </c>
      <c r="C53">
        <f>VLOOKUP(A53,'170322_PartekAnalysis_RatSerumM'!$A$1:$AR$133,20,TRUE)</f>
        <v>0.32757937113757302</v>
      </c>
      <c r="D53">
        <f>VLOOKUP(A53,'170322_PartekAnalysis_RatSerumM'!$A$1:$AR$133,21,TRUE)</f>
        <v>-3.0526952797037699</v>
      </c>
      <c r="E53">
        <f>VLOOKUP(A53,'170322_PartekAnalysis_RatSerumM'!$A$1:$AR$133,24,TRUE)</f>
        <v>8.4934519318650607E-6</v>
      </c>
      <c r="F53">
        <f>VLOOKUP(A53,'170322_PartekAnalysis_RatSerumM'!$A$1:$AR$133,27,TRUE)</f>
        <v>0.19601009267448699</v>
      </c>
      <c r="G53">
        <f>VLOOKUP(A53,'170322_PartekAnalysis_RatSerumM'!$A$1:$AR$133,28,TRUE)</f>
        <v>-5.1017781092563101</v>
      </c>
    </row>
    <row r="54" spans="1:7">
      <c r="A54" t="s">
        <v>169</v>
      </c>
      <c r="B54">
        <f>VLOOKUP(A54,'170322_PartekAnalysis_RatSerumM'!$A$1:$AR$133,17,TRUE)</f>
        <v>8.70603665834044E-4</v>
      </c>
      <c r="C54">
        <f>VLOOKUP(A54,'170322_PartekAnalysis_RatSerumM'!$A$1:$AR$133,20,TRUE)</f>
        <v>0.289717280649128</v>
      </c>
      <c r="D54">
        <f>VLOOKUP(A54,'170322_PartekAnalysis_RatSerumM'!$A$1:$AR$133,21,TRUE)</f>
        <v>-3.4516408471025302</v>
      </c>
      <c r="E54">
        <f>VLOOKUP(A54,'170322_PartekAnalysis_RatSerumM'!$A$1:$AR$133,24,TRUE)</f>
        <v>2.1423952772586701E-4</v>
      </c>
      <c r="F54">
        <f>VLOOKUP(A54,'170322_PartekAnalysis_RatSerumM'!$A$1:$AR$133,27,TRUE)</f>
        <v>0.237160594051084</v>
      </c>
      <c r="G54">
        <f>VLOOKUP(A54,'170322_PartekAnalysis_RatSerumM'!$A$1:$AR$133,28,TRUE)</f>
        <v>-4.2165520962753202</v>
      </c>
    </row>
    <row r="55" spans="1:7">
      <c r="A55" t="s">
        <v>118</v>
      </c>
      <c r="B55">
        <f>VLOOKUP(A55,'170322_PartekAnalysis_RatSerumM'!$A$1:$AR$133,17,TRUE)</f>
        <v>2.2942017776041799E-2</v>
      </c>
      <c r="C55">
        <f>VLOOKUP(A55,'170322_PartekAnalysis_RatSerumM'!$A$1:$AR$133,20,TRUE)</f>
        <v>0.57727092569994798</v>
      </c>
      <c r="D55">
        <f>VLOOKUP(A55,'170322_PartekAnalysis_RatSerumM'!$A$1:$AR$133,21,TRUE)</f>
        <v>-1.7322888707541999</v>
      </c>
      <c r="E55">
        <f>VLOOKUP(A55,'170322_PartekAnalysis_RatSerumM'!$A$1:$AR$133,24,TRUE)</f>
        <v>3.89884932604442E-3</v>
      </c>
      <c r="F55">
        <f>VLOOKUP(A55,'170322_PartekAnalysis_RatSerumM'!$A$1:$AR$133,27,TRUE)</f>
        <v>0.42907213656639498</v>
      </c>
      <c r="G55">
        <f>VLOOKUP(A55,'170322_PartekAnalysis_RatSerumM'!$A$1:$AR$133,28,TRUE)</f>
        <v>-2.3306104376816301</v>
      </c>
    </row>
    <row r="56" spans="1:7">
      <c r="A56" t="s">
        <v>149</v>
      </c>
      <c r="B56">
        <f>VLOOKUP(A56,'170322_PartekAnalysis_RatSerumM'!$A$1:$AR$133,17,TRUE)</f>
        <v>1.00327297254722E-2</v>
      </c>
      <c r="C56">
        <f>VLOOKUP(A56,'170322_PartekAnalysis_RatSerumM'!$A$1:$AR$133,20,TRUE)</f>
        <v>0.36236983993222199</v>
      </c>
      <c r="D56">
        <f>VLOOKUP(A56,'170322_PartekAnalysis_RatSerumM'!$A$1:$AR$133,21,TRUE)</f>
        <v>-2.7596115620081298</v>
      </c>
      <c r="E56">
        <f>VLOOKUP(A56,'170322_PartekAnalysis_RatSerumM'!$A$1:$AR$133,24,TRUE)</f>
        <v>7.8623696732727892E-3</v>
      </c>
      <c r="F56">
        <f>VLOOKUP(A56,'170322_PartekAnalysis_RatSerumM'!$A$1:$AR$133,27,TRUE)</f>
        <v>0.35299378235108803</v>
      </c>
      <c r="G56">
        <f>VLOOKUP(A56,'170322_PartekAnalysis_RatSerumM'!$A$1:$AR$133,28,TRUE)</f>
        <v>-2.8329110879505399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election activeCell="A56" sqref="A2:A56"/>
    </sheetView>
  </sheetViews>
  <sheetFormatPr defaultRowHeight="15"/>
  <cols>
    <col min="1" max="1" width="20.85546875" customWidth="1"/>
    <col min="2" max="2" width="12.5703125" customWidth="1"/>
    <col min="3" max="3" width="14.28515625" customWidth="1"/>
    <col min="4" max="4" width="13.7109375" customWidth="1"/>
    <col min="5" max="5" width="15.7109375" customWidth="1"/>
    <col min="6" max="7" width="16" customWidth="1"/>
  </cols>
  <sheetData>
    <row r="1" spans="1:14" ht="60">
      <c r="B1" s="6" t="s">
        <v>16</v>
      </c>
      <c r="C1" s="6" t="s">
        <v>19</v>
      </c>
      <c r="D1" s="6" t="s">
        <v>20</v>
      </c>
      <c r="E1" s="6" t="s">
        <v>23</v>
      </c>
      <c r="F1" s="6" t="s">
        <v>26</v>
      </c>
      <c r="G1" s="6" t="s">
        <v>27</v>
      </c>
    </row>
    <row r="2" spans="1:14">
      <c r="A2" t="s">
        <v>125</v>
      </c>
      <c r="B2">
        <f>VLOOKUP(A2,'170322_PartekAnalysis_RatSerumM'!$A$1:$AR$133,17,TRUE)</f>
        <v>2.0813913817857001E-2</v>
      </c>
      <c r="C2">
        <f>VLOOKUP(A2,'170322_PartekAnalysis_RatSerumM'!$A$1:$AR$133,20,TRUE)</f>
        <v>0.52756222947591302</v>
      </c>
      <c r="D2">
        <f>VLOOKUP(A2,'170322_PartekAnalysis_RatSerumM'!$A$1:$AR$133,21,TRUE)</f>
        <v>-1.89551098264447</v>
      </c>
      <c r="E2">
        <f>VLOOKUP(A2,'170322_PartekAnalysis_RatSerumM'!$A$1:$AR$133,24,TRUE)</f>
        <v>6.1332101901789803E-3</v>
      </c>
      <c r="F2">
        <f>VLOOKUP(A2,'170322_PartekAnalysis_RatSerumM'!$A$1:$AR$133,27,TRUE)</f>
        <v>0.43125948565099997</v>
      </c>
      <c r="G2">
        <f>VLOOKUP(A2,'170322_PartekAnalysis_RatSerumM'!$A$1:$AR$133,28,TRUE)</f>
        <v>-2.3187895762813602</v>
      </c>
      <c r="K2" t="s">
        <v>257</v>
      </c>
      <c r="L2" t="s">
        <v>264</v>
      </c>
      <c r="M2" t="s">
        <v>202</v>
      </c>
      <c r="N2" t="s">
        <v>178</v>
      </c>
    </row>
    <row r="3" spans="1:14">
      <c r="A3" t="s">
        <v>115</v>
      </c>
      <c r="B3">
        <f>VLOOKUP(A3,'170322_PartekAnalysis_RatSerumM'!$A$1:$AR$133,17,TRUE)</f>
        <v>1.00385813314216E-2</v>
      </c>
      <c r="C3">
        <f>VLOOKUP(A3,'170322_PartekAnalysis_RatSerumM'!$A$1:$AR$133,20,TRUE)</f>
        <v>0.58263699363304999</v>
      </c>
      <c r="D3">
        <f>VLOOKUP(A3,'170322_PartekAnalysis_RatSerumM'!$A$1:$AR$133,21,TRUE)</f>
        <v>-1.7163345460858399</v>
      </c>
      <c r="E3">
        <f>VLOOKUP(A3,'170322_PartekAnalysis_RatSerumM'!$A$1:$AR$133,24,TRUE)</f>
        <v>1.24273129916733E-3</v>
      </c>
      <c r="F3">
        <f>VLOOKUP(A3,'170322_PartekAnalysis_RatSerumM'!$A$1:$AR$133,27,TRUE)</f>
        <v>0.465663769102032</v>
      </c>
      <c r="G3">
        <f>VLOOKUP(A3,'170322_PartekAnalysis_RatSerumM'!$A$1:$AR$133,28,TRUE)</f>
        <v>-2.1474722028049502</v>
      </c>
      <c r="K3" t="s">
        <v>257</v>
      </c>
      <c r="L3" t="s">
        <v>264</v>
      </c>
      <c r="M3" t="s">
        <v>274</v>
      </c>
      <c r="N3" t="s">
        <v>178</v>
      </c>
    </row>
    <row r="4" spans="1:14">
      <c r="A4" t="s">
        <v>109</v>
      </c>
      <c r="B4">
        <f>VLOOKUP(A4,'170322_PartekAnalysis_RatSerumM'!$A$1:$AR$133,17,TRUE)</f>
        <v>1.7910446592221799E-2</v>
      </c>
      <c r="C4">
        <f>VLOOKUP(A4,'170322_PartekAnalysis_RatSerumM'!$A$1:$AR$133,20,TRUE)</f>
        <v>0.55951697628777497</v>
      </c>
      <c r="D4">
        <f>VLOOKUP(A4,'170322_PartekAnalysis_RatSerumM'!$A$1:$AR$133,21,TRUE)</f>
        <v>-1.78725586958003</v>
      </c>
      <c r="E4">
        <f>VLOOKUP(A4,'170322_PartekAnalysis_RatSerumM'!$A$1:$AR$133,24,TRUE)</f>
        <v>1.16777023629939E-2</v>
      </c>
      <c r="F4">
        <f>VLOOKUP(A4,'170322_PartekAnalysis_RatSerumM'!$A$1:$AR$133,27,TRUE)</f>
        <v>0.53568288322218505</v>
      </c>
      <c r="G4">
        <f>VLOOKUP(A4,'170322_PartekAnalysis_RatSerumM'!$A$1:$AR$133,28,TRUE)</f>
        <v>-1.86677609332017</v>
      </c>
      <c r="K4" t="s">
        <v>257</v>
      </c>
      <c r="L4" t="s">
        <v>264</v>
      </c>
      <c r="M4" t="s">
        <v>277</v>
      </c>
      <c r="N4" t="s">
        <v>178</v>
      </c>
    </row>
    <row r="5" spans="1:14">
      <c r="A5" t="s">
        <v>159</v>
      </c>
      <c r="B5">
        <f>VLOOKUP(A5,'170322_PartekAnalysis_RatSerumM'!$A$1:$AR$133,17,TRUE)</f>
        <v>4.5114850094003702E-3</v>
      </c>
      <c r="C5">
        <f>VLOOKUP(A5,'170322_PartekAnalysis_RatSerumM'!$A$1:$AR$133,20,TRUE)</f>
        <v>0.37481547573941398</v>
      </c>
      <c r="D5">
        <f>VLOOKUP(A5,'170322_PartekAnalysis_RatSerumM'!$A$1:$AR$133,21,TRUE)</f>
        <v>-2.6679794851780199</v>
      </c>
      <c r="E5">
        <f>VLOOKUP(A5,'170322_PartekAnalysis_RatSerumM'!$A$1:$AR$133,24,TRUE)</f>
        <v>6.7210581661879298E-4</v>
      </c>
      <c r="F5">
        <f>VLOOKUP(A5,'170322_PartekAnalysis_RatSerumM'!$A$1:$AR$133,27,TRUE)</f>
        <v>0.269381035423014</v>
      </c>
      <c r="G5">
        <f>VLOOKUP(A5,'170322_PartekAnalysis_RatSerumM'!$A$1:$AR$133,28,TRUE)</f>
        <v>-3.7122138105590001</v>
      </c>
      <c r="K5" t="s">
        <v>257</v>
      </c>
      <c r="L5" t="s">
        <v>264</v>
      </c>
      <c r="M5" t="s">
        <v>265</v>
      </c>
      <c r="N5" t="s">
        <v>180</v>
      </c>
    </row>
    <row r="6" spans="1:14">
      <c r="A6" t="s">
        <v>130</v>
      </c>
      <c r="B6">
        <f>VLOOKUP(A6,'170322_PartekAnalysis_RatSerumM'!$A$1:$AR$133,17,TRUE)</f>
        <v>1.00385813314216E-2</v>
      </c>
      <c r="C6">
        <f>VLOOKUP(A6,'170322_PartekAnalysis_RatSerumM'!$A$1:$AR$133,20,TRUE)</f>
        <v>0.53426865102798904</v>
      </c>
      <c r="D6">
        <f>VLOOKUP(A6,'170322_PartekAnalysis_RatSerumM'!$A$1:$AR$133,21,TRUE)</f>
        <v>-1.8717175302647699</v>
      </c>
      <c r="E6">
        <f>VLOOKUP(A6,'170322_PartekAnalysis_RatSerumM'!$A$1:$AR$133,24,TRUE)</f>
        <v>1.24273129916733E-3</v>
      </c>
      <c r="F6">
        <f>VLOOKUP(A6,'170322_PartekAnalysis_RatSerumM'!$A$1:$AR$133,27,TRUE)</f>
        <v>0.40980142077677401</v>
      </c>
      <c r="G6">
        <f>VLOOKUP(A6,'170322_PartekAnalysis_RatSerumM'!$A$1:$AR$133,28,TRUE)</f>
        <v>-2.4402062787008099</v>
      </c>
      <c r="K6" t="s">
        <v>257</v>
      </c>
      <c r="L6" t="s">
        <v>264</v>
      </c>
      <c r="M6" t="s">
        <v>265</v>
      </c>
      <c r="N6" t="s">
        <v>178</v>
      </c>
    </row>
    <row r="7" spans="1:14">
      <c r="A7" t="s">
        <v>139</v>
      </c>
      <c r="B7">
        <f>VLOOKUP(A7,'170322_PartekAnalysis_RatSerumM'!$A$1:$AR$133,17,TRUE)</f>
        <v>6.9115367193567498E-3</v>
      </c>
      <c r="C7">
        <f>VLOOKUP(A7,'170322_PartekAnalysis_RatSerumM'!$A$1:$AR$133,20,TRUE)</f>
        <v>0.42336507655990602</v>
      </c>
      <c r="D7">
        <f>VLOOKUP(A7,'170322_PartekAnalysis_RatSerumM'!$A$1:$AR$133,21,TRUE)</f>
        <v>-2.36202761013165</v>
      </c>
      <c r="E7">
        <f>VLOOKUP(A7,'170322_PartekAnalysis_RatSerumM'!$A$1:$AR$133,24,TRUE)</f>
        <v>4.2432200218180298E-3</v>
      </c>
      <c r="F7">
        <f>VLOOKUP(A7,'170322_PartekAnalysis_RatSerumM'!$A$1:$AR$133,27,TRUE)</f>
        <v>0.38558425212326702</v>
      </c>
      <c r="G7">
        <f>VLOOKUP(A7,'170322_PartekAnalysis_RatSerumM'!$A$1:$AR$133,28,TRUE)</f>
        <v>-2.59346691285594</v>
      </c>
      <c r="K7" t="s">
        <v>257</v>
      </c>
      <c r="L7" t="s">
        <v>264</v>
      </c>
      <c r="M7" t="s">
        <v>269</v>
      </c>
      <c r="N7" t="s">
        <v>178</v>
      </c>
    </row>
    <row r="8" spans="1:14">
      <c r="A8" t="s">
        <v>123</v>
      </c>
      <c r="B8">
        <f>VLOOKUP(A8,'170322_PartekAnalysis_RatSerumM'!$A$1:$AR$133,17,TRUE)</f>
        <v>2.81782430134285E-2</v>
      </c>
      <c r="C8">
        <f>VLOOKUP(A8,'170322_PartekAnalysis_RatSerumM'!$A$1:$AR$133,20,TRUE)</f>
        <v>0.65562595397512002</v>
      </c>
      <c r="D8">
        <f>VLOOKUP(A8,'170322_PartekAnalysis_RatSerumM'!$A$1:$AR$133,21,TRUE)</f>
        <v>-1.52525993508479</v>
      </c>
      <c r="E8">
        <f>VLOOKUP(A8,'170322_PartekAnalysis_RatSerumM'!$A$1:$AR$133,24,TRUE)</f>
        <v>1.6884528127337499E-4</v>
      </c>
      <c r="F8">
        <f>VLOOKUP(A8,'170322_PartekAnalysis_RatSerumM'!$A$1:$AR$133,27,TRUE)</f>
        <v>0.35146310112325801</v>
      </c>
      <c r="G8">
        <f>VLOOKUP(A8,'170322_PartekAnalysis_RatSerumM'!$A$1:$AR$133,28,TRUE)</f>
        <v>-2.8452488947034502</v>
      </c>
      <c r="K8" t="s">
        <v>257</v>
      </c>
      <c r="L8" t="s">
        <v>264</v>
      </c>
      <c r="M8" t="s">
        <v>268</v>
      </c>
      <c r="N8" t="s">
        <v>178</v>
      </c>
    </row>
    <row r="9" spans="1:14">
      <c r="A9" t="s">
        <v>89</v>
      </c>
      <c r="B9">
        <f>VLOOKUP(A9,'170322_PartekAnalysis_RatSerumM'!$A$1:$AR$133,17,TRUE)</f>
        <v>4.9688449298154899E-2</v>
      </c>
      <c r="C9">
        <f>VLOOKUP(A9,'170322_PartekAnalysis_RatSerumM'!$A$1:$AR$133,20,TRUE)</f>
        <v>0.70937226156334798</v>
      </c>
      <c r="D9">
        <f>VLOOKUP(A9,'170322_PartekAnalysis_RatSerumM'!$A$1:$AR$133,21,TRUE)</f>
        <v>-1.4096970718817601</v>
      </c>
      <c r="E9">
        <f>VLOOKUP(A9,'170322_PartekAnalysis_RatSerumM'!$A$1:$AR$133,24,TRUE)</f>
        <v>9.9048192066997897E-3</v>
      </c>
      <c r="F9">
        <f>VLOOKUP(A9,'170322_PartekAnalysis_RatSerumM'!$A$1:$AR$133,27,TRUE)</f>
        <v>0.57753075661501396</v>
      </c>
      <c r="G9">
        <f>VLOOKUP(A9,'170322_PartekAnalysis_RatSerumM'!$A$1:$AR$133,28,TRUE)</f>
        <v>-1.73150951450817</v>
      </c>
      <c r="K9" t="s">
        <v>257</v>
      </c>
      <c r="L9" t="s">
        <v>258</v>
      </c>
      <c r="M9">
        <v>103</v>
      </c>
      <c r="N9" t="s">
        <v>180</v>
      </c>
    </row>
    <row r="10" spans="1:14">
      <c r="A10" t="s">
        <v>105</v>
      </c>
      <c r="B10">
        <f>VLOOKUP(A10,'170322_PartekAnalysis_RatSerumM'!$A$1:$AR$133,17,TRUE)</f>
        <v>4.9688449298154899E-2</v>
      </c>
      <c r="C10">
        <f>VLOOKUP(A10,'170322_PartekAnalysis_RatSerumM'!$A$1:$AR$133,20,TRUE)</f>
        <v>0.65917880267839402</v>
      </c>
      <c r="D10">
        <f>VLOOKUP(A10,'170322_PartekAnalysis_RatSerumM'!$A$1:$AR$133,21,TRUE)</f>
        <v>-1.5170390733694199</v>
      </c>
      <c r="E10">
        <f>VLOOKUP(A10,'170322_PartekAnalysis_RatSerumM'!$A$1:$AR$133,24,TRUE)</f>
        <v>6.3804601231820498E-3</v>
      </c>
      <c r="F10">
        <f>VLOOKUP(A10,'170322_PartekAnalysis_RatSerumM'!$A$1:$AR$133,27,TRUE)</f>
        <v>0.46290928559022099</v>
      </c>
      <c r="G10">
        <f>VLOOKUP(A10,'170322_PartekAnalysis_RatSerumM'!$A$1:$AR$133,28,TRUE)</f>
        <v>-2.1602504661900901</v>
      </c>
      <c r="K10" t="s">
        <v>257</v>
      </c>
      <c r="L10" t="s">
        <v>258</v>
      </c>
      <c r="M10" t="s">
        <v>242</v>
      </c>
      <c r="N10" t="s">
        <v>180</v>
      </c>
    </row>
    <row r="11" spans="1:14">
      <c r="A11" t="s">
        <v>172</v>
      </c>
      <c r="B11">
        <f>VLOOKUP(A11,'170322_PartekAnalysis_RatSerumM'!$A$1:$AR$133,17,TRUE)</f>
        <v>2.5497782906923E-3</v>
      </c>
      <c r="C11">
        <f>VLOOKUP(A11,'170322_PartekAnalysis_RatSerumM'!$A$1:$AR$133,20,TRUE)</f>
        <v>0.29838523917860299</v>
      </c>
      <c r="D11">
        <f>VLOOKUP(A11,'170322_PartekAnalysis_RatSerumM'!$A$1:$AR$133,21,TRUE)</f>
        <v>-3.3513722151699099</v>
      </c>
      <c r="E11">
        <f>VLOOKUP(A11,'170322_PartekAnalysis_RatSerumM'!$A$1:$AR$133,24,TRUE)</f>
        <v>2.1423952772586701E-4</v>
      </c>
      <c r="F11">
        <f>VLOOKUP(A11,'170322_PartekAnalysis_RatSerumM'!$A$1:$AR$133,27,TRUE)</f>
        <v>0.194012524172198</v>
      </c>
      <c r="G11">
        <f>VLOOKUP(A11,'170322_PartekAnalysis_RatSerumM'!$A$1:$AR$133,28,TRUE)</f>
        <v>-5.1543064256636999</v>
      </c>
      <c r="K11" t="s">
        <v>257</v>
      </c>
      <c r="L11" t="s">
        <v>258</v>
      </c>
      <c r="M11">
        <v>128</v>
      </c>
      <c r="N11" t="s">
        <v>180</v>
      </c>
    </row>
    <row r="12" spans="1:14">
      <c r="A12" t="s">
        <v>117</v>
      </c>
      <c r="B12">
        <f>VLOOKUP(A12,'170322_PartekAnalysis_RatSerumM'!$A$1:$AR$133,17,TRUE)</f>
        <v>2.69809127557704E-2</v>
      </c>
      <c r="C12">
        <f>VLOOKUP(A12,'170322_PartekAnalysis_RatSerumM'!$A$1:$AR$133,20,TRUE)</f>
        <v>0.61543766899903596</v>
      </c>
      <c r="D12">
        <f>VLOOKUP(A12,'170322_PartekAnalysis_RatSerumM'!$A$1:$AR$133,21,TRUE)</f>
        <v>-1.6248599173762399</v>
      </c>
      <c r="E12">
        <f>VLOOKUP(A12,'170322_PartekAnalysis_RatSerumM'!$A$1:$AR$133,24,TRUE)</f>
        <v>2.2498190692801499E-3</v>
      </c>
      <c r="F12">
        <f>VLOOKUP(A12,'170322_PartekAnalysis_RatSerumM'!$A$1:$AR$133,27,TRUE)</f>
        <v>0.42376006875135502</v>
      </c>
      <c r="G12">
        <f>VLOOKUP(A12,'170322_PartekAnalysis_RatSerumM'!$A$1:$AR$133,28,TRUE)</f>
        <v>-2.3598259339219498</v>
      </c>
      <c r="K12" t="s">
        <v>257</v>
      </c>
      <c r="L12" t="s">
        <v>258</v>
      </c>
      <c r="M12" t="s">
        <v>270</v>
      </c>
      <c r="N12" t="s">
        <v>180</v>
      </c>
    </row>
    <row r="13" spans="1:14">
      <c r="A13" t="s">
        <v>166</v>
      </c>
      <c r="B13">
        <f>VLOOKUP(A13,'170322_PartekAnalysis_RatSerumM'!$A$1:$AR$133,17,TRUE)</f>
        <v>4.6685872462119598E-3</v>
      </c>
      <c r="C13">
        <f>VLOOKUP(A13,'170322_PartekAnalysis_RatSerumM'!$A$1:$AR$133,20,TRUE)</f>
        <v>0.40242304518808902</v>
      </c>
      <c r="D13">
        <f>VLOOKUP(A13,'170322_PartekAnalysis_RatSerumM'!$A$1:$AR$133,21,TRUE)</f>
        <v>-2.4849471519023099</v>
      </c>
      <c r="E13">
        <f>VLOOKUP(A13,'170322_PartekAnalysis_RatSerumM'!$A$1:$AR$133,24,TRUE)</f>
        <v>2.1423952772586701E-4</v>
      </c>
      <c r="F13">
        <f>VLOOKUP(A13,'170322_PartekAnalysis_RatSerumM'!$A$1:$AR$133,27,TRUE)</f>
        <v>0.20745959840296499</v>
      </c>
      <c r="G13">
        <f>VLOOKUP(A13,'170322_PartekAnalysis_RatSerumM'!$A$1:$AR$133,28,TRUE)</f>
        <v>-4.8202156357095696</v>
      </c>
      <c r="K13" t="s">
        <v>257</v>
      </c>
      <c r="L13" t="s">
        <v>258</v>
      </c>
      <c r="M13" t="s">
        <v>209</v>
      </c>
      <c r="N13" t="s">
        <v>180</v>
      </c>
    </row>
    <row r="14" spans="1:14">
      <c r="A14" t="s">
        <v>148</v>
      </c>
      <c r="B14">
        <f>VLOOKUP(A14,'170322_PartekAnalysis_RatSerumM'!$A$1:$AR$133,17,TRUE)</f>
        <v>1.1328424430673599E-3</v>
      </c>
      <c r="C14">
        <f>VLOOKUP(A14,'170322_PartekAnalysis_RatSerumM'!$A$1:$AR$133,20,TRUE)</f>
        <v>0.40300775241011899</v>
      </c>
      <c r="D14">
        <f>VLOOKUP(A14,'170322_PartekAnalysis_RatSerumM'!$A$1:$AR$133,21,TRUE)</f>
        <v>-2.4813418452118299</v>
      </c>
      <c r="E14">
        <f>VLOOKUP(A14,'170322_PartekAnalysis_RatSerumM'!$A$1:$AR$133,24,TRUE)</f>
        <v>1.8163706187314E-4</v>
      </c>
      <c r="F14">
        <f>VLOOKUP(A14,'170322_PartekAnalysis_RatSerumM'!$A$1:$AR$133,27,TRUE)</f>
        <v>0.32245258281538203</v>
      </c>
      <c r="G14">
        <f>VLOOKUP(A14,'170322_PartekAnalysis_RatSerumM'!$A$1:$AR$133,28,TRUE)</f>
        <v>-3.1012311679095501</v>
      </c>
      <c r="K14" t="s">
        <v>257</v>
      </c>
      <c r="L14" t="s">
        <v>258</v>
      </c>
      <c r="M14" t="s">
        <v>266</v>
      </c>
      <c r="N14" t="s">
        <v>178</v>
      </c>
    </row>
    <row r="15" spans="1:14">
      <c r="A15" t="s">
        <v>134</v>
      </c>
      <c r="B15">
        <f>VLOOKUP(A15,'170322_PartekAnalysis_RatSerumM'!$A$1:$AR$133,17,TRUE)</f>
        <v>2.0813913817857001E-2</v>
      </c>
      <c r="C15">
        <f>VLOOKUP(A15,'170322_PartekAnalysis_RatSerumM'!$A$1:$AR$133,20,TRUE)</f>
        <v>0.461402071297428</v>
      </c>
      <c r="D15">
        <f>VLOOKUP(A15,'170322_PartekAnalysis_RatSerumM'!$A$1:$AR$133,21,TRUE)</f>
        <v>-2.16730713234137</v>
      </c>
      <c r="E15">
        <f>VLOOKUP(A15,'170322_PartekAnalysis_RatSerumM'!$A$1:$AR$133,24,TRUE)</f>
        <v>1.63722114183469E-2</v>
      </c>
      <c r="F15">
        <f>VLOOKUP(A15,'170322_PartekAnalysis_RatSerumM'!$A$1:$AR$133,27,TRUE)</f>
        <v>0.44502683405933302</v>
      </c>
      <c r="G15">
        <f>VLOOKUP(A15,'170322_PartekAnalysis_RatSerumM'!$A$1:$AR$133,28,TRUE)</f>
        <v>-2.24705551096425</v>
      </c>
      <c r="K15" t="s">
        <v>257</v>
      </c>
      <c r="L15" t="s">
        <v>258</v>
      </c>
      <c r="M15" t="s">
        <v>272</v>
      </c>
      <c r="N15" t="s">
        <v>180</v>
      </c>
    </row>
    <row r="16" spans="1:14">
      <c r="A16" t="s">
        <v>150</v>
      </c>
      <c r="B16">
        <f>VLOOKUP(A16,'170322_PartekAnalysis_RatSerumM'!$A$1:$AR$133,17,TRUE)</f>
        <v>4.3907034663825403E-4</v>
      </c>
      <c r="C16">
        <f>VLOOKUP(A16,'170322_PartekAnalysis_RatSerumM'!$A$1:$AR$133,20,TRUE)</f>
        <v>0.38761563904260599</v>
      </c>
      <c r="D16">
        <f>VLOOKUP(A16,'170322_PartekAnalysis_RatSerumM'!$A$1:$AR$133,21,TRUE)</f>
        <v>-2.5798752663075</v>
      </c>
      <c r="E16">
        <f>VLOOKUP(A16,'170322_PartekAnalysis_RatSerumM'!$A$1:$AR$133,24,TRUE)</f>
        <v>1.00783422007235E-4</v>
      </c>
      <c r="F16">
        <f>VLOOKUP(A16,'170322_PartekAnalysis_RatSerumM'!$A$1:$AR$133,27,TRUE)</f>
        <v>0.323571895173626</v>
      </c>
      <c r="G16">
        <f>VLOOKUP(A16,'170322_PartekAnalysis_RatSerumM'!$A$1:$AR$133,28,TRUE)</f>
        <v>-3.09050326964709</v>
      </c>
      <c r="K16" t="s">
        <v>257</v>
      </c>
      <c r="L16" t="s">
        <v>258</v>
      </c>
      <c r="M16">
        <v>151</v>
      </c>
      <c r="N16" t="s">
        <v>180</v>
      </c>
    </row>
    <row r="17" spans="1:15">
      <c r="A17" t="s">
        <v>157</v>
      </c>
      <c r="B17">
        <f>VLOOKUP(A17,'170322_PartekAnalysis_RatSerumM'!$A$1:$AR$133,17,TRUE)</f>
        <v>1.00327297254722E-2</v>
      </c>
      <c r="C17">
        <f>VLOOKUP(A17,'170322_PartekAnalysis_RatSerumM'!$A$1:$AR$133,20,TRUE)</f>
        <v>0.41000634114919199</v>
      </c>
      <c r="D17">
        <f>VLOOKUP(A17,'170322_PartekAnalysis_RatSerumM'!$A$1:$AR$133,21,TRUE)</f>
        <v>-2.4389866683455002</v>
      </c>
      <c r="E17">
        <f>VLOOKUP(A17,'170322_PartekAnalysis_RatSerumM'!$A$1:$AR$133,24,TRUE)</f>
        <v>7.58713461562387E-4</v>
      </c>
      <c r="F17">
        <f>VLOOKUP(A17,'170322_PartekAnalysis_RatSerumM'!$A$1:$AR$133,27,TRUE)</f>
        <v>0.25383815353658901</v>
      </c>
      <c r="G17">
        <f>VLOOKUP(A17,'170322_PartekAnalysis_RatSerumM'!$A$1:$AR$133,28,TRUE)</f>
        <v>-3.9395180987079401</v>
      </c>
      <c r="K17" t="s">
        <v>257</v>
      </c>
      <c r="L17" t="s">
        <v>258</v>
      </c>
      <c r="M17">
        <v>17</v>
      </c>
      <c r="N17" t="s">
        <v>178</v>
      </c>
    </row>
    <row r="18" spans="1:15">
      <c r="A18" t="s">
        <v>146</v>
      </c>
      <c r="B18">
        <f>VLOOKUP(A18,'170322_PartekAnalysis_RatSerumM'!$A$1:$AR$133,17,TRUE)</f>
        <v>6.9020863002240496E-3</v>
      </c>
      <c r="C18">
        <f>VLOOKUP(A18,'170322_PartekAnalysis_RatSerumM'!$A$1:$AR$133,20,TRUE)</f>
        <v>0.40745168544673399</v>
      </c>
      <c r="D18">
        <f>VLOOKUP(A18,'170322_PartekAnalysis_RatSerumM'!$A$1:$AR$133,21,TRUE)</f>
        <v>-2.4542787174965</v>
      </c>
      <c r="E18">
        <f>VLOOKUP(A18,'170322_PartekAnalysis_RatSerumM'!$A$1:$AR$133,24,TRUE)</f>
        <v>2.41026167613377E-3</v>
      </c>
      <c r="F18">
        <f>VLOOKUP(A18,'170322_PartekAnalysis_RatSerumM'!$A$1:$AR$133,27,TRUE)</f>
        <v>0.33700602653817202</v>
      </c>
      <c r="G18">
        <f>VLOOKUP(A18,'170322_PartekAnalysis_RatSerumM'!$A$1:$AR$133,28,TRUE)</f>
        <v>-2.9673059864011901</v>
      </c>
      <c r="K18" t="s">
        <v>257</v>
      </c>
      <c r="L18" t="s">
        <v>258</v>
      </c>
      <c r="M18" t="s">
        <v>263</v>
      </c>
      <c r="N18" t="s">
        <v>180</v>
      </c>
    </row>
    <row r="19" spans="1:15">
      <c r="A19" t="s">
        <v>171</v>
      </c>
      <c r="B19">
        <f>VLOOKUP(A19,'170322_PartekAnalysis_RatSerumM'!$A$1:$AR$133,17,TRUE)</f>
        <v>2.5497782906923E-3</v>
      </c>
      <c r="C19">
        <f>VLOOKUP(A19,'170322_PartekAnalysis_RatSerumM'!$A$1:$AR$133,20,TRUE)</f>
        <v>0.278211239510676</v>
      </c>
      <c r="D19">
        <f>VLOOKUP(A19,'170322_PartekAnalysis_RatSerumM'!$A$1:$AR$133,21,TRUE)</f>
        <v>-3.5943910884363302</v>
      </c>
      <c r="E19">
        <f>VLOOKUP(A19,'170322_PartekAnalysis_RatSerumM'!$A$1:$AR$133,24,TRUE)</f>
        <v>5.36663548418272E-4</v>
      </c>
      <c r="F19">
        <f>VLOOKUP(A19,'170322_PartekAnalysis_RatSerumM'!$A$1:$AR$133,27,TRUE)</f>
        <v>0.220551743178968</v>
      </c>
      <c r="G19">
        <f>VLOOKUP(A19,'170322_PartekAnalysis_RatSerumM'!$A$1:$AR$133,28,TRUE)</f>
        <v>-4.5340834109324604</v>
      </c>
      <c r="K19" t="s">
        <v>257</v>
      </c>
      <c r="L19" t="s">
        <v>258</v>
      </c>
      <c r="M19" t="s">
        <v>263</v>
      </c>
      <c r="N19" t="s">
        <v>178</v>
      </c>
    </row>
    <row r="20" spans="1:15">
      <c r="A20" t="s">
        <v>163</v>
      </c>
      <c r="B20">
        <f>VLOOKUP(A20,'170322_PartekAnalysis_RatSerumM'!$A$1:$AR$133,17,TRUE)</f>
        <v>4.6685872462119598E-3</v>
      </c>
      <c r="C20">
        <f>VLOOKUP(A20,'170322_PartekAnalysis_RatSerumM'!$A$1:$AR$133,20,TRUE)</f>
        <v>0.40827778373402102</v>
      </c>
      <c r="D20">
        <f>VLOOKUP(A20,'170322_PartekAnalysis_RatSerumM'!$A$1:$AR$133,21,TRUE)</f>
        <v>-2.4493127959454699</v>
      </c>
      <c r="E20">
        <f>VLOOKUP(A20,'170322_PartekAnalysis_RatSerumM'!$A$1:$AR$133,24,TRUE)</f>
        <v>1.1135814739788901E-4</v>
      </c>
      <c r="F20">
        <f>VLOOKUP(A20,'170322_PartekAnalysis_RatSerumM'!$A$1:$AR$133,27,TRUE)</f>
        <v>0.21736146871783801</v>
      </c>
      <c r="G20">
        <f>VLOOKUP(A20,'170322_PartekAnalysis_RatSerumM'!$A$1:$AR$133,28,TRUE)</f>
        <v>-4.6006314085875202</v>
      </c>
      <c r="K20" t="s">
        <v>257</v>
      </c>
      <c r="L20" t="s">
        <v>258</v>
      </c>
      <c r="M20" t="s">
        <v>262</v>
      </c>
      <c r="N20" t="s">
        <v>178</v>
      </c>
    </row>
    <row r="21" spans="1:15">
      <c r="A21" t="s">
        <v>165</v>
      </c>
      <c r="B21">
        <f>VLOOKUP(A21,'170322_PartekAnalysis_RatSerumM'!$A$1:$AR$133,17,TRUE)</f>
        <v>1.1995686154040799E-2</v>
      </c>
      <c r="C21">
        <f>VLOOKUP(A21,'170322_PartekAnalysis_RatSerumM'!$A$1:$AR$133,20,TRUE)</f>
        <v>0.25951769199410801</v>
      </c>
      <c r="D21">
        <f>VLOOKUP(A21,'170322_PartekAnalysis_RatSerumM'!$A$1:$AR$133,21,TRUE)</f>
        <v>-3.8533018397169698</v>
      </c>
      <c r="E21">
        <f>VLOOKUP(A21,'170322_PartekAnalysis_RatSerumM'!$A$1:$AR$133,24,TRUE)</f>
        <v>1.6628798338464999E-2</v>
      </c>
      <c r="F21">
        <f>VLOOKUP(A21,'170322_PartekAnalysis_RatSerumM'!$A$1:$AR$133,27,TRUE)</f>
        <v>0.32543679515448698</v>
      </c>
      <c r="G21">
        <f>VLOOKUP(A21,'170322_PartekAnalysis_RatSerumM'!$A$1:$AR$133,28,TRUE)</f>
        <v>-3.07279328855636</v>
      </c>
      <c r="K21" t="s">
        <v>257</v>
      </c>
      <c r="L21" t="s">
        <v>258</v>
      </c>
      <c r="M21" t="s">
        <v>267</v>
      </c>
      <c r="N21" t="s">
        <v>178</v>
      </c>
    </row>
    <row r="22" spans="1:15">
      <c r="A22" t="s">
        <v>167</v>
      </c>
      <c r="B22">
        <f>VLOOKUP(A22,'170322_PartekAnalysis_RatSerumM'!$A$1:$AR$133,17,TRUE)</f>
        <v>1.4112671423928301E-2</v>
      </c>
      <c r="C22">
        <f>VLOOKUP(A22,'170322_PartekAnalysis_RatSerumM'!$A$1:$AR$133,20,TRUE)</f>
        <v>0.33188198990913698</v>
      </c>
      <c r="D22">
        <f>VLOOKUP(A22,'170322_PartekAnalysis_RatSerumM'!$A$1:$AR$133,21,TRUE)</f>
        <v>-3.01311921226511</v>
      </c>
      <c r="E22">
        <f>VLOOKUP(A22,'170322_PartekAnalysis_RatSerumM'!$A$1:$AR$133,24,TRUE)</f>
        <v>8.3785913060859495E-3</v>
      </c>
      <c r="F22">
        <f>VLOOKUP(A22,'170322_PartekAnalysis_RatSerumM'!$A$1:$AR$133,27,TRUE)</f>
        <v>0.245517650726256</v>
      </c>
      <c r="G22">
        <f>VLOOKUP(A22,'170322_PartekAnalysis_RatSerumM'!$A$1:$AR$133,28,TRUE)</f>
        <v>-4.0730269169729203</v>
      </c>
      <c r="K22" t="s">
        <v>257</v>
      </c>
      <c r="L22" t="s">
        <v>258</v>
      </c>
      <c r="M22">
        <v>185</v>
      </c>
      <c r="N22" t="s">
        <v>178</v>
      </c>
    </row>
    <row r="23" spans="1:15">
      <c r="A23" t="s">
        <v>141</v>
      </c>
      <c r="B23">
        <f>VLOOKUP(A23,'170322_PartekAnalysis_RatSerumM'!$A$1:$AR$133,17,TRUE)</f>
        <v>2.6445268614499199E-2</v>
      </c>
      <c r="C23">
        <f>VLOOKUP(A23,'170322_PartekAnalysis_RatSerumM'!$A$1:$AR$133,20,TRUE)</f>
        <v>0.38931110007594</v>
      </c>
      <c r="D23">
        <f>VLOOKUP(A23,'170322_PartekAnalysis_RatSerumM'!$A$1:$AR$133,21,TRUE)</f>
        <v>-2.5686398353525899</v>
      </c>
      <c r="E23">
        <f>VLOOKUP(A23,'170322_PartekAnalysis_RatSerumM'!$A$1:$AR$133,24,TRUE)</f>
        <v>2.4244625974975401E-2</v>
      </c>
      <c r="F23">
        <f>VLOOKUP(A23,'170322_PartekAnalysis_RatSerumM'!$A$1:$AR$133,27,TRUE)</f>
        <v>0.39019411670550802</v>
      </c>
      <c r="G23">
        <f>VLOOKUP(A23,'170322_PartekAnalysis_RatSerumM'!$A$1:$AR$133,28,TRUE)</f>
        <v>-2.5628269550633198</v>
      </c>
      <c r="K23" t="s">
        <v>257</v>
      </c>
      <c r="L23" t="s">
        <v>258</v>
      </c>
      <c r="M23">
        <v>186</v>
      </c>
      <c r="N23" t="s">
        <v>178</v>
      </c>
    </row>
    <row r="24" spans="1:15">
      <c r="A24" t="s">
        <v>175</v>
      </c>
      <c r="B24">
        <f>VLOOKUP(A24,'170322_PartekAnalysis_RatSerumM'!$A$1:$AR$133,17,TRUE)</f>
        <v>1.14750996113169E-4</v>
      </c>
      <c r="C24">
        <f>VLOOKUP(A24,'170322_PartekAnalysis_RatSerumM'!$A$1:$AR$133,20,TRUE)</f>
        <v>0.23837542288710301</v>
      </c>
      <c r="D24">
        <f>VLOOKUP(A24,'170322_PartekAnalysis_RatSerumM'!$A$1:$AR$133,21,TRUE)</f>
        <v>-4.1950633496038101</v>
      </c>
      <c r="E24">
        <f>VLOOKUP(A24,'170322_PartekAnalysis_RatSerumM'!$A$1:$AR$133,24,TRUE)</f>
        <v>8.0964861928489102E-6</v>
      </c>
      <c r="F24">
        <f>VLOOKUP(A24,'170322_PartekAnalysis_RatSerumM'!$A$1:$AR$133,27,TRUE)</f>
        <v>0.154185419205631</v>
      </c>
      <c r="G24">
        <f>VLOOKUP(A24,'170322_PartekAnalysis_RatSerumM'!$A$1:$AR$133,28,TRUE)</f>
        <v>-6.4856975786169402</v>
      </c>
      <c r="K24" t="s">
        <v>257</v>
      </c>
      <c r="L24" t="s">
        <v>258</v>
      </c>
      <c r="M24" t="s">
        <v>259</v>
      </c>
      <c r="N24" t="s">
        <v>178</v>
      </c>
    </row>
    <row r="25" spans="1:15">
      <c r="A25" t="s">
        <v>152</v>
      </c>
      <c r="B25">
        <f>VLOOKUP(A25,'170322_PartekAnalysis_RatSerumM'!$A$1:$AR$133,17,TRUE)</f>
        <v>1.14750996113169E-4</v>
      </c>
      <c r="C25">
        <f>VLOOKUP(A25,'170322_PartekAnalysis_RatSerumM'!$A$1:$AR$133,20,TRUE)</f>
        <v>0.244615141581211</v>
      </c>
      <c r="D25">
        <f>VLOOKUP(A25,'170322_PartekAnalysis_RatSerumM'!$A$1:$AR$133,21,TRUE)</f>
        <v>-4.0880543760943002</v>
      </c>
      <c r="E25">
        <f>VLOOKUP(A25,'170322_PartekAnalysis_RatSerumM'!$A$1:$AR$133,24,TRUE)</f>
        <v>9.9093385706089405E-3</v>
      </c>
      <c r="F25">
        <f>VLOOKUP(A25,'170322_PartekAnalysis_RatSerumM'!$A$1:$AR$133,27,TRUE)</f>
        <v>0.49020165008001398</v>
      </c>
      <c r="G25">
        <f>VLOOKUP(A25,'170322_PartekAnalysis_RatSerumM'!$A$1:$AR$133,28,TRUE)</f>
        <v>-2.0399768132905498</v>
      </c>
      <c r="K25" t="s">
        <v>257</v>
      </c>
      <c r="L25" t="s">
        <v>258</v>
      </c>
      <c r="M25">
        <v>192</v>
      </c>
      <c r="N25" t="s">
        <v>178</v>
      </c>
    </row>
    <row r="26" spans="1:15">
      <c r="A26" t="s">
        <v>145</v>
      </c>
      <c r="B26">
        <f>VLOOKUP(A26,'170322_PartekAnalysis_RatSerumM'!$A$1:$AR$133,17,TRUE)</f>
        <v>2.1306628930707099E-2</v>
      </c>
      <c r="C26">
        <f>VLOOKUP(A26,'170322_PartekAnalysis_RatSerumM'!$A$1:$AR$133,20,TRUE)</f>
        <v>0.44102994502397203</v>
      </c>
      <c r="D26">
        <f>VLOOKUP(A26,'170322_PartekAnalysis_RatSerumM'!$A$1:$AR$133,21,TRUE)</f>
        <v>-2.2674197325663301</v>
      </c>
      <c r="E26">
        <f>VLOOKUP(A26,'170322_PartekAnalysis_RatSerumM'!$A$1:$AR$133,24,TRUE)</f>
        <v>6.0213156608459103E-3</v>
      </c>
      <c r="F26">
        <f>VLOOKUP(A26,'170322_PartekAnalysis_RatSerumM'!$A$1:$AR$133,27,TRUE)</f>
        <v>0.31854533429843401</v>
      </c>
      <c r="G26">
        <f>VLOOKUP(A26,'170322_PartekAnalysis_RatSerumM'!$A$1:$AR$133,28,TRUE)</f>
        <v>-3.13927059142901</v>
      </c>
      <c r="K26" t="s">
        <v>257</v>
      </c>
      <c r="L26" t="s">
        <v>258</v>
      </c>
      <c r="M26" t="s">
        <v>245</v>
      </c>
      <c r="N26" t="s">
        <v>178</v>
      </c>
    </row>
    <row r="27" spans="1:15">
      <c r="A27" t="s">
        <v>151</v>
      </c>
      <c r="B27">
        <f>VLOOKUP(A27,'170322_PartekAnalysis_RatSerumM'!$A$1:$AR$133,17,TRUE)</f>
        <v>4.5114850094003702E-3</v>
      </c>
      <c r="C27">
        <f>VLOOKUP(A27,'170322_PartekAnalysis_RatSerumM'!$A$1:$AR$133,20,TRUE)</f>
        <v>0.35759641285574101</v>
      </c>
      <c r="D27">
        <f>VLOOKUP(A27,'170322_PartekAnalysis_RatSerumM'!$A$1:$AR$133,21,TRUE)</f>
        <v>-2.7964486332904301</v>
      </c>
      <c r="E27">
        <f>VLOOKUP(A27,'170322_PartekAnalysis_RatSerumM'!$A$1:$AR$133,24,TRUE)</f>
        <v>5.1813476176475297E-3</v>
      </c>
      <c r="F27">
        <f>VLOOKUP(A27,'170322_PartekAnalysis_RatSerumM'!$A$1:$AR$133,27,TRUE)</f>
        <v>0.33798762985314201</v>
      </c>
      <c r="G27">
        <f>VLOOKUP(A27,'170322_PartekAnalysis_RatSerumM'!$A$1:$AR$133,28,TRUE)</f>
        <v>-2.9586881639263098</v>
      </c>
      <c r="K27" t="s">
        <v>257</v>
      </c>
      <c r="L27" t="s">
        <v>258</v>
      </c>
      <c r="M27">
        <v>21</v>
      </c>
      <c r="N27" t="s">
        <v>180</v>
      </c>
    </row>
    <row r="28" spans="1:15">
      <c r="A28" t="s">
        <v>122</v>
      </c>
      <c r="B28">
        <f>VLOOKUP(A28,'170322_PartekAnalysis_RatSerumM'!$A$1:$AR$133,17,TRUE)</f>
        <v>1.8032093507095701E-2</v>
      </c>
      <c r="C28">
        <f>VLOOKUP(A28,'170322_PartekAnalysis_RatSerumM'!$A$1:$AR$133,20,TRUE)</f>
        <v>0.53708954369865103</v>
      </c>
      <c r="D28">
        <f>VLOOKUP(A28,'170322_PartekAnalysis_RatSerumM'!$A$1:$AR$133,21,TRUE)</f>
        <v>-1.8618869269238201</v>
      </c>
      <c r="E28">
        <f>VLOOKUP(A28,'170322_PartekAnalysis_RatSerumM'!$A$1:$AR$133,24,TRUE)</f>
        <v>8.1508297233750006E-3</v>
      </c>
      <c r="F28">
        <f>VLOOKUP(A28,'170322_PartekAnalysis_RatSerumM'!$A$1:$AR$133,27,TRUE)</f>
        <v>0.43682377619461499</v>
      </c>
      <c r="G28">
        <f>VLOOKUP(A28,'170322_PartekAnalysis_RatSerumM'!$A$1:$AR$133,28,TRUE)</f>
        <v>-2.2892526792188002</v>
      </c>
      <c r="K28" t="s">
        <v>257</v>
      </c>
      <c r="L28" t="s">
        <v>258</v>
      </c>
      <c r="M28">
        <v>210</v>
      </c>
      <c r="N28" t="s">
        <v>180</v>
      </c>
    </row>
    <row r="29" spans="1:15">
      <c r="A29" t="s">
        <v>164</v>
      </c>
      <c r="B29">
        <f>VLOOKUP(A29,'170322_PartekAnalysis_RatSerumM'!$A$1:$AR$133,17,TRUE)</f>
        <v>1.9822064613886199E-2</v>
      </c>
      <c r="C29">
        <f>VLOOKUP(A29,'170322_PartekAnalysis_RatSerumM'!$A$1:$AR$133,20,TRUE)</f>
        <v>0.29566231273304799</v>
      </c>
      <c r="D29">
        <f>VLOOKUP(A29,'170322_PartekAnalysis_RatSerumM'!$A$1:$AR$133,21,TRUE)</f>
        <v>-3.3822369538957502</v>
      </c>
      <c r="E29">
        <f>VLOOKUP(A29,'170322_PartekAnalysis_RatSerumM'!$A$1:$AR$133,24,TRUE)</f>
        <v>1.6628798338464999E-2</v>
      </c>
      <c r="F29">
        <f>VLOOKUP(A29,'170322_PartekAnalysis_RatSerumM'!$A$1:$AR$133,27,TRUE)</f>
        <v>0.28934629899090603</v>
      </c>
      <c r="G29">
        <f>VLOOKUP(A29,'170322_PartekAnalysis_RatSerumM'!$A$1:$AR$133,28,TRUE)</f>
        <v>-3.4560663242885501</v>
      </c>
      <c r="K29" t="s">
        <v>257</v>
      </c>
      <c r="L29" t="s">
        <v>258</v>
      </c>
      <c r="M29">
        <v>223</v>
      </c>
      <c r="N29" t="s">
        <v>180</v>
      </c>
    </row>
    <row r="30" spans="1:15">
      <c r="A30" t="s">
        <v>143</v>
      </c>
      <c r="B30">
        <f>VLOOKUP(A30,'170322_PartekAnalysis_RatSerumM'!$A$1:$AR$133,17,TRUE)</f>
        <v>4.5114850094003702E-3</v>
      </c>
      <c r="C30">
        <f>VLOOKUP(A30,'170322_PartekAnalysis_RatSerumM'!$A$1:$AR$133,20,TRUE)</f>
        <v>0.31814986504742998</v>
      </c>
      <c r="D30">
        <f>VLOOKUP(A30,'170322_PartekAnalysis_RatSerumM'!$A$1:$AR$133,21,TRUE)</f>
        <v>-3.1431727932712401</v>
      </c>
      <c r="E30">
        <f>VLOOKUP(A30,'170322_PartekAnalysis_RatSerumM'!$A$1:$AR$133,24,TRUE)</f>
        <v>2.0393592626232301E-2</v>
      </c>
      <c r="F30">
        <f>VLOOKUP(A30,'170322_PartekAnalysis_RatSerumM'!$A$1:$AR$133,27,TRUE)</f>
        <v>0.45105954286356897</v>
      </c>
      <c r="G30">
        <f>VLOOKUP(A30,'170322_PartekAnalysis_RatSerumM'!$A$1:$AR$133,28,TRUE)</f>
        <v>-2.2170022025284202</v>
      </c>
      <c r="K30" t="s">
        <v>257</v>
      </c>
      <c r="L30" t="s">
        <v>258</v>
      </c>
      <c r="M30">
        <v>24</v>
      </c>
      <c r="N30">
        <v>2</v>
      </c>
      <c r="O30" t="s">
        <v>178</v>
      </c>
    </row>
    <row r="31" spans="1:15">
      <c r="A31" t="s">
        <v>131</v>
      </c>
      <c r="B31">
        <f>VLOOKUP(A31,'170322_PartekAnalysis_RatSerumM'!$A$1:$AR$133,17,TRUE)</f>
        <v>1.00327297254722E-2</v>
      </c>
      <c r="C31">
        <f>VLOOKUP(A31,'170322_PartekAnalysis_RatSerumM'!$A$1:$AR$133,20,TRUE)</f>
        <v>0.46268724463487998</v>
      </c>
      <c r="D31">
        <f>VLOOKUP(A31,'170322_PartekAnalysis_RatSerumM'!$A$1:$AR$133,21,TRUE)</f>
        <v>-2.1612871580004902</v>
      </c>
      <c r="E31">
        <f>VLOOKUP(A31,'170322_PartekAnalysis_RatSerumM'!$A$1:$AR$133,24,TRUE)</f>
        <v>9.3234421477713693E-3</v>
      </c>
      <c r="F31">
        <f>VLOOKUP(A31,'170322_PartekAnalysis_RatSerumM'!$A$1:$AR$133,27,TRUE)</f>
        <v>0.46239264921708301</v>
      </c>
      <c r="G31">
        <f>VLOOKUP(A31,'170322_PartekAnalysis_RatSerumM'!$A$1:$AR$133,28,TRUE)</f>
        <v>-2.1626641377045699</v>
      </c>
      <c r="K31" t="s">
        <v>257</v>
      </c>
      <c r="L31" t="s">
        <v>258</v>
      </c>
      <c r="M31">
        <v>24</v>
      </c>
      <c r="N31" t="s">
        <v>180</v>
      </c>
    </row>
    <row r="32" spans="1:15">
      <c r="A32" t="s">
        <v>120</v>
      </c>
      <c r="B32">
        <f>VLOOKUP(A32,'170322_PartekAnalysis_RatSerumM'!$A$1:$AR$133,17,TRUE)</f>
        <v>2.0813913817857001E-2</v>
      </c>
      <c r="C32">
        <f>VLOOKUP(A32,'170322_PartekAnalysis_RatSerumM'!$A$1:$AR$133,20,TRUE)</f>
        <v>0.56628233675185702</v>
      </c>
      <c r="D32">
        <f>VLOOKUP(A32,'170322_PartekAnalysis_RatSerumM'!$A$1:$AR$133,21,TRUE)</f>
        <v>-1.7659035698268499</v>
      </c>
      <c r="E32">
        <f>VLOOKUP(A32,'170322_PartekAnalysis_RatSerumM'!$A$1:$AR$133,24,TRUE)</f>
        <v>3.41141358004678E-3</v>
      </c>
      <c r="F32">
        <f>VLOOKUP(A32,'170322_PartekAnalysis_RatSerumM'!$A$1:$AR$133,27,TRUE)</f>
        <v>0.42567817732157398</v>
      </c>
      <c r="G32">
        <f>VLOOKUP(A32,'170322_PartekAnalysis_RatSerumM'!$A$1:$AR$133,28,TRUE)</f>
        <v>-2.3491925432779701</v>
      </c>
      <c r="K32" t="s">
        <v>257</v>
      </c>
      <c r="L32" t="s">
        <v>258</v>
      </c>
      <c r="M32">
        <v>25</v>
      </c>
      <c r="N32" t="s">
        <v>180</v>
      </c>
    </row>
    <row r="33" spans="1:14">
      <c r="A33" t="s">
        <v>140</v>
      </c>
      <c r="B33">
        <f>VLOOKUP(A33,'170322_PartekAnalysis_RatSerumM'!$A$1:$AR$133,17,TRUE)</f>
        <v>3.5784075439653702E-3</v>
      </c>
      <c r="C33">
        <f>VLOOKUP(A33,'170322_PartekAnalysis_RatSerumM'!$A$1:$AR$133,20,TRUE)</f>
        <v>0.35765446592956801</v>
      </c>
      <c r="D33">
        <f>VLOOKUP(A33,'170322_PartekAnalysis_RatSerumM'!$A$1:$AR$133,21,TRUE)</f>
        <v>-2.7959947246875001</v>
      </c>
      <c r="E33">
        <f>VLOOKUP(A33,'170322_PartekAnalysis_RatSerumM'!$A$1:$AR$133,24,TRUE)</f>
        <v>1.16710866510738E-2</v>
      </c>
      <c r="F33">
        <f>VLOOKUP(A33,'170322_PartekAnalysis_RatSerumM'!$A$1:$AR$133,27,TRUE)</f>
        <v>0.44604104610926998</v>
      </c>
      <c r="G33">
        <f>VLOOKUP(A33,'170322_PartekAnalysis_RatSerumM'!$A$1:$AR$133,28,TRUE)</f>
        <v>-2.24194613639889</v>
      </c>
      <c r="K33" t="s">
        <v>257</v>
      </c>
      <c r="L33" t="s">
        <v>258</v>
      </c>
      <c r="M33" t="s">
        <v>273</v>
      </c>
      <c r="N33" t="s">
        <v>178</v>
      </c>
    </row>
    <row r="34" spans="1:14">
      <c r="A34" t="s">
        <v>101</v>
      </c>
      <c r="B34">
        <f>VLOOKUP(A34,'170322_PartekAnalysis_RatSerumM'!$A$1:$AR$133,17,TRUE)</f>
        <v>4.4587970650212597E-2</v>
      </c>
      <c r="C34">
        <f>VLOOKUP(A34,'170322_PartekAnalysis_RatSerumM'!$A$1:$AR$133,20,TRUE)</f>
        <v>0.63314366498877395</v>
      </c>
      <c r="D34">
        <f>VLOOKUP(A34,'170322_PartekAnalysis_RatSerumM'!$A$1:$AR$133,21,TRUE)</f>
        <v>-1.5794203674417699</v>
      </c>
      <c r="E34">
        <f>VLOOKUP(A34,'170322_PartekAnalysis_RatSerumM'!$A$1:$AR$133,24,TRUE)</f>
        <v>1.42683171101369E-2</v>
      </c>
      <c r="F34">
        <f>VLOOKUP(A34,'170322_PartekAnalysis_RatSerumM'!$A$1:$AR$133,27,TRUE)</f>
        <v>0.54561271918208498</v>
      </c>
      <c r="G34">
        <f>VLOOKUP(A34,'170322_PartekAnalysis_RatSerumM'!$A$1:$AR$133,28,TRUE)</f>
        <v>-1.8328018479830801</v>
      </c>
      <c r="K34" t="s">
        <v>257</v>
      </c>
      <c r="L34" t="s">
        <v>258</v>
      </c>
      <c r="M34">
        <v>28</v>
      </c>
      <c r="N34" t="s">
        <v>180</v>
      </c>
    </row>
    <row r="35" spans="1:14">
      <c r="A35" t="s">
        <v>119</v>
      </c>
      <c r="B35">
        <f>VLOOKUP(A35,'170322_PartekAnalysis_RatSerumM'!$A$1:$AR$133,17,TRUE)</f>
        <v>3.2614115597073999E-3</v>
      </c>
      <c r="C35">
        <f>VLOOKUP(A35,'170322_PartekAnalysis_RatSerumM'!$A$1:$AR$133,20,TRUE)</f>
        <v>0.48989288373276402</v>
      </c>
      <c r="D35">
        <f>VLOOKUP(A35,'170322_PartekAnalysis_RatSerumM'!$A$1:$AR$133,21,TRUE)</f>
        <v>-2.0412625559702899</v>
      </c>
      <c r="E35">
        <f>VLOOKUP(A35,'170322_PartekAnalysis_RatSerumM'!$A$1:$AR$133,24,TRUE)</f>
        <v>4.0371423743959097E-3</v>
      </c>
      <c r="F35">
        <f>VLOOKUP(A35,'170322_PartekAnalysis_RatSerumM'!$A$1:$AR$133,27,TRUE)</f>
        <v>0.50114599266022797</v>
      </c>
      <c r="G35">
        <f>VLOOKUP(A35,'170322_PartekAnalysis_RatSerumM'!$A$1:$AR$133,28,TRUE)</f>
        <v>-1.99542651172707</v>
      </c>
      <c r="K35" t="s">
        <v>257</v>
      </c>
      <c r="L35" t="s">
        <v>258</v>
      </c>
      <c r="M35" t="s">
        <v>275</v>
      </c>
      <c r="N35" t="s">
        <v>178</v>
      </c>
    </row>
    <row r="36" spans="1:14">
      <c r="A36" t="s">
        <v>126</v>
      </c>
      <c r="B36">
        <f>VLOOKUP(A36,'170322_PartekAnalysis_RatSerumM'!$A$1:$AR$133,17,TRUE)</f>
        <v>3.2136018515871098E-2</v>
      </c>
      <c r="C36">
        <f>VLOOKUP(A36,'170322_PartekAnalysis_RatSerumM'!$A$1:$AR$133,20,TRUE)</f>
        <v>0.52397914788306699</v>
      </c>
      <c r="D36">
        <f>VLOOKUP(A36,'170322_PartekAnalysis_RatSerumM'!$A$1:$AR$133,21,TRUE)</f>
        <v>-1.90847289255709</v>
      </c>
      <c r="E36">
        <f>VLOOKUP(A36,'170322_PartekAnalysis_RatSerumM'!$A$1:$AR$133,24,TRUE)</f>
        <v>1.1143111986678099E-2</v>
      </c>
      <c r="F36">
        <f>VLOOKUP(A36,'170322_PartekAnalysis_RatSerumM'!$A$1:$AR$133,27,TRUE)</f>
        <v>0.43281546908209401</v>
      </c>
      <c r="G36">
        <f>VLOOKUP(A36,'170322_PartekAnalysis_RatSerumM'!$A$1:$AR$133,28,TRUE)</f>
        <v>-2.3104534644308701</v>
      </c>
      <c r="K36" t="s">
        <v>257</v>
      </c>
      <c r="L36" t="s">
        <v>258</v>
      </c>
      <c r="M36" t="s">
        <v>271</v>
      </c>
      <c r="N36" t="s">
        <v>180</v>
      </c>
    </row>
    <row r="37" spans="1:14">
      <c r="A37" t="s">
        <v>135</v>
      </c>
      <c r="B37">
        <f>VLOOKUP(A37,'170322_PartekAnalysis_RatSerumM'!$A$1:$AR$133,17,TRUE)</f>
        <v>1.70771715866983E-2</v>
      </c>
      <c r="C37">
        <f>VLOOKUP(A37,'170322_PartekAnalysis_RatSerumM'!$A$1:$AR$133,20,TRUE)</f>
        <v>0.55139920852400903</v>
      </c>
      <c r="D37">
        <f>VLOOKUP(A37,'170322_PartekAnalysis_RatSerumM'!$A$1:$AR$133,21,TRUE)</f>
        <v>-1.81356807289732</v>
      </c>
      <c r="E37">
        <f>VLOOKUP(A37,'170322_PartekAnalysis_RatSerumM'!$A$1:$AR$133,24,TRUE)</f>
        <v>7.58713461562387E-4</v>
      </c>
      <c r="F37">
        <f>VLOOKUP(A37,'170322_PartekAnalysis_RatSerumM'!$A$1:$AR$133,27,TRUE)</f>
        <v>0.360821388221368</v>
      </c>
      <c r="G37">
        <f>VLOOKUP(A37,'170322_PartekAnalysis_RatSerumM'!$A$1:$AR$133,28,TRUE)</f>
        <v>-2.7714543334844799</v>
      </c>
      <c r="K37" t="s">
        <v>257</v>
      </c>
      <c r="L37" t="s">
        <v>258</v>
      </c>
      <c r="M37">
        <v>320</v>
      </c>
      <c r="N37" t="s">
        <v>180</v>
      </c>
    </row>
    <row r="38" spans="1:14">
      <c r="A38" t="s">
        <v>174</v>
      </c>
      <c r="B38">
        <f>VLOOKUP(A38,'170322_PartekAnalysis_RatSerumM'!$A$1:$AR$133,17,TRUE)</f>
        <v>1.07758256568734E-5</v>
      </c>
      <c r="C38">
        <f>VLOOKUP(A38,'170322_PartekAnalysis_RatSerumM'!$A$1:$AR$133,20,TRUE)</f>
        <v>0.24133724135637999</v>
      </c>
      <c r="D38">
        <f>VLOOKUP(A38,'170322_PartekAnalysis_RatSerumM'!$A$1:$AR$133,21,TRUE)</f>
        <v>-4.1435793099304901</v>
      </c>
      <c r="E38">
        <f>VLOOKUP(A38,'170322_PartekAnalysis_RatSerumM'!$A$1:$AR$133,24,TRUE)</f>
        <v>9.6461379066106802E-7</v>
      </c>
      <c r="F38">
        <f>VLOOKUP(A38,'170322_PartekAnalysis_RatSerumM'!$A$1:$AR$133,27,TRUE)</f>
        <v>0.167996872663987</v>
      </c>
      <c r="G38">
        <f>VLOOKUP(A38,'170322_PartekAnalysis_RatSerumM'!$A$1:$AR$133,28,TRUE)</f>
        <v>-5.95249175858239</v>
      </c>
      <c r="K38" t="s">
        <v>257</v>
      </c>
      <c r="L38" t="s">
        <v>258</v>
      </c>
      <c r="M38" t="s">
        <v>260</v>
      </c>
      <c r="N38" t="s">
        <v>180</v>
      </c>
    </row>
    <row r="39" spans="1:14">
      <c r="A39" t="s">
        <v>162</v>
      </c>
      <c r="B39">
        <f>VLOOKUP(A39,'170322_PartekAnalysis_RatSerumM'!$A$1:$AR$133,17,TRUE)</f>
        <v>2.81782430134285E-2</v>
      </c>
      <c r="C39">
        <f>VLOOKUP(A39,'170322_PartekAnalysis_RatSerumM'!$A$1:$AR$133,20,TRUE)</f>
        <v>0.37188359351100497</v>
      </c>
      <c r="D39">
        <f>VLOOKUP(A39,'170322_PartekAnalysis_RatSerumM'!$A$1:$AR$133,21,TRUE)</f>
        <v>-2.6890134909121901</v>
      </c>
      <c r="E39">
        <f>VLOOKUP(A39,'170322_PartekAnalysis_RatSerumM'!$A$1:$AR$133,24,TRUE)</f>
        <v>1.31557198878175E-2</v>
      </c>
      <c r="F39">
        <f>VLOOKUP(A39,'170322_PartekAnalysis_RatSerumM'!$A$1:$AR$133,27,TRUE)</f>
        <v>0.24526663370523599</v>
      </c>
      <c r="G39">
        <f>VLOOKUP(A39,'170322_PartekAnalysis_RatSerumM'!$A$1:$AR$133,28,TRUE)</f>
        <v>-4.07719543785075</v>
      </c>
      <c r="K39" t="s">
        <v>257</v>
      </c>
      <c r="L39" t="s">
        <v>258</v>
      </c>
      <c r="M39">
        <v>339</v>
      </c>
      <c r="N39" t="s">
        <v>180</v>
      </c>
    </row>
    <row r="40" spans="1:14">
      <c r="A40" t="s">
        <v>138</v>
      </c>
      <c r="B40">
        <f>VLOOKUP(A40,'170322_PartekAnalysis_RatSerumM'!$A$1:$AR$133,17,TRUE)</f>
        <v>2.13384875363558E-2</v>
      </c>
      <c r="C40">
        <f>VLOOKUP(A40,'170322_PartekAnalysis_RatSerumM'!$A$1:$AR$133,20,TRUE)</f>
        <v>0.43214997420061402</v>
      </c>
      <c r="D40">
        <f>VLOOKUP(A40,'170322_PartekAnalysis_RatSerumM'!$A$1:$AR$133,21,TRUE)</f>
        <v>-2.3140114768022002</v>
      </c>
      <c r="E40">
        <f>VLOOKUP(A40,'170322_PartekAnalysis_RatSerumM'!$A$1:$AR$133,24,TRUE)</f>
        <v>1.35382503616997E-2</v>
      </c>
      <c r="F40">
        <f>VLOOKUP(A40,'170322_PartekAnalysis_RatSerumM'!$A$1:$AR$133,27,TRUE)</f>
        <v>0.381936181424128</v>
      </c>
      <c r="G40">
        <f>VLOOKUP(A40,'170322_PartekAnalysis_RatSerumM'!$A$1:$AR$133,28,TRUE)</f>
        <v>-2.6182384613871599</v>
      </c>
      <c r="K40" t="s">
        <v>257</v>
      </c>
      <c r="L40" t="s">
        <v>258</v>
      </c>
      <c r="M40">
        <v>339</v>
      </c>
      <c r="N40" t="s">
        <v>178</v>
      </c>
    </row>
    <row r="41" spans="1:14">
      <c r="A41" t="s">
        <v>136</v>
      </c>
      <c r="B41">
        <f>VLOOKUP(A41,'170322_PartekAnalysis_RatSerumM'!$A$1:$AR$133,17,TRUE)</f>
        <v>1.21946799417905E-2</v>
      </c>
      <c r="C41">
        <f>VLOOKUP(A41,'170322_PartekAnalysis_RatSerumM'!$A$1:$AR$133,20,TRUE)</f>
        <v>0.35378883471628397</v>
      </c>
      <c r="D41">
        <f>VLOOKUP(A41,'170322_PartekAnalysis_RatSerumM'!$A$1:$AR$133,21,TRUE)</f>
        <v>-2.8265448252541199</v>
      </c>
      <c r="E41">
        <f>VLOOKUP(A41,'170322_PartekAnalysis_RatSerumM'!$A$1:$AR$133,24,TRUE)</f>
        <v>3.9120879316192202E-2</v>
      </c>
      <c r="F41">
        <f>VLOOKUP(A41,'170322_PartekAnalysis_RatSerumM'!$A$1:$AR$133,27,TRUE)</f>
        <v>0.52190029649327996</v>
      </c>
      <c r="G41">
        <f>VLOOKUP(A41,'170322_PartekAnalysis_RatSerumM'!$A$1:$AR$133,28,TRUE)</f>
        <v>-1.9160747880756801</v>
      </c>
      <c r="K41" t="s">
        <v>257</v>
      </c>
      <c r="L41" t="s">
        <v>258</v>
      </c>
      <c r="M41">
        <v>345</v>
      </c>
      <c r="N41" t="s">
        <v>180</v>
      </c>
    </row>
    <row r="42" spans="1:14">
      <c r="A42" t="s">
        <v>99</v>
      </c>
      <c r="B42">
        <f>VLOOKUP(A42,'170322_PartekAnalysis_RatSerumM'!$A$1:$AR$133,17,TRUE)</f>
        <v>2.8695251043739998E-3</v>
      </c>
      <c r="C42">
        <f>VLOOKUP(A42,'170322_PartekAnalysis_RatSerumM'!$A$1:$AR$133,20,TRUE)</f>
        <v>0.50471816452474205</v>
      </c>
      <c r="D42">
        <f>VLOOKUP(A42,'170322_PartekAnalysis_RatSerumM'!$A$1:$AR$133,21,TRUE)</f>
        <v>-1.9813037657196799</v>
      </c>
      <c r="E42">
        <f>VLOOKUP(A42,'170322_PartekAnalysis_RatSerumM'!$A$1:$AR$133,24,TRUE)</f>
        <v>3.9120879316192202E-2</v>
      </c>
      <c r="F42">
        <f>VLOOKUP(A42,'170322_PartekAnalysis_RatSerumM'!$A$1:$AR$133,27,TRUE)</f>
        <v>0.69075617684330404</v>
      </c>
      <c r="G42">
        <f>VLOOKUP(A42,'170322_PartekAnalysis_RatSerumM'!$A$1:$AR$133,28,TRUE)</f>
        <v>-1.4476888278725299</v>
      </c>
      <c r="K42" t="s">
        <v>257</v>
      </c>
      <c r="L42" t="s">
        <v>258</v>
      </c>
      <c r="M42">
        <v>3557</v>
      </c>
      <c r="N42" t="s">
        <v>178</v>
      </c>
    </row>
    <row r="43" spans="1:14">
      <c r="A43" t="s">
        <v>121</v>
      </c>
      <c r="B43">
        <f>VLOOKUP(A43,'170322_PartekAnalysis_RatSerumM'!$A$1:$AR$133,17,TRUE)</f>
        <v>1.8032093507095701E-2</v>
      </c>
      <c r="C43">
        <f>VLOOKUP(A43,'170322_PartekAnalysis_RatSerumM'!$A$1:$AR$133,20,TRUE)</f>
        <v>0.53708954369865103</v>
      </c>
      <c r="D43">
        <f>VLOOKUP(A43,'170322_PartekAnalysis_RatSerumM'!$A$1:$AR$133,21,TRUE)</f>
        <v>-1.8618869269238201</v>
      </c>
      <c r="E43">
        <f>VLOOKUP(A43,'170322_PartekAnalysis_RatSerumM'!$A$1:$AR$133,24,TRUE)</f>
        <v>8.1508297233750006E-3</v>
      </c>
      <c r="F43">
        <f>VLOOKUP(A43,'170322_PartekAnalysis_RatSerumM'!$A$1:$AR$133,27,TRUE)</f>
        <v>0.43682377619461499</v>
      </c>
      <c r="G43">
        <f>VLOOKUP(A43,'170322_PartekAnalysis_RatSerumM'!$A$1:$AR$133,28,TRUE)</f>
        <v>-2.2892526792188002</v>
      </c>
      <c r="K43" t="s">
        <v>257</v>
      </c>
      <c r="L43" t="s">
        <v>258</v>
      </c>
      <c r="M43">
        <v>3574</v>
      </c>
    </row>
    <row r="44" spans="1:14">
      <c r="A44" t="s">
        <v>110</v>
      </c>
      <c r="B44">
        <f>VLOOKUP(A44,'170322_PartekAnalysis_RatSerumM'!$A$1:$AR$133,17,TRUE)</f>
        <v>4.5806405593496399E-2</v>
      </c>
      <c r="C44">
        <f>VLOOKUP(A44,'170322_PartekAnalysis_RatSerumM'!$A$1:$AR$133,20,TRUE)</f>
        <v>0.57272343196100794</v>
      </c>
      <c r="D44">
        <f>VLOOKUP(A44,'170322_PartekAnalysis_RatSerumM'!$A$1:$AR$133,21,TRUE)</f>
        <v>-1.7460434551734501</v>
      </c>
      <c r="E44">
        <f>VLOOKUP(A44,'170322_PartekAnalysis_RatSerumM'!$A$1:$AR$133,24,TRUE)</f>
        <v>1.98215819972445E-2</v>
      </c>
      <c r="F44">
        <f>VLOOKUP(A44,'170322_PartekAnalysis_RatSerumM'!$A$1:$AR$133,27,TRUE)</f>
        <v>0.52153611757255802</v>
      </c>
      <c r="G44">
        <f>VLOOKUP(A44,'170322_PartekAnalysis_RatSerumM'!$A$1:$AR$133,28,TRUE)</f>
        <v>-1.9174127472789499</v>
      </c>
      <c r="K44" t="s">
        <v>257</v>
      </c>
      <c r="L44" t="s">
        <v>258</v>
      </c>
      <c r="M44" t="s">
        <v>276</v>
      </c>
    </row>
    <row r="45" spans="1:14">
      <c r="A45" t="s">
        <v>129</v>
      </c>
      <c r="B45">
        <f>VLOOKUP(A45,'170322_PartekAnalysis_RatSerumM'!$A$1:$AR$133,17,TRUE)</f>
        <v>2.1306628930707099E-2</v>
      </c>
      <c r="C45">
        <f>VLOOKUP(A45,'170322_PartekAnalysis_RatSerumM'!$A$1:$AR$133,20,TRUE)</f>
        <v>0.44355984382572899</v>
      </c>
      <c r="D45">
        <f>VLOOKUP(A45,'170322_PartekAnalysis_RatSerumM'!$A$1:$AR$133,21,TRUE)</f>
        <v>-2.2544872217803502</v>
      </c>
      <c r="E45">
        <f>VLOOKUP(A45,'170322_PartekAnalysis_RatSerumM'!$A$1:$AR$133,24,TRUE)</f>
        <v>3.2109822329227003E-2</v>
      </c>
      <c r="F45">
        <f>VLOOKUP(A45,'170322_PartekAnalysis_RatSerumM'!$A$1:$AR$133,27,TRUE)</f>
        <v>0.49436215880692402</v>
      </c>
      <c r="G45">
        <f>VLOOKUP(A45,'170322_PartekAnalysis_RatSerumM'!$A$1:$AR$133,28,TRUE)</f>
        <v>-2.0228085467005799</v>
      </c>
      <c r="K45" t="s">
        <v>257</v>
      </c>
      <c r="L45" t="s">
        <v>258</v>
      </c>
      <c r="M45">
        <v>361</v>
      </c>
      <c r="N45" t="s">
        <v>178</v>
      </c>
    </row>
    <row r="46" spans="1:14">
      <c r="A46" t="s">
        <v>173</v>
      </c>
      <c r="B46">
        <f>VLOOKUP(A46,'170322_PartekAnalysis_RatSerumM'!$A$1:$AR$133,17,TRUE)</f>
        <v>3.4954044659350099E-2</v>
      </c>
      <c r="C46">
        <f>VLOOKUP(A46,'170322_PartekAnalysis_RatSerumM'!$A$1:$AR$133,20,TRUE)</f>
        <v>0.31380499531574202</v>
      </c>
      <c r="D46">
        <f>VLOOKUP(A46,'170322_PartekAnalysis_RatSerumM'!$A$1:$AR$133,21,TRUE)</f>
        <v>-3.18669242022048</v>
      </c>
      <c r="E46">
        <f>VLOOKUP(A46,'170322_PartekAnalysis_RatSerumM'!$A$1:$AR$133,24,TRUE)</f>
        <v>1.12592385019872E-2</v>
      </c>
      <c r="F46">
        <f>VLOOKUP(A46,'170322_PartekAnalysis_RatSerumM'!$A$1:$AR$133,27,TRUE)</f>
        <v>0.160009481398315</v>
      </c>
      <c r="G46">
        <f>VLOOKUP(A46,'170322_PartekAnalysis_RatSerumM'!$A$1:$AR$133,28,TRUE)</f>
        <v>-6.2496296548244903</v>
      </c>
      <c r="K46" t="s">
        <v>257</v>
      </c>
      <c r="L46" t="s">
        <v>258</v>
      </c>
      <c r="M46">
        <v>363</v>
      </c>
      <c r="N46" t="s">
        <v>180</v>
      </c>
    </row>
    <row r="47" spans="1:14">
      <c r="A47" t="s">
        <v>142</v>
      </c>
      <c r="B47">
        <f>VLOOKUP(A47,'170322_PartekAnalysis_RatSerumM'!$A$1:$AR$133,17,TRUE)</f>
        <v>1.8032093507095701E-2</v>
      </c>
      <c r="C47">
        <f>VLOOKUP(A47,'170322_PartekAnalysis_RatSerumM'!$A$1:$AR$133,20,TRUE)</f>
        <v>0.377799660719289</v>
      </c>
      <c r="D47">
        <f>VLOOKUP(A47,'170322_PartekAnalysis_RatSerumM'!$A$1:$AR$133,21,TRUE)</f>
        <v>-2.6469055003810902</v>
      </c>
      <c r="E47">
        <f>VLOOKUP(A47,'170322_PartekAnalysis_RatSerumM'!$A$1:$AR$133,24,TRUE)</f>
        <v>1.54150683839351E-2</v>
      </c>
      <c r="F47">
        <f>VLOOKUP(A47,'170322_PartekAnalysis_RatSerumM'!$A$1:$AR$133,27,TRUE)</f>
        <v>0.39585763056772399</v>
      </c>
      <c r="G47">
        <f>VLOOKUP(A47,'170322_PartekAnalysis_RatSerumM'!$A$1:$AR$133,28,TRUE)</f>
        <v>-2.5261607274459599</v>
      </c>
      <c r="K47" t="s">
        <v>257</v>
      </c>
      <c r="L47" t="s">
        <v>258</v>
      </c>
      <c r="M47">
        <v>375</v>
      </c>
      <c r="N47" t="s">
        <v>180</v>
      </c>
    </row>
    <row r="48" spans="1:14">
      <c r="A48" t="s">
        <v>147</v>
      </c>
      <c r="B48">
        <f>VLOOKUP(A48,'170322_PartekAnalysis_RatSerumM'!$A$1:$AR$133,17,TRUE)</f>
        <v>2.8430898005225901E-4</v>
      </c>
      <c r="C48">
        <f>VLOOKUP(A48,'170322_PartekAnalysis_RatSerumM'!$A$1:$AR$133,20,TRUE)</f>
        <v>0.38660294417736601</v>
      </c>
      <c r="D48">
        <f>VLOOKUP(A48,'170322_PartekAnalysis_RatSerumM'!$A$1:$AR$133,21,TRUE)</f>
        <v>-2.5866331725120402</v>
      </c>
      <c r="E48">
        <f>VLOOKUP(A48,'170322_PartekAnalysis_RatSerumM'!$A$1:$AR$133,24,TRUE)</f>
        <v>1.00783422007235E-4</v>
      </c>
      <c r="F48">
        <f>VLOOKUP(A48,'170322_PartekAnalysis_RatSerumM'!$A$1:$AR$133,27,TRUE)</f>
        <v>0.34526876560265501</v>
      </c>
      <c r="G48">
        <f>VLOOKUP(A48,'170322_PartekAnalysis_RatSerumM'!$A$1:$AR$133,28,TRUE)</f>
        <v>-2.89629442227284</v>
      </c>
      <c r="K48" t="s">
        <v>257</v>
      </c>
      <c r="L48" t="s">
        <v>258</v>
      </c>
      <c r="M48">
        <v>423</v>
      </c>
      <c r="N48" t="s">
        <v>180</v>
      </c>
    </row>
    <row r="49" spans="1:14">
      <c r="A49" t="s">
        <v>154</v>
      </c>
      <c r="B49">
        <f>VLOOKUP(A49,'170322_PartekAnalysis_RatSerumM'!$A$1:$AR$133,17,TRUE)</f>
        <v>7.5671700707429402E-4</v>
      </c>
      <c r="C49">
        <f>VLOOKUP(A49,'170322_PartekAnalysis_RatSerumM'!$A$1:$AR$133,20,TRUE)</f>
        <v>0.39388940149052298</v>
      </c>
      <c r="D49">
        <f>VLOOKUP(A49,'170322_PartekAnalysis_RatSerumM'!$A$1:$AR$133,21,TRUE)</f>
        <v>-2.5387837200388801</v>
      </c>
      <c r="E49">
        <f>VLOOKUP(A49,'170322_PartekAnalysis_RatSerumM'!$A$1:$AR$133,24,TRUE)</f>
        <v>1.00783422007235E-4</v>
      </c>
      <c r="F49">
        <f>VLOOKUP(A49,'170322_PartekAnalysis_RatSerumM'!$A$1:$AR$133,27,TRUE)</f>
        <v>0.28587049446511698</v>
      </c>
      <c r="G49">
        <f>VLOOKUP(A49,'170322_PartekAnalysis_RatSerumM'!$A$1:$AR$133,28,TRUE)</f>
        <v>-3.4980874884309601</v>
      </c>
      <c r="K49" t="s">
        <v>257</v>
      </c>
      <c r="L49" t="s">
        <v>258</v>
      </c>
      <c r="M49">
        <v>423</v>
      </c>
      <c r="N49" t="s">
        <v>178</v>
      </c>
    </row>
    <row r="50" spans="1:14">
      <c r="A50" t="s">
        <v>158</v>
      </c>
      <c r="B50">
        <f>VLOOKUP(A50,'170322_PartekAnalysis_RatSerumM'!$A$1:$AR$133,17,TRUE)</f>
        <v>1.7475607848268799E-3</v>
      </c>
      <c r="C50">
        <f>VLOOKUP(A50,'170322_PartekAnalysis_RatSerumM'!$A$1:$AR$133,20,TRUE)</f>
        <v>0.32030387404823402</v>
      </c>
      <c r="D50">
        <f>VLOOKUP(A50,'170322_PartekAnalysis_RatSerumM'!$A$1:$AR$133,21,TRUE)</f>
        <v>-3.1220352953002699</v>
      </c>
      <c r="E50">
        <f>VLOOKUP(A50,'170322_PartekAnalysis_RatSerumM'!$A$1:$AR$133,24,TRUE)</f>
        <v>1.39642456131703E-3</v>
      </c>
      <c r="F50">
        <f>VLOOKUP(A50,'170322_PartekAnalysis_RatSerumM'!$A$1:$AR$133,27,TRUE)</f>
        <v>0.31557389638599698</v>
      </c>
      <c r="G50">
        <f>VLOOKUP(A50,'170322_PartekAnalysis_RatSerumM'!$A$1:$AR$133,28,TRUE)</f>
        <v>-3.16882990466625</v>
      </c>
      <c r="K50" t="s">
        <v>257</v>
      </c>
      <c r="L50" t="s">
        <v>258</v>
      </c>
      <c r="M50">
        <v>425</v>
      </c>
      <c r="N50" t="s">
        <v>178</v>
      </c>
    </row>
    <row r="51" spans="1:14">
      <c r="A51" t="s">
        <v>156</v>
      </c>
      <c r="B51">
        <f>VLOOKUP(A51,'170322_PartekAnalysis_RatSerumM'!$A$1:$AR$133,17,TRUE)</f>
        <v>1.8032093507095701E-2</v>
      </c>
      <c r="C51">
        <f>VLOOKUP(A51,'170322_PartekAnalysis_RatSerumM'!$A$1:$AR$133,20,TRUE)</f>
        <v>0.327765531036733</v>
      </c>
      <c r="D51">
        <f>VLOOKUP(A51,'170322_PartekAnalysis_RatSerumM'!$A$1:$AR$133,21,TRUE)</f>
        <v>-3.05096145051301</v>
      </c>
      <c r="E51">
        <f>VLOOKUP(A51,'170322_PartekAnalysis_RatSerumM'!$A$1:$AR$133,24,TRUE)</f>
        <v>1.61038806808456E-2</v>
      </c>
      <c r="F51">
        <f>VLOOKUP(A51,'170322_PartekAnalysis_RatSerumM'!$A$1:$AR$133,27,TRUE)</f>
        <v>0.32612696017300002</v>
      </c>
      <c r="G51">
        <f>VLOOKUP(A51,'170322_PartekAnalysis_RatSerumM'!$A$1:$AR$133,28,TRUE)</f>
        <v>-3.0662905006980399</v>
      </c>
      <c r="K51" t="s">
        <v>257</v>
      </c>
      <c r="L51" t="s">
        <v>258</v>
      </c>
      <c r="M51">
        <v>488</v>
      </c>
      <c r="N51" t="s">
        <v>180</v>
      </c>
    </row>
    <row r="52" spans="1:14">
      <c r="A52" t="s">
        <v>160</v>
      </c>
      <c r="B52">
        <f>VLOOKUP(A52,'170322_PartekAnalysis_RatSerumM'!$A$1:$AR$133,17,TRUE)</f>
        <v>2.23864664707677E-2</v>
      </c>
      <c r="C52">
        <f>VLOOKUP(A52,'170322_PartekAnalysis_RatSerumM'!$A$1:$AR$133,20,TRUE)</f>
        <v>0.38680409451377301</v>
      </c>
      <c r="D52">
        <f>VLOOKUP(A52,'170322_PartekAnalysis_RatSerumM'!$A$1:$AR$133,21,TRUE)</f>
        <v>-2.5852880416300499</v>
      </c>
      <c r="E52">
        <f>VLOOKUP(A52,'170322_PartekAnalysis_RatSerumM'!$A$1:$AR$133,24,TRUE)</f>
        <v>5.9049587600645201E-3</v>
      </c>
      <c r="F52">
        <f>VLOOKUP(A52,'170322_PartekAnalysis_RatSerumM'!$A$1:$AR$133,27,TRUE)</f>
        <v>0.26079995473226603</v>
      </c>
      <c r="G52">
        <f>VLOOKUP(A52,'170322_PartekAnalysis_RatSerumM'!$A$1:$AR$133,28,TRUE)</f>
        <v>-3.8343564937600698</v>
      </c>
      <c r="K52" t="s">
        <v>257</v>
      </c>
      <c r="L52" t="s">
        <v>258</v>
      </c>
      <c r="M52">
        <v>872</v>
      </c>
      <c r="N52" t="s">
        <v>178</v>
      </c>
    </row>
    <row r="53" spans="1:14">
      <c r="A53" t="s">
        <v>170</v>
      </c>
      <c r="B53">
        <f>VLOOKUP(A53,'170322_PartekAnalysis_RatSerumM'!$A$1:$AR$133,17,TRUE)</f>
        <v>3.4275374391859898E-4</v>
      </c>
      <c r="C53">
        <f>VLOOKUP(A53,'170322_PartekAnalysis_RatSerumM'!$A$1:$AR$133,20,TRUE)</f>
        <v>0.32757937113757302</v>
      </c>
      <c r="D53">
        <f>VLOOKUP(A53,'170322_PartekAnalysis_RatSerumM'!$A$1:$AR$133,21,TRUE)</f>
        <v>-3.0526952797037699</v>
      </c>
      <c r="E53">
        <f>VLOOKUP(A53,'170322_PartekAnalysis_RatSerumM'!$A$1:$AR$133,24,TRUE)</f>
        <v>8.4934519318650607E-6</v>
      </c>
      <c r="F53">
        <f>VLOOKUP(A53,'170322_PartekAnalysis_RatSerumM'!$A$1:$AR$133,27,TRUE)</f>
        <v>0.19601009267448699</v>
      </c>
      <c r="G53">
        <f>VLOOKUP(A53,'170322_PartekAnalysis_RatSerumM'!$A$1:$AR$133,28,TRUE)</f>
        <v>-5.1017781092563101</v>
      </c>
      <c r="K53" t="s">
        <v>257</v>
      </c>
      <c r="L53" t="s">
        <v>258</v>
      </c>
      <c r="M53" t="s">
        <v>261</v>
      </c>
      <c r="N53" t="s">
        <v>180</v>
      </c>
    </row>
    <row r="54" spans="1:14">
      <c r="A54" t="s">
        <v>169</v>
      </c>
      <c r="B54">
        <f>VLOOKUP(A54,'170322_PartekAnalysis_RatSerumM'!$A$1:$AR$133,17,TRUE)</f>
        <v>8.70603665834044E-4</v>
      </c>
      <c r="C54">
        <f>VLOOKUP(A54,'170322_PartekAnalysis_RatSerumM'!$A$1:$AR$133,20,TRUE)</f>
        <v>0.289717280649128</v>
      </c>
      <c r="D54">
        <f>VLOOKUP(A54,'170322_PartekAnalysis_RatSerumM'!$A$1:$AR$133,21,TRUE)</f>
        <v>-3.4516408471025302</v>
      </c>
      <c r="E54">
        <f>VLOOKUP(A54,'170322_PartekAnalysis_RatSerumM'!$A$1:$AR$133,24,TRUE)</f>
        <v>2.1423952772586701E-4</v>
      </c>
      <c r="F54">
        <f>VLOOKUP(A54,'170322_PartekAnalysis_RatSerumM'!$A$1:$AR$133,27,TRUE)</f>
        <v>0.237160594051084</v>
      </c>
      <c r="G54">
        <f>VLOOKUP(A54,'170322_PartekAnalysis_RatSerumM'!$A$1:$AR$133,28,TRUE)</f>
        <v>-4.2165520962753202</v>
      </c>
      <c r="K54" t="s">
        <v>257</v>
      </c>
      <c r="L54" t="s">
        <v>258</v>
      </c>
      <c r="M54" t="s">
        <v>204</v>
      </c>
      <c r="N54" t="s">
        <v>180</v>
      </c>
    </row>
    <row r="55" spans="1:14">
      <c r="A55" t="s">
        <v>118</v>
      </c>
      <c r="B55">
        <f>VLOOKUP(A55,'170322_PartekAnalysis_RatSerumM'!$A$1:$AR$133,17,TRUE)</f>
        <v>2.2942017776041799E-2</v>
      </c>
      <c r="C55">
        <f>VLOOKUP(A55,'170322_PartekAnalysis_RatSerumM'!$A$1:$AR$133,20,TRUE)</f>
        <v>0.57727092569994798</v>
      </c>
      <c r="D55">
        <f>VLOOKUP(A55,'170322_PartekAnalysis_RatSerumM'!$A$1:$AR$133,21,TRUE)</f>
        <v>-1.7322888707541999</v>
      </c>
      <c r="E55">
        <f>VLOOKUP(A55,'170322_PartekAnalysis_RatSerumM'!$A$1:$AR$133,24,TRUE)</f>
        <v>3.89884932604442E-3</v>
      </c>
      <c r="F55">
        <f>VLOOKUP(A55,'170322_PartekAnalysis_RatSerumM'!$A$1:$AR$133,27,TRUE)</f>
        <v>0.42907213656639498</v>
      </c>
      <c r="G55">
        <f>VLOOKUP(A55,'170322_PartekAnalysis_RatSerumM'!$A$1:$AR$133,28,TRUE)</f>
        <v>-2.3306104376816301</v>
      </c>
      <c r="K55" t="s">
        <v>257</v>
      </c>
      <c r="L55" t="s">
        <v>258</v>
      </c>
      <c r="M55">
        <v>93</v>
      </c>
      <c r="N55" t="s">
        <v>178</v>
      </c>
    </row>
    <row r="56" spans="1:14">
      <c r="A56" t="s">
        <v>149</v>
      </c>
      <c r="B56">
        <f>VLOOKUP(A56,'170322_PartekAnalysis_RatSerumM'!$A$1:$AR$133,17,TRUE)</f>
        <v>1.00327297254722E-2</v>
      </c>
      <c r="C56">
        <f>VLOOKUP(A56,'170322_PartekAnalysis_RatSerumM'!$A$1:$AR$133,20,TRUE)</f>
        <v>0.36236983993222199</v>
      </c>
      <c r="D56">
        <f>VLOOKUP(A56,'170322_PartekAnalysis_RatSerumM'!$A$1:$AR$133,21,TRUE)</f>
        <v>-2.7596115620081298</v>
      </c>
      <c r="E56">
        <f>VLOOKUP(A56,'170322_PartekAnalysis_RatSerumM'!$A$1:$AR$133,24,TRUE)</f>
        <v>7.8623696732727892E-3</v>
      </c>
      <c r="F56">
        <f>VLOOKUP(A56,'170322_PartekAnalysis_RatSerumM'!$A$1:$AR$133,27,TRUE)</f>
        <v>0.35299378235108803</v>
      </c>
      <c r="G56">
        <f>VLOOKUP(A56,'170322_PartekAnalysis_RatSerumM'!$A$1:$AR$133,28,TRUE)</f>
        <v>-2.8329110879505399</v>
      </c>
      <c r="K56" t="s">
        <v>257</v>
      </c>
      <c r="L56" t="s">
        <v>258</v>
      </c>
      <c r="M56">
        <v>98</v>
      </c>
      <c r="N56" t="s">
        <v>178</v>
      </c>
    </row>
  </sheetData>
  <sortState ref="A2:G68">
    <sortCondition ref="A1"/>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election activeCell="A25" sqref="A25"/>
    </sheetView>
  </sheetViews>
  <sheetFormatPr defaultRowHeight="15"/>
  <cols>
    <col min="1" max="1" width="17.42578125" customWidth="1"/>
    <col min="4" max="4" width="17" customWidth="1"/>
    <col min="7" max="7" width="20.140625" customWidth="1"/>
    <col min="10" max="10" width="16" customWidth="1"/>
    <col min="13" max="13" width="15.85546875" customWidth="1"/>
    <col min="15" max="15" width="7.5703125" customWidth="1"/>
    <col min="16" max="16" width="17.42578125" customWidth="1"/>
  </cols>
  <sheetData>
    <row r="1" spans="1:18">
      <c r="A1" t="s">
        <v>480</v>
      </c>
      <c r="D1" t="s">
        <v>481</v>
      </c>
      <c r="G1" t="s">
        <v>482</v>
      </c>
      <c r="J1" t="s">
        <v>483</v>
      </c>
      <c r="M1" t="s">
        <v>484</v>
      </c>
      <c r="P1" t="s">
        <v>485</v>
      </c>
    </row>
    <row r="2" spans="1:18">
      <c r="B2" t="s">
        <v>486</v>
      </c>
      <c r="C2" t="s">
        <v>487</v>
      </c>
      <c r="E2" t="s">
        <v>486</v>
      </c>
      <c r="F2" t="s">
        <v>487</v>
      </c>
      <c r="H2" t="s">
        <v>486</v>
      </c>
      <c r="I2" t="s">
        <v>487</v>
      </c>
      <c r="K2" t="s">
        <v>486</v>
      </c>
      <c r="L2" t="s">
        <v>487</v>
      </c>
      <c r="N2" t="s">
        <v>486</v>
      </c>
      <c r="O2" t="s">
        <v>487</v>
      </c>
      <c r="Q2" t="s">
        <v>486</v>
      </c>
      <c r="R2" t="s">
        <v>487</v>
      </c>
    </row>
    <row r="3" spans="1:18">
      <c r="A3" t="s">
        <v>488</v>
      </c>
      <c r="B3">
        <v>0.95699999999999996</v>
      </c>
      <c r="D3" t="s">
        <v>489</v>
      </c>
      <c r="E3">
        <v>0.999</v>
      </c>
      <c r="G3" t="s">
        <v>490</v>
      </c>
      <c r="H3">
        <v>0.999</v>
      </c>
      <c r="J3" t="s">
        <v>491</v>
      </c>
      <c r="K3">
        <v>0.998</v>
      </c>
      <c r="M3" t="s">
        <v>492</v>
      </c>
      <c r="N3">
        <v>0.97499999999999998</v>
      </c>
      <c r="P3" t="s">
        <v>246</v>
      </c>
      <c r="Q3">
        <v>0.98299999999999998</v>
      </c>
    </row>
    <row r="4" spans="1:18">
      <c r="A4" t="s">
        <v>493</v>
      </c>
      <c r="B4">
        <v>0.97299999999999998</v>
      </c>
      <c r="D4" t="s">
        <v>494</v>
      </c>
      <c r="E4">
        <v>0.998</v>
      </c>
      <c r="G4" t="s">
        <v>495</v>
      </c>
      <c r="H4">
        <v>0.90200000000000002</v>
      </c>
      <c r="J4" t="s">
        <v>496</v>
      </c>
      <c r="K4">
        <v>1</v>
      </c>
      <c r="M4" t="s">
        <v>497</v>
      </c>
      <c r="N4">
        <v>0.89900000000000002</v>
      </c>
      <c r="P4" t="s">
        <v>248</v>
      </c>
      <c r="Q4">
        <v>0.97299999999999998</v>
      </c>
    </row>
    <row r="5" spans="1:18">
      <c r="D5" t="s">
        <v>498</v>
      </c>
      <c r="E5">
        <v>0.999</v>
      </c>
      <c r="G5" t="s">
        <v>499</v>
      </c>
      <c r="H5">
        <v>0.96699999999999997</v>
      </c>
      <c r="J5" t="s">
        <v>457</v>
      </c>
      <c r="K5">
        <v>0.95599999999999996</v>
      </c>
      <c r="M5" t="s">
        <v>532</v>
      </c>
      <c r="N5">
        <v>0.9</v>
      </c>
      <c r="P5" t="s">
        <v>500</v>
      </c>
      <c r="Q5">
        <v>0.91100000000000003</v>
      </c>
    </row>
    <row r="6" spans="1:18">
      <c r="D6" t="s">
        <v>501</v>
      </c>
      <c r="E6">
        <v>0.999</v>
      </c>
      <c r="G6" t="s">
        <v>502</v>
      </c>
      <c r="H6">
        <v>1</v>
      </c>
      <c r="J6" t="s">
        <v>503</v>
      </c>
      <c r="K6">
        <v>0.91400000000000003</v>
      </c>
      <c r="P6" t="s">
        <v>95</v>
      </c>
      <c r="Q6">
        <v>0.97599999999999998</v>
      </c>
    </row>
    <row r="7" spans="1:18">
      <c r="D7" t="s">
        <v>504</v>
      </c>
      <c r="E7">
        <v>0.97499999999999998</v>
      </c>
      <c r="G7" t="s">
        <v>505</v>
      </c>
      <c r="H7">
        <v>0.995</v>
      </c>
      <c r="J7" t="s">
        <v>506</v>
      </c>
      <c r="K7">
        <v>0.99399999999999999</v>
      </c>
      <c r="P7" t="s">
        <v>450</v>
      </c>
      <c r="Q7">
        <v>0.99199999999999999</v>
      </c>
    </row>
    <row r="8" spans="1:18">
      <c r="D8" t="s">
        <v>507</v>
      </c>
      <c r="E8">
        <v>0.88600000000000001</v>
      </c>
      <c r="G8" t="s">
        <v>508</v>
      </c>
      <c r="H8">
        <v>1</v>
      </c>
      <c r="P8" t="s">
        <v>509</v>
      </c>
      <c r="Q8">
        <v>0.89500000000000002</v>
      </c>
    </row>
    <row r="9" spans="1:18">
      <c r="G9" t="s">
        <v>528</v>
      </c>
      <c r="H9">
        <v>0.96399999999999997</v>
      </c>
      <c r="P9" t="s">
        <v>510</v>
      </c>
      <c r="Q9">
        <v>0.85699999999999998</v>
      </c>
    </row>
    <row r="10" spans="1:18">
      <c r="G10" t="s">
        <v>511</v>
      </c>
      <c r="H10">
        <v>0.94</v>
      </c>
      <c r="P10" t="s">
        <v>512</v>
      </c>
      <c r="Q10">
        <v>0.97099999999999997</v>
      </c>
    </row>
    <row r="11" spans="1:18">
      <c r="G11" t="s">
        <v>513</v>
      </c>
      <c r="H11">
        <v>0.999</v>
      </c>
      <c r="P11" t="s">
        <v>514</v>
      </c>
      <c r="Q11">
        <v>0.99</v>
      </c>
    </row>
    <row r="12" spans="1:18">
      <c r="G12" t="s">
        <v>529</v>
      </c>
      <c r="H12">
        <v>0.95799999999999996</v>
      </c>
      <c r="P12" t="s">
        <v>515</v>
      </c>
      <c r="Q12">
        <v>0.94399999999999995</v>
      </c>
    </row>
    <row r="13" spans="1:18">
      <c r="G13" t="s">
        <v>516</v>
      </c>
      <c r="H13">
        <v>0.98</v>
      </c>
      <c r="P13" t="s">
        <v>517</v>
      </c>
      <c r="Q13">
        <v>0.98199999999999998</v>
      </c>
    </row>
    <row r="14" spans="1:18">
      <c r="G14" t="s">
        <v>518</v>
      </c>
      <c r="H14">
        <v>0.92500000000000004</v>
      </c>
      <c r="P14" t="s">
        <v>459</v>
      </c>
      <c r="Q14">
        <v>0.998</v>
      </c>
    </row>
    <row r="15" spans="1:18">
      <c r="G15" t="s">
        <v>519</v>
      </c>
      <c r="H15">
        <v>0.98199999999999998</v>
      </c>
      <c r="P15" t="s">
        <v>520</v>
      </c>
      <c r="Q15">
        <v>0.997</v>
      </c>
    </row>
    <row r="16" spans="1:18">
      <c r="G16" t="s">
        <v>531</v>
      </c>
      <c r="H16">
        <v>0.91600000000000004</v>
      </c>
      <c r="P16" t="s">
        <v>251</v>
      </c>
      <c r="Q16">
        <v>0.997</v>
      </c>
    </row>
    <row r="17" spans="1:17">
      <c r="G17" t="s">
        <v>521</v>
      </c>
      <c r="H17">
        <v>0.98099999999999998</v>
      </c>
      <c r="P17" t="s">
        <v>522</v>
      </c>
      <c r="Q17">
        <v>0.98</v>
      </c>
    </row>
    <row r="18" spans="1:17">
      <c r="G18" t="s">
        <v>530</v>
      </c>
      <c r="H18">
        <v>0.90600000000000003</v>
      </c>
      <c r="P18" t="s">
        <v>252</v>
      </c>
      <c r="Q18">
        <v>0.997</v>
      </c>
    </row>
    <row r="19" spans="1:17">
      <c r="G19" t="s">
        <v>523</v>
      </c>
      <c r="H19">
        <v>1</v>
      </c>
      <c r="P19" t="s">
        <v>253</v>
      </c>
      <c r="Q19">
        <v>0.995</v>
      </c>
    </row>
    <row r="20" spans="1:17">
      <c r="P20" t="s">
        <v>524</v>
      </c>
      <c r="Q20">
        <v>0.94399999999999995</v>
      </c>
    </row>
    <row r="22" spans="1:17">
      <c r="A22" s="22" t="s">
        <v>525</v>
      </c>
    </row>
    <row r="25" spans="1:17">
      <c r="A25" t="s">
        <v>526</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7"/>
  <sheetViews>
    <sheetView topLeftCell="P215" zoomScale="80" zoomScaleNormal="80" workbookViewId="0">
      <selection activeCell="V8" sqref="V8:W257"/>
    </sheetView>
  </sheetViews>
  <sheetFormatPr defaultRowHeight="15"/>
  <cols>
    <col min="3" max="3" width="17.85546875" customWidth="1"/>
    <col min="10" max="10" width="19.140625" customWidth="1"/>
    <col min="21" max="21" width="18.7109375" customWidth="1"/>
    <col min="22" max="22" width="20.5703125" customWidth="1"/>
    <col min="23" max="23" width="15.5703125" customWidth="1"/>
  </cols>
  <sheetData>
    <row r="1" spans="1:23">
      <c r="A1" t="s">
        <v>533</v>
      </c>
      <c r="B1" t="s">
        <v>534</v>
      </c>
      <c r="C1">
        <v>10</v>
      </c>
      <c r="D1">
        <v>10.1</v>
      </c>
      <c r="E1">
        <v>11</v>
      </c>
      <c r="F1">
        <v>12</v>
      </c>
      <c r="G1">
        <v>13</v>
      </c>
      <c r="H1">
        <v>14</v>
      </c>
      <c r="I1">
        <v>15</v>
      </c>
      <c r="J1">
        <v>16</v>
      </c>
      <c r="K1">
        <v>17</v>
      </c>
      <c r="L1">
        <v>18</v>
      </c>
      <c r="M1">
        <v>19</v>
      </c>
      <c r="N1">
        <v>20</v>
      </c>
      <c r="O1">
        <v>21</v>
      </c>
      <c r="P1" t="s">
        <v>535</v>
      </c>
      <c r="Q1" t="s">
        <v>536</v>
      </c>
      <c r="R1" t="s">
        <v>537</v>
      </c>
    </row>
    <row r="2" spans="1:23">
      <c r="A2" t="s">
        <v>538</v>
      </c>
      <c r="B2" t="s">
        <v>539</v>
      </c>
      <c r="C2" t="s">
        <v>523</v>
      </c>
      <c r="M2" t="s">
        <v>540</v>
      </c>
      <c r="P2" t="s">
        <v>541</v>
      </c>
      <c r="Q2" t="s">
        <v>542</v>
      </c>
      <c r="R2">
        <v>23</v>
      </c>
    </row>
    <row r="3" spans="1:23">
      <c r="A3" t="s">
        <v>543</v>
      </c>
      <c r="B3" t="s">
        <v>544</v>
      </c>
      <c r="C3" t="s">
        <v>521</v>
      </c>
      <c r="N3" t="s">
        <v>545</v>
      </c>
      <c r="P3" t="s">
        <v>546</v>
      </c>
      <c r="Q3" t="s">
        <v>547</v>
      </c>
      <c r="R3">
        <v>23</v>
      </c>
    </row>
    <row r="4" spans="1:23">
      <c r="A4" t="s">
        <v>548</v>
      </c>
      <c r="B4" t="s">
        <v>549</v>
      </c>
      <c r="C4" t="s">
        <v>530</v>
      </c>
      <c r="M4" t="s">
        <v>51</v>
      </c>
      <c r="P4" t="s">
        <v>550</v>
      </c>
      <c r="Q4" t="s">
        <v>547</v>
      </c>
      <c r="R4">
        <v>22</v>
      </c>
    </row>
    <row r="5" spans="1:23">
      <c r="A5" t="s">
        <v>551</v>
      </c>
      <c r="B5" t="s">
        <v>552</v>
      </c>
      <c r="C5" t="s">
        <v>553</v>
      </c>
      <c r="N5" t="s">
        <v>170</v>
      </c>
      <c r="P5" t="s">
        <v>554</v>
      </c>
      <c r="Q5" t="s">
        <v>547</v>
      </c>
      <c r="R5">
        <v>21</v>
      </c>
    </row>
    <row r="6" spans="1:23">
      <c r="A6" t="s">
        <v>555</v>
      </c>
      <c r="B6" t="s">
        <v>556</v>
      </c>
      <c r="C6" t="s">
        <v>524</v>
      </c>
      <c r="M6" t="s">
        <v>118</v>
      </c>
      <c r="P6" t="s">
        <v>557</v>
      </c>
      <c r="Q6" t="s">
        <v>542</v>
      </c>
      <c r="R6">
        <v>23</v>
      </c>
    </row>
    <row r="7" spans="1:23">
      <c r="A7" t="s">
        <v>558</v>
      </c>
      <c r="B7" t="s">
        <v>559</v>
      </c>
      <c r="C7" t="s">
        <v>560</v>
      </c>
      <c r="M7" t="s">
        <v>561</v>
      </c>
      <c r="P7" t="s">
        <v>562</v>
      </c>
      <c r="Q7" t="s">
        <v>542</v>
      </c>
      <c r="R7">
        <v>23</v>
      </c>
      <c r="U7" s="23" t="s">
        <v>745</v>
      </c>
      <c r="V7" s="23" t="s">
        <v>746</v>
      </c>
      <c r="W7" s="23" t="s">
        <v>747</v>
      </c>
    </row>
    <row r="8" spans="1:23">
      <c r="A8" t="s">
        <v>563</v>
      </c>
      <c r="B8" t="s">
        <v>564</v>
      </c>
      <c r="C8" t="s">
        <v>565</v>
      </c>
      <c r="M8" t="s">
        <v>149</v>
      </c>
      <c r="P8" t="s">
        <v>566</v>
      </c>
      <c r="Q8" t="s">
        <v>542</v>
      </c>
      <c r="R8">
        <v>22</v>
      </c>
      <c r="U8" s="25" t="s">
        <v>490</v>
      </c>
      <c r="V8" s="25" t="s">
        <v>621</v>
      </c>
      <c r="W8" s="25" t="s">
        <v>740</v>
      </c>
    </row>
    <row r="9" spans="1:23">
      <c r="A9" t="s">
        <v>567</v>
      </c>
      <c r="B9" t="s">
        <v>568</v>
      </c>
      <c r="C9" t="s">
        <v>569</v>
      </c>
      <c r="M9" t="s">
        <v>83</v>
      </c>
      <c r="P9" t="s">
        <v>570</v>
      </c>
      <c r="Q9" t="s">
        <v>542</v>
      </c>
      <c r="R9">
        <v>22</v>
      </c>
      <c r="U9" s="25" t="s">
        <v>495</v>
      </c>
      <c r="V9" s="25" t="s">
        <v>89</v>
      </c>
      <c r="W9" s="25" t="s">
        <v>740</v>
      </c>
    </row>
    <row r="10" spans="1:23">
      <c r="A10" t="s">
        <v>571</v>
      </c>
      <c r="B10" t="s">
        <v>572</v>
      </c>
      <c r="C10" t="s">
        <v>573</v>
      </c>
      <c r="M10" t="s">
        <v>81</v>
      </c>
      <c r="P10" t="s">
        <v>574</v>
      </c>
      <c r="Q10" t="s">
        <v>542</v>
      </c>
      <c r="R10">
        <v>22</v>
      </c>
      <c r="U10" s="25" t="s">
        <v>499</v>
      </c>
      <c r="V10" s="25" t="s">
        <v>90</v>
      </c>
      <c r="W10" s="25" t="s">
        <v>740</v>
      </c>
    </row>
    <row r="11" spans="1:23">
      <c r="A11" t="s">
        <v>575</v>
      </c>
      <c r="B11" t="s">
        <v>576</v>
      </c>
      <c r="C11" t="s">
        <v>495</v>
      </c>
      <c r="M11" t="s">
        <v>89</v>
      </c>
      <c r="P11" t="s">
        <v>577</v>
      </c>
      <c r="Q11" t="s">
        <v>547</v>
      </c>
      <c r="R11">
        <v>23</v>
      </c>
      <c r="U11" s="25" t="s">
        <v>502</v>
      </c>
      <c r="V11" s="25" t="s">
        <v>738</v>
      </c>
      <c r="W11" s="25" t="s">
        <v>740</v>
      </c>
    </row>
    <row r="12" spans="1:23">
      <c r="A12" t="s">
        <v>578</v>
      </c>
      <c r="B12" t="s">
        <v>579</v>
      </c>
      <c r="C12" t="s">
        <v>499</v>
      </c>
      <c r="M12" t="s">
        <v>90</v>
      </c>
      <c r="P12" t="s">
        <v>580</v>
      </c>
      <c r="Q12" t="s">
        <v>547</v>
      </c>
      <c r="R12">
        <v>23</v>
      </c>
      <c r="U12" s="25" t="s">
        <v>505</v>
      </c>
      <c r="V12" s="25" t="s">
        <v>285</v>
      </c>
      <c r="W12" s="25" t="s">
        <v>740</v>
      </c>
    </row>
    <row r="13" spans="1:23">
      <c r="A13" t="s">
        <v>581</v>
      </c>
      <c r="B13" t="s">
        <v>582</v>
      </c>
      <c r="C13" t="s">
        <v>505</v>
      </c>
      <c r="M13" t="s">
        <v>285</v>
      </c>
      <c r="P13" t="s">
        <v>583</v>
      </c>
      <c r="Q13" t="s">
        <v>547</v>
      </c>
      <c r="R13">
        <v>22</v>
      </c>
      <c r="U13" s="25" t="s">
        <v>508</v>
      </c>
      <c r="V13" s="25" t="s">
        <v>172</v>
      </c>
      <c r="W13" s="25" t="s">
        <v>740</v>
      </c>
    </row>
    <row r="14" spans="1:23">
      <c r="A14" t="s">
        <v>584</v>
      </c>
      <c r="B14" t="s">
        <v>585</v>
      </c>
      <c r="C14" t="s">
        <v>508</v>
      </c>
      <c r="D14" t="s">
        <v>444</v>
      </c>
      <c r="N14" t="s">
        <v>172</v>
      </c>
      <c r="P14" t="s">
        <v>586</v>
      </c>
      <c r="Q14" t="s">
        <v>547</v>
      </c>
      <c r="R14">
        <v>21</v>
      </c>
      <c r="U14" s="25" t="s">
        <v>528</v>
      </c>
      <c r="V14" s="25" t="s">
        <v>172</v>
      </c>
      <c r="W14" s="25" t="s">
        <v>740</v>
      </c>
    </row>
    <row r="15" spans="1:23">
      <c r="A15" t="s">
        <v>587</v>
      </c>
      <c r="B15" t="s">
        <v>588</v>
      </c>
      <c r="C15" t="s">
        <v>528</v>
      </c>
      <c r="P15" t="s">
        <v>586</v>
      </c>
      <c r="Q15" t="s">
        <v>547</v>
      </c>
      <c r="R15">
        <v>21</v>
      </c>
      <c r="U15" s="25" t="s">
        <v>511</v>
      </c>
      <c r="V15" s="25" t="s">
        <v>117</v>
      </c>
      <c r="W15" s="25" t="s">
        <v>740</v>
      </c>
    </row>
    <row r="16" spans="1:23">
      <c r="A16" t="s">
        <v>589</v>
      </c>
      <c r="B16" t="s">
        <v>590</v>
      </c>
      <c r="C16" t="s">
        <v>511</v>
      </c>
      <c r="M16" t="s">
        <v>117</v>
      </c>
      <c r="P16" t="s">
        <v>591</v>
      </c>
      <c r="Q16" t="s">
        <v>547</v>
      </c>
      <c r="R16">
        <v>22</v>
      </c>
      <c r="U16" s="25" t="s">
        <v>513</v>
      </c>
      <c r="V16" s="25" t="s">
        <v>317</v>
      </c>
      <c r="W16" s="25" t="s">
        <v>740</v>
      </c>
    </row>
    <row r="17" spans="1:23">
      <c r="A17" t="s">
        <v>592</v>
      </c>
      <c r="B17" t="s">
        <v>593</v>
      </c>
      <c r="C17" t="s">
        <v>513</v>
      </c>
      <c r="M17" t="s">
        <v>317</v>
      </c>
      <c r="P17" t="s">
        <v>594</v>
      </c>
      <c r="Q17" t="s">
        <v>547</v>
      </c>
      <c r="R17">
        <v>22</v>
      </c>
      <c r="U17" s="25" t="s">
        <v>529</v>
      </c>
      <c r="V17" s="25" t="s">
        <v>344</v>
      </c>
      <c r="W17" s="25" t="s">
        <v>740</v>
      </c>
    </row>
    <row r="18" spans="1:23">
      <c r="A18" t="s">
        <v>595</v>
      </c>
      <c r="B18" t="s">
        <v>596</v>
      </c>
      <c r="C18" t="s">
        <v>529</v>
      </c>
      <c r="M18" t="s">
        <v>344</v>
      </c>
      <c r="P18" t="s">
        <v>597</v>
      </c>
      <c r="Q18" t="s">
        <v>547</v>
      </c>
      <c r="R18">
        <v>23</v>
      </c>
      <c r="U18" s="25" t="s">
        <v>516</v>
      </c>
      <c r="V18" s="25" t="s">
        <v>600</v>
      </c>
      <c r="W18" s="25" t="s">
        <v>740</v>
      </c>
    </row>
    <row r="19" spans="1:23">
      <c r="A19" t="s">
        <v>598</v>
      </c>
      <c r="B19" t="s">
        <v>599</v>
      </c>
      <c r="C19" t="s">
        <v>516</v>
      </c>
      <c r="N19" t="s">
        <v>600</v>
      </c>
      <c r="P19" t="s">
        <v>601</v>
      </c>
      <c r="Q19" t="s">
        <v>542</v>
      </c>
      <c r="R19">
        <v>23</v>
      </c>
      <c r="U19" s="25" t="s">
        <v>518</v>
      </c>
      <c r="V19" s="25" t="s">
        <v>73</v>
      </c>
      <c r="W19" s="25" t="s">
        <v>740</v>
      </c>
    </row>
    <row r="20" spans="1:23">
      <c r="A20" t="s">
        <v>602</v>
      </c>
      <c r="B20" t="s">
        <v>603</v>
      </c>
      <c r="C20" t="s">
        <v>518</v>
      </c>
      <c r="N20" t="s">
        <v>73</v>
      </c>
      <c r="P20" t="s">
        <v>604</v>
      </c>
      <c r="Q20" t="s">
        <v>542</v>
      </c>
      <c r="R20">
        <v>23</v>
      </c>
      <c r="U20" s="25" t="s">
        <v>519</v>
      </c>
      <c r="V20" s="25" t="s">
        <v>613</v>
      </c>
      <c r="W20" s="25" t="s">
        <v>740</v>
      </c>
    </row>
    <row r="21" spans="1:23">
      <c r="A21" t="s">
        <v>605</v>
      </c>
      <c r="B21" t="s">
        <v>606</v>
      </c>
      <c r="C21" t="s">
        <v>607</v>
      </c>
      <c r="J21" t="s">
        <v>608</v>
      </c>
      <c r="M21" t="s">
        <v>294</v>
      </c>
      <c r="P21" t="s">
        <v>609</v>
      </c>
      <c r="Q21" t="s">
        <v>547</v>
      </c>
      <c r="R21">
        <v>22</v>
      </c>
      <c r="U21" s="25" t="s">
        <v>531</v>
      </c>
      <c r="V21" s="25" t="s">
        <v>739</v>
      </c>
      <c r="W21" s="25" t="s">
        <v>740</v>
      </c>
    </row>
    <row r="22" spans="1:23">
      <c r="A22" t="s">
        <v>610</v>
      </c>
      <c r="B22" t="s">
        <v>611</v>
      </c>
      <c r="C22" t="s">
        <v>519</v>
      </c>
      <c r="K22" t="s">
        <v>612</v>
      </c>
      <c r="M22" t="s">
        <v>613</v>
      </c>
      <c r="P22" t="s">
        <v>614</v>
      </c>
      <c r="Q22" t="s">
        <v>542</v>
      </c>
      <c r="R22">
        <v>21</v>
      </c>
      <c r="U22" s="25" t="s">
        <v>521</v>
      </c>
      <c r="V22" s="25" t="s">
        <v>545</v>
      </c>
      <c r="W22" s="25" t="s">
        <v>740</v>
      </c>
    </row>
    <row r="23" spans="1:23">
      <c r="A23" t="s">
        <v>548</v>
      </c>
      <c r="B23" t="s">
        <v>615</v>
      </c>
      <c r="C23" t="s">
        <v>616</v>
      </c>
      <c r="M23" t="s">
        <v>617</v>
      </c>
      <c r="P23" t="s">
        <v>618</v>
      </c>
      <c r="Q23" t="s">
        <v>542</v>
      </c>
      <c r="R23">
        <v>22</v>
      </c>
      <c r="U23" s="25" t="s">
        <v>530</v>
      </c>
      <c r="V23" s="25" t="s">
        <v>51</v>
      </c>
      <c r="W23" s="25" t="s">
        <v>740</v>
      </c>
    </row>
    <row r="24" spans="1:23">
      <c r="A24" t="s">
        <v>538</v>
      </c>
      <c r="B24" t="s">
        <v>619</v>
      </c>
      <c r="C24" t="s">
        <v>620</v>
      </c>
      <c r="M24" t="s">
        <v>621</v>
      </c>
      <c r="P24" t="s">
        <v>622</v>
      </c>
      <c r="Q24" t="s">
        <v>547</v>
      </c>
      <c r="R24">
        <v>22</v>
      </c>
      <c r="U24" s="25" t="s">
        <v>523</v>
      </c>
      <c r="V24" s="25" t="s">
        <v>540</v>
      </c>
      <c r="W24" s="25" t="s">
        <v>740</v>
      </c>
    </row>
    <row r="25" spans="1:23">
      <c r="A25" t="s">
        <v>543</v>
      </c>
      <c r="B25" t="s">
        <v>623</v>
      </c>
      <c r="C25" t="s">
        <v>624</v>
      </c>
      <c r="M25" t="s">
        <v>295</v>
      </c>
      <c r="O25" t="s">
        <v>625</v>
      </c>
      <c r="P25" t="s">
        <v>626</v>
      </c>
      <c r="Q25" t="s">
        <v>542</v>
      </c>
      <c r="R25">
        <v>22</v>
      </c>
      <c r="U25" s="25" t="s">
        <v>488</v>
      </c>
      <c r="V25" s="25" t="s">
        <v>254</v>
      </c>
      <c r="W25" s="25" t="s">
        <v>255</v>
      </c>
    </row>
    <row r="26" spans="1:23">
      <c r="A26" t="s">
        <v>567</v>
      </c>
      <c r="B26" t="s">
        <v>627</v>
      </c>
      <c r="C26" t="s">
        <v>628</v>
      </c>
      <c r="M26" t="s">
        <v>629</v>
      </c>
      <c r="P26" t="s">
        <v>630</v>
      </c>
      <c r="Q26" t="s">
        <v>547</v>
      </c>
      <c r="R26">
        <v>22</v>
      </c>
      <c r="U26" s="25" t="s">
        <v>493</v>
      </c>
      <c r="V26" s="25" t="s">
        <v>256</v>
      </c>
      <c r="W26" s="25" t="s">
        <v>255</v>
      </c>
    </row>
    <row r="27" spans="1:23">
      <c r="A27" t="s">
        <v>571</v>
      </c>
      <c r="B27" t="s">
        <v>631</v>
      </c>
      <c r="C27" t="s">
        <v>632</v>
      </c>
      <c r="M27" t="s">
        <v>633</v>
      </c>
      <c r="P27" t="s">
        <v>634</v>
      </c>
      <c r="Q27" t="s">
        <v>547</v>
      </c>
      <c r="R27">
        <v>22</v>
      </c>
      <c r="U27" s="25" t="s">
        <v>489</v>
      </c>
      <c r="V27" s="25" t="s">
        <v>741</v>
      </c>
      <c r="W27" s="25" t="s">
        <v>744</v>
      </c>
    </row>
    <row r="28" spans="1:23">
      <c r="A28" t="s">
        <v>635</v>
      </c>
      <c r="B28" t="s">
        <v>636</v>
      </c>
      <c r="C28" t="s">
        <v>637</v>
      </c>
      <c r="J28" t="s">
        <v>638</v>
      </c>
      <c r="M28" t="s">
        <v>359</v>
      </c>
      <c r="P28" t="s">
        <v>639</v>
      </c>
      <c r="Q28" t="s">
        <v>547</v>
      </c>
      <c r="R28">
        <v>22</v>
      </c>
      <c r="U28" s="25" t="s">
        <v>494</v>
      </c>
      <c r="V28" s="25" t="s">
        <v>742</v>
      </c>
      <c r="W28" s="25" t="s">
        <v>744</v>
      </c>
    </row>
    <row r="29" spans="1:23">
      <c r="A29" t="s">
        <v>610</v>
      </c>
      <c r="B29" t="s">
        <v>640</v>
      </c>
      <c r="C29" t="s">
        <v>641</v>
      </c>
      <c r="J29" t="s">
        <v>642</v>
      </c>
      <c r="K29" t="s">
        <v>643</v>
      </c>
      <c r="M29" t="s">
        <v>644</v>
      </c>
      <c r="P29" t="s">
        <v>645</v>
      </c>
      <c r="Q29" t="s">
        <v>547</v>
      </c>
      <c r="R29">
        <v>22</v>
      </c>
      <c r="U29" s="25" t="s">
        <v>498</v>
      </c>
      <c r="V29" s="25" t="s">
        <v>94</v>
      </c>
      <c r="W29" s="25" t="s">
        <v>744</v>
      </c>
    </row>
    <row r="30" spans="1:23">
      <c r="A30" t="s">
        <v>646</v>
      </c>
      <c r="B30" t="s">
        <v>647</v>
      </c>
      <c r="C30" t="s">
        <v>648</v>
      </c>
      <c r="M30" t="s">
        <v>169</v>
      </c>
      <c r="P30" t="s">
        <v>649</v>
      </c>
      <c r="Q30" t="s">
        <v>547</v>
      </c>
      <c r="R30">
        <v>22</v>
      </c>
      <c r="U30" s="25" t="s">
        <v>501</v>
      </c>
      <c r="V30" s="25" t="s">
        <v>743</v>
      </c>
      <c r="W30" s="25" t="s">
        <v>744</v>
      </c>
    </row>
    <row r="31" spans="1:23">
      <c r="A31" t="s">
        <v>650</v>
      </c>
      <c r="B31" t="s">
        <v>651</v>
      </c>
      <c r="C31" t="s">
        <v>652</v>
      </c>
      <c r="M31" t="s">
        <v>653</v>
      </c>
      <c r="P31" t="s">
        <v>654</v>
      </c>
      <c r="Q31" t="s">
        <v>542</v>
      </c>
      <c r="R31">
        <v>22</v>
      </c>
      <c r="U31" s="25" t="s">
        <v>504</v>
      </c>
      <c r="V31" s="25" t="s">
        <v>113</v>
      </c>
      <c r="W31" s="25" t="s">
        <v>744</v>
      </c>
    </row>
    <row r="32" spans="1:23">
      <c r="A32" t="s">
        <v>655</v>
      </c>
      <c r="B32" t="s">
        <v>656</v>
      </c>
      <c r="H32" t="s">
        <v>657</v>
      </c>
      <c r="P32" t="s">
        <v>658</v>
      </c>
      <c r="Q32" t="s">
        <v>547</v>
      </c>
      <c r="R32">
        <v>23</v>
      </c>
      <c r="U32" s="25" t="s">
        <v>507</v>
      </c>
      <c r="V32" s="25" t="s">
        <v>106</v>
      </c>
      <c r="W32" s="25" t="s">
        <v>744</v>
      </c>
    </row>
    <row r="33" spans="1:23">
      <c r="A33" t="s">
        <v>551</v>
      </c>
      <c r="B33" t="s">
        <v>659</v>
      </c>
      <c r="J33" t="s">
        <v>660</v>
      </c>
      <c r="M33" t="s">
        <v>661</v>
      </c>
      <c r="P33" t="s">
        <v>662</v>
      </c>
      <c r="Q33" t="s">
        <v>542</v>
      </c>
      <c r="R33">
        <v>23</v>
      </c>
      <c r="U33" s="25" t="s">
        <v>491</v>
      </c>
      <c r="V33" s="25" t="s">
        <v>88</v>
      </c>
      <c r="W33" s="25" t="s">
        <v>750</v>
      </c>
    </row>
    <row r="34" spans="1:23">
      <c r="A34" t="s">
        <v>663</v>
      </c>
      <c r="B34" t="s">
        <v>664</v>
      </c>
      <c r="J34" t="s">
        <v>665</v>
      </c>
      <c r="M34" t="s">
        <v>666</v>
      </c>
      <c r="P34" t="s">
        <v>667</v>
      </c>
      <c r="Q34" t="s">
        <v>542</v>
      </c>
      <c r="R34">
        <v>22</v>
      </c>
      <c r="U34" s="25" t="s">
        <v>496</v>
      </c>
      <c r="V34" s="25" t="s">
        <v>168</v>
      </c>
      <c r="W34" s="25" t="s">
        <v>750</v>
      </c>
    </row>
    <row r="35" spans="1:23">
      <c r="A35" t="s">
        <v>555</v>
      </c>
      <c r="B35" t="s">
        <v>668</v>
      </c>
      <c r="J35" t="s">
        <v>669</v>
      </c>
      <c r="M35" t="s">
        <v>670</v>
      </c>
      <c r="P35" t="s">
        <v>671</v>
      </c>
      <c r="Q35" t="s">
        <v>547</v>
      </c>
      <c r="R35">
        <v>23</v>
      </c>
      <c r="U35" s="25" t="s">
        <v>457</v>
      </c>
      <c r="V35" s="25" t="s">
        <v>152</v>
      </c>
      <c r="W35" s="25" t="s">
        <v>750</v>
      </c>
    </row>
    <row r="36" spans="1:23">
      <c r="A36" t="s">
        <v>558</v>
      </c>
      <c r="B36" t="s">
        <v>672</v>
      </c>
      <c r="J36" t="s">
        <v>673</v>
      </c>
      <c r="M36" t="s">
        <v>674</v>
      </c>
      <c r="P36" t="s">
        <v>675</v>
      </c>
      <c r="Q36" t="s">
        <v>547</v>
      </c>
      <c r="R36">
        <v>22</v>
      </c>
      <c r="U36" s="25" t="s">
        <v>503</v>
      </c>
      <c r="V36" s="25" t="s">
        <v>749</v>
      </c>
      <c r="W36" s="25" t="s">
        <v>750</v>
      </c>
    </row>
    <row r="37" spans="1:23">
      <c r="A37" t="s">
        <v>563</v>
      </c>
      <c r="B37" t="s">
        <v>676</v>
      </c>
      <c r="J37" t="s">
        <v>677</v>
      </c>
      <c r="M37" t="s">
        <v>678</v>
      </c>
      <c r="P37" t="s">
        <v>679</v>
      </c>
      <c r="Q37" t="s">
        <v>547</v>
      </c>
      <c r="R37">
        <v>21</v>
      </c>
      <c r="U37" s="25" t="s">
        <v>506</v>
      </c>
      <c r="V37" s="25" t="s">
        <v>748</v>
      </c>
      <c r="W37" s="25" t="s">
        <v>750</v>
      </c>
    </row>
    <row r="38" spans="1:23">
      <c r="A38" t="s">
        <v>575</v>
      </c>
      <c r="B38" t="s">
        <v>680</v>
      </c>
      <c r="J38" t="s">
        <v>681</v>
      </c>
      <c r="M38" t="s">
        <v>682</v>
      </c>
      <c r="P38" t="s">
        <v>683</v>
      </c>
      <c r="Q38" t="s">
        <v>542</v>
      </c>
      <c r="R38">
        <v>17</v>
      </c>
      <c r="U38" s="25" t="s">
        <v>492</v>
      </c>
      <c r="V38" s="25" t="s">
        <v>78</v>
      </c>
      <c r="W38" s="25" t="s">
        <v>751</v>
      </c>
    </row>
    <row r="39" spans="1:23">
      <c r="A39" t="s">
        <v>684</v>
      </c>
      <c r="B39" t="s">
        <v>685</v>
      </c>
      <c r="J39" t="s">
        <v>686</v>
      </c>
      <c r="M39" t="s">
        <v>687</v>
      </c>
      <c r="P39" t="s">
        <v>688</v>
      </c>
      <c r="Q39" t="s">
        <v>542</v>
      </c>
      <c r="R39">
        <v>24</v>
      </c>
      <c r="U39" s="25" t="s">
        <v>497</v>
      </c>
      <c r="V39" s="25" t="s">
        <v>45</v>
      </c>
      <c r="W39" s="25" t="s">
        <v>751</v>
      </c>
    </row>
    <row r="40" spans="1:23">
      <c r="A40" t="s">
        <v>578</v>
      </c>
      <c r="B40" t="s">
        <v>689</v>
      </c>
      <c r="J40" t="s">
        <v>690</v>
      </c>
      <c r="M40" t="s">
        <v>691</v>
      </c>
      <c r="P40" t="s">
        <v>692</v>
      </c>
      <c r="Q40" t="s">
        <v>542</v>
      </c>
      <c r="R40">
        <v>24</v>
      </c>
      <c r="U40" s="25" t="s">
        <v>532</v>
      </c>
      <c r="V40" s="25" t="s">
        <v>365</v>
      </c>
      <c r="W40" s="25" t="s">
        <v>751</v>
      </c>
    </row>
    <row r="41" spans="1:23">
      <c r="A41" t="s">
        <v>581</v>
      </c>
      <c r="B41" t="s">
        <v>693</v>
      </c>
      <c r="J41" t="s">
        <v>694</v>
      </c>
      <c r="M41" t="s">
        <v>321</v>
      </c>
      <c r="P41" t="s">
        <v>695</v>
      </c>
      <c r="Q41" t="s">
        <v>542</v>
      </c>
      <c r="R41">
        <v>23</v>
      </c>
      <c r="U41" s="25" t="s">
        <v>246</v>
      </c>
      <c r="V41" s="25" t="s">
        <v>246</v>
      </c>
      <c r="W41" s="25" t="s">
        <v>752</v>
      </c>
    </row>
    <row r="42" spans="1:23">
      <c r="A42" t="s">
        <v>589</v>
      </c>
      <c r="B42" t="s">
        <v>696</v>
      </c>
      <c r="J42" t="s">
        <v>697</v>
      </c>
      <c r="M42" t="s">
        <v>698</v>
      </c>
      <c r="P42" t="s">
        <v>699</v>
      </c>
      <c r="Q42" t="s">
        <v>542</v>
      </c>
      <c r="R42">
        <v>22</v>
      </c>
      <c r="U42" s="25" t="s">
        <v>248</v>
      </c>
      <c r="V42" s="25" t="s">
        <v>248</v>
      </c>
      <c r="W42" s="25" t="s">
        <v>752</v>
      </c>
    </row>
    <row r="43" spans="1:23">
      <c r="A43" t="s">
        <v>592</v>
      </c>
      <c r="B43" t="s">
        <v>700</v>
      </c>
      <c r="J43" t="s">
        <v>701</v>
      </c>
      <c r="M43" t="s">
        <v>318</v>
      </c>
      <c r="P43" t="s">
        <v>702</v>
      </c>
      <c r="Q43" t="s">
        <v>542</v>
      </c>
      <c r="R43">
        <v>22</v>
      </c>
      <c r="U43" s="25" t="s">
        <v>500</v>
      </c>
      <c r="V43" s="25" t="s">
        <v>107</v>
      </c>
      <c r="W43" s="25" t="s">
        <v>752</v>
      </c>
    </row>
    <row r="44" spans="1:23">
      <c r="A44" t="s">
        <v>595</v>
      </c>
      <c r="B44" t="s">
        <v>703</v>
      </c>
      <c r="J44" t="s">
        <v>704</v>
      </c>
      <c r="M44" t="s">
        <v>705</v>
      </c>
      <c r="P44" t="s">
        <v>706</v>
      </c>
      <c r="Q44" t="s">
        <v>542</v>
      </c>
      <c r="R44">
        <v>22</v>
      </c>
      <c r="U44" s="25" t="s">
        <v>95</v>
      </c>
      <c r="V44" s="25" t="s">
        <v>95</v>
      </c>
      <c r="W44" s="25" t="s">
        <v>752</v>
      </c>
    </row>
    <row r="45" spans="1:23">
      <c r="A45" t="s">
        <v>598</v>
      </c>
      <c r="B45" t="s">
        <v>707</v>
      </c>
      <c r="J45" t="s">
        <v>708</v>
      </c>
      <c r="M45" t="s">
        <v>709</v>
      </c>
      <c r="P45" t="s">
        <v>710</v>
      </c>
      <c r="Q45" t="s">
        <v>547</v>
      </c>
      <c r="R45">
        <v>21</v>
      </c>
      <c r="U45" s="25" t="s">
        <v>450</v>
      </c>
      <c r="V45" s="25" t="s">
        <v>96</v>
      </c>
      <c r="W45" s="25" t="s">
        <v>752</v>
      </c>
    </row>
    <row r="46" spans="1:23">
      <c r="A46" t="s">
        <v>602</v>
      </c>
      <c r="B46" t="s">
        <v>711</v>
      </c>
      <c r="J46" t="s">
        <v>712</v>
      </c>
      <c r="M46" t="s">
        <v>713</v>
      </c>
      <c r="P46" t="s">
        <v>714</v>
      </c>
      <c r="Q46" t="s">
        <v>547</v>
      </c>
      <c r="R46">
        <v>19</v>
      </c>
      <c r="U46" s="25" t="s">
        <v>509</v>
      </c>
      <c r="V46" s="25" t="s">
        <v>249</v>
      </c>
      <c r="W46" s="25" t="s">
        <v>752</v>
      </c>
    </row>
    <row r="47" spans="1:23">
      <c r="A47" t="s">
        <v>715</v>
      </c>
      <c r="B47" t="s">
        <v>716</v>
      </c>
      <c r="J47" t="s">
        <v>717</v>
      </c>
      <c r="K47" t="s">
        <v>718</v>
      </c>
      <c r="M47" t="s">
        <v>368</v>
      </c>
      <c r="P47" t="s">
        <v>719</v>
      </c>
      <c r="Q47" t="s">
        <v>547</v>
      </c>
      <c r="R47">
        <v>21</v>
      </c>
      <c r="U47" s="25" t="s">
        <v>510</v>
      </c>
      <c r="V47" s="25" t="s">
        <v>108</v>
      </c>
      <c r="W47" s="25" t="s">
        <v>752</v>
      </c>
    </row>
    <row r="48" spans="1:23">
      <c r="A48" t="s">
        <v>646</v>
      </c>
      <c r="B48" t="s">
        <v>720</v>
      </c>
      <c r="J48" t="s">
        <v>721</v>
      </c>
      <c r="M48" t="s">
        <v>722</v>
      </c>
      <c r="P48" t="s">
        <v>723</v>
      </c>
      <c r="Q48" t="s">
        <v>542</v>
      </c>
      <c r="R48">
        <v>24</v>
      </c>
      <c r="U48" s="25" t="s">
        <v>512</v>
      </c>
      <c r="V48" s="25" t="s">
        <v>157</v>
      </c>
      <c r="W48" s="25" t="s">
        <v>752</v>
      </c>
    </row>
    <row r="49" spans="1:24">
      <c r="A49" t="s">
        <v>724</v>
      </c>
      <c r="B49" t="s">
        <v>725</v>
      </c>
      <c r="J49" t="s">
        <v>726</v>
      </c>
      <c r="M49" t="s">
        <v>727</v>
      </c>
      <c r="P49" t="s">
        <v>728</v>
      </c>
      <c r="Q49" t="s">
        <v>542</v>
      </c>
      <c r="R49">
        <v>19</v>
      </c>
      <c r="U49" s="25" t="s">
        <v>514</v>
      </c>
      <c r="V49" s="25" t="s">
        <v>250</v>
      </c>
      <c r="W49" s="25" t="s">
        <v>752</v>
      </c>
    </row>
    <row r="50" spans="1:24">
      <c r="A50" t="s">
        <v>724</v>
      </c>
      <c r="B50" t="s">
        <v>729</v>
      </c>
      <c r="J50" t="s">
        <v>730</v>
      </c>
      <c r="M50" t="s">
        <v>731</v>
      </c>
      <c r="P50" t="s">
        <v>732</v>
      </c>
      <c r="Q50" t="s">
        <v>547</v>
      </c>
      <c r="R50">
        <v>18</v>
      </c>
      <c r="U50" s="25" t="s">
        <v>515</v>
      </c>
      <c r="V50" s="25" t="s">
        <v>175</v>
      </c>
      <c r="W50" s="25" t="s">
        <v>752</v>
      </c>
    </row>
    <row r="51" spans="1:24">
      <c r="A51" t="s">
        <v>733</v>
      </c>
      <c r="B51" t="s">
        <v>734</v>
      </c>
      <c r="J51" t="s">
        <v>735</v>
      </c>
      <c r="K51" t="s">
        <v>736</v>
      </c>
      <c r="P51" t="s">
        <v>737</v>
      </c>
      <c r="Q51" t="s">
        <v>547</v>
      </c>
      <c r="R51">
        <v>20</v>
      </c>
      <c r="U51" s="25" t="s">
        <v>517</v>
      </c>
      <c r="V51" s="25" t="s">
        <v>145</v>
      </c>
      <c r="W51" s="25" t="s">
        <v>752</v>
      </c>
    </row>
    <row r="52" spans="1:24">
      <c r="U52" s="25" t="s">
        <v>459</v>
      </c>
      <c r="V52" s="25" t="s">
        <v>137</v>
      </c>
      <c r="W52" s="25" t="s">
        <v>752</v>
      </c>
    </row>
    <row r="53" spans="1:24">
      <c r="U53" s="25" t="s">
        <v>520</v>
      </c>
      <c r="V53" s="25" t="s">
        <v>122</v>
      </c>
      <c r="W53" s="25" t="s">
        <v>752</v>
      </c>
    </row>
    <row r="54" spans="1:24">
      <c r="U54" s="25" t="s">
        <v>251</v>
      </c>
      <c r="V54" s="25" t="s">
        <v>251</v>
      </c>
      <c r="W54" s="25" t="s">
        <v>752</v>
      </c>
    </row>
    <row r="55" spans="1:24">
      <c r="U55" s="25" t="s">
        <v>522</v>
      </c>
      <c r="V55" s="25" t="s">
        <v>174</v>
      </c>
      <c r="W55" s="25" t="s">
        <v>752</v>
      </c>
    </row>
    <row r="56" spans="1:24">
      <c r="U56" s="25" t="s">
        <v>252</v>
      </c>
      <c r="V56" s="25" t="s">
        <v>739</v>
      </c>
      <c r="W56" s="25"/>
    </row>
    <row r="57" spans="1:24">
      <c r="U57" s="25" t="s">
        <v>253</v>
      </c>
      <c r="V57" s="25" t="s">
        <v>253</v>
      </c>
      <c r="W57" s="25" t="s">
        <v>752</v>
      </c>
    </row>
    <row r="58" spans="1:24">
      <c r="U58" s="25" t="s">
        <v>524</v>
      </c>
      <c r="V58" s="25" t="s">
        <v>118</v>
      </c>
      <c r="W58" s="25" t="s">
        <v>752</v>
      </c>
    </row>
    <row r="59" spans="1:24">
      <c r="V59" s="24" t="s">
        <v>278</v>
      </c>
      <c r="W59" s="24" t="s">
        <v>757</v>
      </c>
      <c r="X59" s="24" t="s">
        <v>179</v>
      </c>
    </row>
    <row r="60" spans="1:24">
      <c r="V60" s="24" t="s">
        <v>279</v>
      </c>
      <c r="W60" s="24" t="s">
        <v>757</v>
      </c>
      <c r="X60" s="24" t="s">
        <v>179</v>
      </c>
    </row>
    <row r="61" spans="1:24">
      <c r="V61" s="24" t="s">
        <v>280</v>
      </c>
      <c r="W61" s="24" t="s">
        <v>757</v>
      </c>
      <c r="X61" s="24" t="s">
        <v>179</v>
      </c>
    </row>
    <row r="62" spans="1:24">
      <c r="V62" s="24" t="s">
        <v>281</v>
      </c>
      <c r="W62" s="24" t="s">
        <v>757</v>
      </c>
      <c r="X62" s="24" t="s">
        <v>179</v>
      </c>
    </row>
    <row r="63" spans="1:24">
      <c r="V63" s="24" t="s">
        <v>282</v>
      </c>
      <c r="W63" s="24" t="s">
        <v>740</v>
      </c>
      <c r="X63" s="24" t="s">
        <v>181</v>
      </c>
    </row>
    <row r="64" spans="1:24">
      <c r="V64" s="24" t="s">
        <v>283</v>
      </c>
      <c r="W64" s="24" t="s">
        <v>740</v>
      </c>
      <c r="X64" s="24" t="s">
        <v>181</v>
      </c>
    </row>
    <row r="65" spans="22:24">
      <c r="V65" s="24" t="s">
        <v>284</v>
      </c>
      <c r="W65" s="24" t="s">
        <v>740</v>
      </c>
      <c r="X65" s="24" t="s">
        <v>181</v>
      </c>
    </row>
    <row r="66" spans="22:24">
      <c r="V66" s="24" t="s">
        <v>285</v>
      </c>
      <c r="W66" s="24" t="s">
        <v>740</v>
      </c>
      <c r="X66" s="24" t="s">
        <v>181</v>
      </c>
    </row>
    <row r="67" spans="22:24">
      <c r="V67" s="24" t="s">
        <v>286</v>
      </c>
      <c r="W67" s="24" t="s">
        <v>740</v>
      </c>
      <c r="X67" s="24" t="s">
        <v>181</v>
      </c>
    </row>
    <row r="68" spans="22:24">
      <c r="V68" s="24" t="s">
        <v>287</v>
      </c>
      <c r="W68" s="24" t="s">
        <v>740</v>
      </c>
      <c r="X68" s="24" t="s">
        <v>181</v>
      </c>
    </row>
    <row r="69" spans="22:24">
      <c r="V69" s="24" t="s">
        <v>288</v>
      </c>
      <c r="W69" s="24" t="s">
        <v>740</v>
      </c>
      <c r="X69" s="24" t="s">
        <v>181</v>
      </c>
    </row>
    <row r="70" spans="22:24">
      <c r="V70" s="24" t="s">
        <v>289</v>
      </c>
      <c r="W70" s="24" t="s">
        <v>740</v>
      </c>
      <c r="X70" s="24" t="s">
        <v>181</v>
      </c>
    </row>
    <row r="71" spans="22:24">
      <c r="V71" s="24" t="s">
        <v>290</v>
      </c>
      <c r="W71" s="24" t="s">
        <v>740</v>
      </c>
      <c r="X71" s="24" t="s">
        <v>181</v>
      </c>
    </row>
    <row r="72" spans="22:24">
      <c r="V72" s="24" t="s">
        <v>291</v>
      </c>
      <c r="W72" s="24" t="s">
        <v>740</v>
      </c>
      <c r="X72" s="24" t="s">
        <v>181</v>
      </c>
    </row>
    <row r="73" spans="22:24">
      <c r="V73" s="24" t="s">
        <v>292</v>
      </c>
      <c r="W73" s="24" t="s">
        <v>740</v>
      </c>
      <c r="X73" s="24" t="s">
        <v>181</v>
      </c>
    </row>
    <row r="74" spans="22:24">
      <c r="V74" s="24" t="s">
        <v>293</v>
      </c>
      <c r="W74" s="24" t="s">
        <v>740</v>
      </c>
      <c r="X74" s="24" t="s">
        <v>183</v>
      </c>
    </row>
    <row r="75" spans="22:24">
      <c r="V75" s="24" t="s">
        <v>294</v>
      </c>
      <c r="W75" s="24" t="s">
        <v>740</v>
      </c>
      <c r="X75" s="24" t="s">
        <v>183</v>
      </c>
    </row>
    <row r="76" spans="22:24">
      <c r="V76" s="24" t="s">
        <v>295</v>
      </c>
      <c r="W76" s="24" t="s">
        <v>740</v>
      </c>
      <c r="X76" s="24" t="s">
        <v>183</v>
      </c>
    </row>
    <row r="77" spans="22:24">
      <c r="V77" s="24" t="s">
        <v>296</v>
      </c>
      <c r="W77" s="24" t="s">
        <v>740</v>
      </c>
      <c r="X77" s="24" t="s">
        <v>183</v>
      </c>
    </row>
    <row r="78" spans="22:24">
      <c r="V78" s="24" t="s">
        <v>297</v>
      </c>
      <c r="W78" s="24" t="s">
        <v>740</v>
      </c>
      <c r="X78" s="24" t="s">
        <v>183</v>
      </c>
    </row>
    <row r="79" spans="22:24">
      <c r="V79" s="24" t="s">
        <v>298</v>
      </c>
      <c r="W79" s="24" t="s">
        <v>740</v>
      </c>
      <c r="X79" s="24" t="s">
        <v>183</v>
      </c>
    </row>
    <row r="80" spans="22:24">
      <c r="V80" s="24" t="s">
        <v>299</v>
      </c>
      <c r="W80" s="24" t="s">
        <v>740</v>
      </c>
      <c r="X80" s="24" t="s">
        <v>183</v>
      </c>
    </row>
    <row r="81" spans="22:24">
      <c r="V81" s="24" t="s">
        <v>300</v>
      </c>
      <c r="W81" s="24" t="s">
        <v>740</v>
      </c>
      <c r="X81" s="24" t="s">
        <v>183</v>
      </c>
    </row>
    <row r="82" spans="22:24">
      <c r="V82" s="24" t="s">
        <v>301</v>
      </c>
      <c r="W82" s="24" t="s">
        <v>740</v>
      </c>
      <c r="X82" s="24" t="s">
        <v>183</v>
      </c>
    </row>
    <row r="83" spans="22:24">
      <c r="V83" s="24" t="s">
        <v>302</v>
      </c>
      <c r="W83" s="24" t="s">
        <v>740</v>
      </c>
      <c r="X83" s="24" t="s">
        <v>183</v>
      </c>
    </row>
    <row r="84" spans="22:24">
      <c r="V84" s="24" t="s">
        <v>303</v>
      </c>
      <c r="W84" s="24" t="s">
        <v>740</v>
      </c>
      <c r="X84" s="24" t="s">
        <v>183</v>
      </c>
    </row>
    <row r="85" spans="22:24">
      <c r="V85" s="24" t="s">
        <v>304</v>
      </c>
      <c r="W85" s="24" t="s">
        <v>740</v>
      </c>
      <c r="X85" s="24" t="s">
        <v>183</v>
      </c>
    </row>
    <row r="86" spans="22:24">
      <c r="V86" s="24" t="s">
        <v>305</v>
      </c>
      <c r="W86" s="24" t="s">
        <v>740</v>
      </c>
      <c r="X86" s="24" t="s">
        <v>183</v>
      </c>
    </row>
    <row r="87" spans="22:24">
      <c r="V87" s="24" t="s">
        <v>306</v>
      </c>
      <c r="W87" s="24" t="s">
        <v>740</v>
      </c>
      <c r="X87" s="24" t="s">
        <v>183</v>
      </c>
    </row>
    <row r="88" spans="22:24">
      <c r="V88" s="24" t="s">
        <v>307</v>
      </c>
      <c r="W88" s="24" t="s">
        <v>740</v>
      </c>
      <c r="X88" s="24" t="s">
        <v>183</v>
      </c>
    </row>
    <row r="89" spans="22:24">
      <c r="V89" s="24" t="s">
        <v>308</v>
      </c>
      <c r="W89" s="24" t="s">
        <v>740</v>
      </c>
      <c r="X89" s="24" t="s">
        <v>183</v>
      </c>
    </row>
    <row r="90" spans="22:24">
      <c r="V90" s="24" t="s">
        <v>309</v>
      </c>
      <c r="W90" s="24" t="s">
        <v>740</v>
      </c>
      <c r="X90" s="24" t="s">
        <v>183</v>
      </c>
    </row>
    <row r="91" spans="22:24">
      <c r="V91" s="24" t="s">
        <v>310</v>
      </c>
      <c r="W91" s="24" t="s">
        <v>740</v>
      </c>
      <c r="X91" s="24" t="s">
        <v>183</v>
      </c>
    </row>
    <row r="92" spans="22:24">
      <c r="V92" s="24" t="s">
        <v>311</v>
      </c>
      <c r="W92" s="24" t="s">
        <v>740</v>
      </c>
      <c r="X92" s="24" t="s">
        <v>183</v>
      </c>
    </row>
    <row r="93" spans="22:24">
      <c r="V93" s="24" t="s">
        <v>312</v>
      </c>
      <c r="W93" s="24" t="s">
        <v>740</v>
      </c>
      <c r="X93" s="24" t="s">
        <v>186</v>
      </c>
    </row>
    <row r="94" spans="22:24">
      <c r="V94" s="24" t="s">
        <v>313</v>
      </c>
      <c r="W94" s="24" t="s">
        <v>740</v>
      </c>
      <c r="X94" s="24" t="s">
        <v>187</v>
      </c>
    </row>
    <row r="95" spans="22:24">
      <c r="V95" s="24" t="s">
        <v>250</v>
      </c>
      <c r="W95" s="24" t="s">
        <v>740</v>
      </c>
      <c r="X95" s="24" t="s">
        <v>187</v>
      </c>
    </row>
    <row r="96" spans="22:24">
      <c r="V96" s="24" t="s">
        <v>314</v>
      </c>
      <c r="W96" s="24" t="s">
        <v>740</v>
      </c>
      <c r="X96" s="24" t="s">
        <v>187</v>
      </c>
    </row>
    <row r="97" spans="22:24">
      <c r="V97" s="24" t="s">
        <v>315</v>
      </c>
      <c r="W97" s="24" t="s">
        <v>740</v>
      </c>
      <c r="X97" s="24" t="s">
        <v>188</v>
      </c>
    </row>
    <row r="98" spans="22:24">
      <c r="V98" s="24" t="s">
        <v>316</v>
      </c>
      <c r="W98" s="24" t="s">
        <v>740</v>
      </c>
      <c r="X98" s="24" t="s">
        <v>188</v>
      </c>
    </row>
    <row r="99" spans="22:24">
      <c r="V99" s="24" t="s">
        <v>317</v>
      </c>
      <c r="W99" s="24" t="s">
        <v>740</v>
      </c>
      <c r="X99" s="24" t="s">
        <v>189</v>
      </c>
    </row>
    <row r="100" spans="22:24">
      <c r="V100" s="24" t="s">
        <v>318</v>
      </c>
      <c r="W100" s="24" t="s">
        <v>740</v>
      </c>
      <c r="X100" s="24" t="s">
        <v>189</v>
      </c>
    </row>
    <row r="101" spans="22:24">
      <c r="V101" s="24" t="s">
        <v>319</v>
      </c>
      <c r="W101" s="24" t="s">
        <v>740</v>
      </c>
      <c r="X101" s="24" t="s">
        <v>189</v>
      </c>
    </row>
    <row r="102" spans="22:24">
      <c r="V102" s="24" t="s">
        <v>320</v>
      </c>
      <c r="W102" s="24" t="s">
        <v>740</v>
      </c>
      <c r="X102" s="24" t="s">
        <v>189</v>
      </c>
    </row>
    <row r="103" spans="22:24">
      <c r="V103" s="24" t="s">
        <v>321</v>
      </c>
      <c r="W103" s="24" t="s">
        <v>740</v>
      </c>
      <c r="X103" s="24" t="s">
        <v>189</v>
      </c>
    </row>
    <row r="104" spans="22:24">
      <c r="V104" s="24" t="s">
        <v>322</v>
      </c>
      <c r="W104" s="24" t="s">
        <v>740</v>
      </c>
      <c r="X104" s="24" t="s">
        <v>189</v>
      </c>
    </row>
    <row r="105" spans="22:24">
      <c r="V105" s="24" t="s">
        <v>323</v>
      </c>
      <c r="W105" s="24" t="s">
        <v>740</v>
      </c>
      <c r="X105" s="24" t="s">
        <v>189</v>
      </c>
    </row>
    <row r="106" spans="22:24">
      <c r="V106" s="24" t="s">
        <v>324</v>
      </c>
      <c r="W106" s="24" t="s">
        <v>740</v>
      </c>
      <c r="X106" s="24" t="s">
        <v>189</v>
      </c>
    </row>
    <row r="107" spans="22:24">
      <c r="V107" s="24" t="s">
        <v>325</v>
      </c>
      <c r="W107" s="24" t="s">
        <v>740</v>
      </c>
      <c r="X107" s="24" t="s">
        <v>189</v>
      </c>
    </row>
    <row r="108" spans="22:24">
      <c r="V108" s="24" t="s">
        <v>326</v>
      </c>
      <c r="W108" s="24" t="s">
        <v>740</v>
      </c>
      <c r="X108" s="24" t="s">
        <v>189</v>
      </c>
    </row>
    <row r="109" spans="22:24">
      <c r="V109" s="24" t="s">
        <v>327</v>
      </c>
      <c r="W109" s="24" t="s">
        <v>740</v>
      </c>
      <c r="X109" s="24" t="s">
        <v>189</v>
      </c>
    </row>
    <row r="110" spans="22:24">
      <c r="V110" s="24" t="s">
        <v>328</v>
      </c>
      <c r="W110" s="24" t="s">
        <v>740</v>
      </c>
      <c r="X110" s="24" t="s">
        <v>189</v>
      </c>
    </row>
    <row r="111" spans="22:24">
      <c r="V111" s="24" t="s">
        <v>329</v>
      </c>
      <c r="W111" s="24" t="s">
        <v>740</v>
      </c>
      <c r="X111" s="24" t="s">
        <v>189</v>
      </c>
    </row>
    <row r="112" spans="22:24">
      <c r="V112" s="24" t="s">
        <v>330</v>
      </c>
      <c r="W112" s="24" t="s">
        <v>740</v>
      </c>
      <c r="X112" s="24" t="s">
        <v>192</v>
      </c>
    </row>
    <row r="113" spans="22:24">
      <c r="V113" s="24" t="s">
        <v>331</v>
      </c>
      <c r="W113" s="24" t="s">
        <v>740</v>
      </c>
      <c r="X113" s="24" t="s">
        <v>192</v>
      </c>
    </row>
    <row r="114" spans="22:24">
      <c r="V114" s="24" t="s">
        <v>332</v>
      </c>
      <c r="W114" s="24" t="s">
        <v>740</v>
      </c>
      <c r="X114" s="24" t="s">
        <v>192</v>
      </c>
    </row>
    <row r="115" spans="22:24">
      <c r="V115" s="24" t="s">
        <v>333</v>
      </c>
      <c r="W115" s="24" t="s">
        <v>740</v>
      </c>
      <c r="X115" s="24" t="s">
        <v>192</v>
      </c>
    </row>
    <row r="116" spans="22:24">
      <c r="V116" s="24" t="s">
        <v>334</v>
      </c>
      <c r="W116" s="24" t="s">
        <v>740</v>
      </c>
      <c r="X116" s="24" t="s">
        <v>192</v>
      </c>
    </row>
    <row r="117" spans="22:24">
      <c r="V117" s="24" t="s">
        <v>335</v>
      </c>
      <c r="W117" s="24" t="s">
        <v>740</v>
      </c>
      <c r="X117" s="24" t="s">
        <v>192</v>
      </c>
    </row>
    <row r="118" spans="22:24">
      <c r="V118" s="24" t="s">
        <v>336</v>
      </c>
      <c r="W118" s="24" t="s">
        <v>740</v>
      </c>
      <c r="X118" s="24" t="s">
        <v>192</v>
      </c>
    </row>
    <row r="119" spans="22:24">
      <c r="V119" s="24" t="s">
        <v>337</v>
      </c>
      <c r="W119" s="24" t="s">
        <v>740</v>
      </c>
      <c r="X119" s="24" t="s">
        <v>192</v>
      </c>
    </row>
    <row r="120" spans="22:24">
      <c r="V120" s="24" t="s">
        <v>338</v>
      </c>
      <c r="W120" s="24" t="s">
        <v>740</v>
      </c>
      <c r="X120" s="24" t="s">
        <v>192</v>
      </c>
    </row>
    <row r="121" spans="22:24">
      <c r="V121" s="24" t="s">
        <v>339</v>
      </c>
      <c r="W121" s="24" t="s">
        <v>740</v>
      </c>
      <c r="X121" s="24" t="s">
        <v>192</v>
      </c>
    </row>
    <row r="122" spans="22:24">
      <c r="V122" s="24" t="s">
        <v>340</v>
      </c>
      <c r="W122" s="24" t="s">
        <v>740</v>
      </c>
      <c r="X122" s="24" t="s">
        <v>192</v>
      </c>
    </row>
    <row r="123" spans="22:24">
      <c r="V123" s="24" t="s">
        <v>341</v>
      </c>
      <c r="W123" s="24" t="s">
        <v>740</v>
      </c>
      <c r="X123" s="24" t="s">
        <v>192</v>
      </c>
    </row>
    <row r="124" spans="22:24">
      <c r="V124" s="24" t="s">
        <v>342</v>
      </c>
      <c r="W124" s="24" t="s">
        <v>740</v>
      </c>
      <c r="X124" s="24" t="s">
        <v>195</v>
      </c>
    </row>
    <row r="125" spans="22:24">
      <c r="V125" s="24" t="s">
        <v>343</v>
      </c>
      <c r="W125" s="24" t="s">
        <v>740</v>
      </c>
      <c r="X125" s="24" t="s">
        <v>196</v>
      </c>
    </row>
    <row r="126" spans="22:24">
      <c r="V126" s="24" t="s">
        <v>344</v>
      </c>
      <c r="W126" s="24" t="s">
        <v>740</v>
      </c>
      <c r="X126" s="24" t="s">
        <v>197</v>
      </c>
    </row>
    <row r="127" spans="22:24">
      <c r="V127" s="24" t="s">
        <v>345</v>
      </c>
      <c r="W127" s="24" t="s">
        <v>740</v>
      </c>
      <c r="X127" s="24" t="s">
        <v>197</v>
      </c>
    </row>
    <row r="128" spans="22:24">
      <c r="V128" s="24" t="s">
        <v>346</v>
      </c>
      <c r="W128" s="24" t="s">
        <v>740</v>
      </c>
      <c r="X128" s="24" t="s">
        <v>197</v>
      </c>
    </row>
    <row r="129" spans="22:24">
      <c r="V129" s="24" t="s">
        <v>347</v>
      </c>
      <c r="W129" s="24" t="s">
        <v>740</v>
      </c>
      <c r="X129" s="24" t="s">
        <v>197</v>
      </c>
    </row>
    <row r="130" spans="22:24">
      <c r="V130" s="24" t="s">
        <v>348</v>
      </c>
      <c r="W130" s="24" t="s">
        <v>740</v>
      </c>
      <c r="X130" s="24" t="s">
        <v>197</v>
      </c>
    </row>
    <row r="131" spans="22:24">
      <c r="V131" s="24" t="s">
        <v>349</v>
      </c>
      <c r="W131" s="24" t="s">
        <v>740</v>
      </c>
      <c r="X131" s="24" t="s">
        <v>197</v>
      </c>
    </row>
    <row r="132" spans="22:24">
      <c r="V132" s="24" t="s">
        <v>350</v>
      </c>
      <c r="W132" s="24" t="s">
        <v>740</v>
      </c>
      <c r="X132" s="24" t="s">
        <v>197</v>
      </c>
    </row>
    <row r="133" spans="22:24">
      <c r="V133" s="24" t="s">
        <v>156</v>
      </c>
      <c r="W133" s="24" t="s">
        <v>740</v>
      </c>
      <c r="X133" s="24" t="s">
        <v>197</v>
      </c>
    </row>
    <row r="134" spans="22:24">
      <c r="V134" s="24" t="s">
        <v>351</v>
      </c>
      <c r="W134" s="24" t="s">
        <v>740</v>
      </c>
      <c r="X134" s="24" t="s">
        <v>197</v>
      </c>
    </row>
    <row r="135" spans="22:24">
      <c r="V135" s="24" t="s">
        <v>352</v>
      </c>
      <c r="W135" s="24" t="s">
        <v>740</v>
      </c>
      <c r="X135" s="24" t="s">
        <v>197</v>
      </c>
    </row>
    <row r="136" spans="22:24">
      <c r="V136" s="24" t="s">
        <v>353</v>
      </c>
      <c r="W136" s="24" t="s">
        <v>740</v>
      </c>
      <c r="X136" s="24" t="s">
        <v>197</v>
      </c>
    </row>
    <row r="137" spans="22:24">
      <c r="V137" s="24" t="s">
        <v>354</v>
      </c>
      <c r="W137" s="24" t="s">
        <v>740</v>
      </c>
      <c r="X137" s="24" t="s">
        <v>199</v>
      </c>
    </row>
    <row r="138" spans="22:24">
      <c r="V138" s="24" t="s">
        <v>355</v>
      </c>
      <c r="W138" s="24" t="s">
        <v>740</v>
      </c>
      <c r="X138" s="24" t="s">
        <v>199</v>
      </c>
    </row>
    <row r="139" spans="22:24">
      <c r="V139" s="24" t="s">
        <v>356</v>
      </c>
      <c r="W139" s="24" t="s">
        <v>740</v>
      </c>
      <c r="X139" s="24" t="s">
        <v>199</v>
      </c>
    </row>
    <row r="140" spans="22:24">
      <c r="V140" s="24" t="s">
        <v>357</v>
      </c>
      <c r="W140" s="24" t="s">
        <v>740</v>
      </c>
      <c r="X140" s="24" t="s">
        <v>200</v>
      </c>
    </row>
    <row r="141" spans="22:24">
      <c r="V141" s="24" t="s">
        <v>358</v>
      </c>
      <c r="W141" s="24" t="s">
        <v>740</v>
      </c>
      <c r="X141" s="24" t="s">
        <v>200</v>
      </c>
    </row>
    <row r="142" spans="22:24">
      <c r="V142" s="24" t="s">
        <v>359</v>
      </c>
      <c r="W142" s="24" t="s">
        <v>762</v>
      </c>
      <c r="X142" s="24" t="s">
        <v>201</v>
      </c>
    </row>
    <row r="143" spans="22:24">
      <c r="V143" s="24" t="s">
        <v>360</v>
      </c>
      <c r="W143" s="24" t="s">
        <v>740</v>
      </c>
      <c r="X143" s="24" t="s">
        <v>203</v>
      </c>
    </row>
    <row r="144" spans="22:24">
      <c r="V144" s="24" t="s">
        <v>169</v>
      </c>
      <c r="W144" s="24" t="s">
        <v>740</v>
      </c>
      <c r="X144" s="24" t="s">
        <v>203</v>
      </c>
    </row>
    <row r="145" spans="22:24">
      <c r="V145" s="24" t="s">
        <v>361</v>
      </c>
      <c r="W145" s="24" t="s">
        <v>740</v>
      </c>
      <c r="X145" s="24" t="s">
        <v>206</v>
      </c>
    </row>
    <row r="146" spans="22:24">
      <c r="V146" s="24" t="s">
        <v>361</v>
      </c>
      <c r="W146" s="24" t="s">
        <v>759</v>
      </c>
      <c r="X146" s="24"/>
    </row>
    <row r="147" spans="22:24">
      <c r="V147" s="24" t="s">
        <v>362</v>
      </c>
      <c r="W147" s="24" t="s">
        <v>759</v>
      </c>
      <c r="X147" s="24" t="s">
        <v>208</v>
      </c>
    </row>
    <row r="148" spans="22:24">
      <c r="V148" s="24" t="s">
        <v>363</v>
      </c>
      <c r="W148" s="24" t="s">
        <v>759</v>
      </c>
      <c r="X148" s="24" t="s">
        <v>208</v>
      </c>
    </row>
    <row r="149" spans="22:24">
      <c r="V149" s="24" t="s">
        <v>166</v>
      </c>
      <c r="W149" s="24" t="s">
        <v>759</v>
      </c>
      <c r="X149" s="24" t="s">
        <v>210</v>
      </c>
    </row>
    <row r="150" spans="22:24">
      <c r="V150" s="24" t="s">
        <v>364</v>
      </c>
      <c r="W150" s="24" t="s">
        <v>759</v>
      </c>
      <c r="X150" s="24" t="s">
        <v>210</v>
      </c>
    </row>
    <row r="151" spans="22:24">
      <c r="V151" s="24" t="s">
        <v>152</v>
      </c>
      <c r="W151" s="24" t="s">
        <v>759</v>
      </c>
      <c r="X151" s="24" t="s">
        <v>211</v>
      </c>
    </row>
    <row r="152" spans="22:24">
      <c r="V152" s="24" t="s">
        <v>152</v>
      </c>
      <c r="W152" s="24" t="s">
        <v>750</v>
      </c>
      <c r="X152" s="24"/>
    </row>
    <row r="153" spans="22:24">
      <c r="V153" s="24" t="s">
        <v>152</v>
      </c>
      <c r="W153" s="24" t="s">
        <v>751</v>
      </c>
      <c r="X153" s="24"/>
    </row>
    <row r="154" spans="22:24">
      <c r="V154" s="24" t="s">
        <v>365</v>
      </c>
      <c r="W154" s="24" t="s">
        <v>740</v>
      </c>
      <c r="X154" s="24"/>
    </row>
    <row r="155" spans="22:24">
      <c r="V155" s="24" t="s">
        <v>365</v>
      </c>
      <c r="W155" s="24" t="s">
        <v>759</v>
      </c>
      <c r="X155" s="24" t="s">
        <v>213</v>
      </c>
    </row>
    <row r="156" spans="22:24">
      <c r="V156" s="24" t="s">
        <v>155</v>
      </c>
      <c r="W156" s="24" t="s">
        <v>751</v>
      </c>
      <c r="X156" s="24" t="s">
        <v>215</v>
      </c>
    </row>
    <row r="157" spans="22:24">
      <c r="V157" s="24" t="s">
        <v>366</v>
      </c>
      <c r="W157" s="24" t="s">
        <v>751</v>
      </c>
      <c r="X157" s="24" t="s">
        <v>215</v>
      </c>
    </row>
    <row r="158" spans="22:24">
      <c r="V158" s="24" t="s">
        <v>367</v>
      </c>
      <c r="W158" s="24" t="s">
        <v>751</v>
      </c>
      <c r="X158" s="24" t="s">
        <v>215</v>
      </c>
    </row>
    <row r="159" spans="22:24">
      <c r="V159" s="24" t="s">
        <v>368</v>
      </c>
      <c r="W159" s="24" t="s">
        <v>751</v>
      </c>
      <c r="X159" s="24" t="s">
        <v>217</v>
      </c>
    </row>
    <row r="160" spans="22:24">
      <c r="V160" s="24" t="s">
        <v>368</v>
      </c>
      <c r="W160" s="24" t="s">
        <v>740</v>
      </c>
      <c r="X160" s="24"/>
    </row>
    <row r="161" spans="22:24">
      <c r="V161" s="24" t="s">
        <v>168</v>
      </c>
      <c r="W161" s="24" t="s">
        <v>750</v>
      </c>
      <c r="X161" s="24" t="s">
        <v>218</v>
      </c>
    </row>
    <row r="162" spans="22:24">
      <c r="V162" s="24" t="s">
        <v>88</v>
      </c>
      <c r="W162" s="24" t="s">
        <v>750</v>
      </c>
      <c r="X162" s="24" t="s">
        <v>218</v>
      </c>
    </row>
    <row r="163" spans="22:24">
      <c r="V163" s="24" t="s">
        <v>369</v>
      </c>
      <c r="W163" s="24" t="s">
        <v>750</v>
      </c>
      <c r="X163" s="24" t="s">
        <v>218</v>
      </c>
    </row>
    <row r="164" spans="22:24">
      <c r="V164" s="24" t="s">
        <v>370</v>
      </c>
      <c r="W164" s="24" t="s">
        <v>760</v>
      </c>
      <c r="X164" s="24" t="s">
        <v>221</v>
      </c>
    </row>
    <row r="165" spans="22:24">
      <c r="V165" s="24" t="s">
        <v>371</v>
      </c>
      <c r="W165" s="24" t="s">
        <v>760</v>
      </c>
      <c r="X165" s="24" t="s">
        <v>222</v>
      </c>
    </row>
    <row r="166" spans="22:24">
      <c r="V166" s="24" t="s">
        <v>372</v>
      </c>
      <c r="W166" s="24" t="s">
        <v>760</v>
      </c>
      <c r="X166" s="24" t="s">
        <v>222</v>
      </c>
    </row>
    <row r="167" spans="22:24">
      <c r="V167" s="24" t="s">
        <v>137</v>
      </c>
      <c r="W167" s="24" t="s">
        <v>760</v>
      </c>
      <c r="X167" s="24" t="s">
        <v>223</v>
      </c>
    </row>
    <row r="168" spans="22:24">
      <c r="V168" s="24" t="s">
        <v>373</v>
      </c>
      <c r="W168" s="24" t="s">
        <v>760</v>
      </c>
      <c r="X168" s="24" t="s">
        <v>223</v>
      </c>
    </row>
    <row r="169" spans="22:24">
      <c r="V169" s="24" t="s">
        <v>94</v>
      </c>
      <c r="W169" s="24" t="s">
        <v>763</v>
      </c>
      <c r="X169" s="24" t="s">
        <v>226</v>
      </c>
    </row>
    <row r="170" spans="22:24">
      <c r="V170" s="24" t="s">
        <v>374</v>
      </c>
      <c r="W170" s="24" t="s">
        <v>763</v>
      </c>
      <c r="X170" s="24" t="s">
        <v>226</v>
      </c>
    </row>
    <row r="171" spans="22:24">
      <c r="V171" s="24" t="s">
        <v>375</v>
      </c>
      <c r="W171" s="24" t="s">
        <v>763</v>
      </c>
      <c r="X171" s="24" t="s">
        <v>226</v>
      </c>
    </row>
    <row r="172" spans="22:24">
      <c r="V172" s="24" t="s">
        <v>91</v>
      </c>
      <c r="W172" s="24" t="s">
        <v>763</v>
      </c>
      <c r="X172" s="24" t="s">
        <v>226</v>
      </c>
    </row>
    <row r="173" spans="22:24">
      <c r="V173" s="24" t="s">
        <v>84</v>
      </c>
      <c r="W173" s="24" t="s">
        <v>761</v>
      </c>
      <c r="X173" s="24" t="s">
        <v>228</v>
      </c>
    </row>
    <row r="174" spans="22:24">
      <c r="V174" s="24" t="s">
        <v>376</v>
      </c>
      <c r="W174" s="24" t="s">
        <v>761</v>
      </c>
      <c r="X174" s="24" t="s">
        <v>228</v>
      </c>
    </row>
    <row r="175" spans="22:24">
      <c r="V175" s="24" t="s">
        <v>377</v>
      </c>
      <c r="W175" s="24" t="s">
        <v>761</v>
      </c>
      <c r="X175" s="24" t="s">
        <v>228</v>
      </c>
    </row>
    <row r="176" spans="22:24">
      <c r="V176" s="24" t="s">
        <v>378</v>
      </c>
      <c r="W176" s="24" t="s">
        <v>761</v>
      </c>
      <c r="X176" s="24" t="s">
        <v>228</v>
      </c>
    </row>
    <row r="177" spans="22:24">
      <c r="V177" s="24" t="s">
        <v>379</v>
      </c>
      <c r="W177" s="24" t="s">
        <v>761</v>
      </c>
      <c r="X177" s="24" t="s">
        <v>228</v>
      </c>
    </row>
    <row r="178" spans="22:24">
      <c r="V178" s="24" t="s">
        <v>380</v>
      </c>
      <c r="W178" s="24" t="s">
        <v>761</v>
      </c>
      <c r="X178" s="24" t="s">
        <v>228</v>
      </c>
    </row>
    <row r="179" spans="22:24">
      <c r="V179" s="24" t="s">
        <v>381</v>
      </c>
      <c r="W179" s="24" t="s">
        <v>761</v>
      </c>
      <c r="X179" s="24" t="s">
        <v>228</v>
      </c>
    </row>
    <row r="180" spans="22:24">
      <c r="V180" s="24" t="s">
        <v>120</v>
      </c>
      <c r="W180" s="24" t="s">
        <v>761</v>
      </c>
      <c r="X180" s="24" t="s">
        <v>228</v>
      </c>
    </row>
    <row r="181" spans="22:24">
      <c r="V181" s="24" t="s">
        <v>50</v>
      </c>
      <c r="W181" s="24" t="s">
        <v>759</v>
      </c>
      <c r="X181" s="24" t="s">
        <v>231</v>
      </c>
    </row>
    <row r="182" spans="22:24">
      <c r="V182" s="24" t="s">
        <v>54</v>
      </c>
      <c r="W182" s="24" t="s">
        <v>759</v>
      </c>
      <c r="X182" s="24" t="s">
        <v>231</v>
      </c>
    </row>
    <row r="183" spans="22:24">
      <c r="V183" s="24" t="s">
        <v>382</v>
      </c>
      <c r="W183" s="24" t="s">
        <v>758</v>
      </c>
      <c r="X183" s="24" t="s">
        <v>233</v>
      </c>
    </row>
    <row r="184" spans="22:24">
      <c r="V184" s="24" t="s">
        <v>383</v>
      </c>
      <c r="W184" s="24" t="s">
        <v>758</v>
      </c>
      <c r="X184" s="24" t="s">
        <v>233</v>
      </c>
    </row>
    <row r="185" spans="22:24">
      <c r="V185" s="24" t="s">
        <v>384</v>
      </c>
      <c r="W185" s="24" t="s">
        <v>758</v>
      </c>
      <c r="X185" s="24" t="s">
        <v>233</v>
      </c>
    </row>
    <row r="186" spans="22:24">
      <c r="V186" s="24" t="s">
        <v>385</v>
      </c>
      <c r="W186" s="24" t="s">
        <v>758</v>
      </c>
      <c r="X186" s="24" t="s">
        <v>233</v>
      </c>
    </row>
    <row r="187" spans="22:24">
      <c r="V187" s="24" t="s">
        <v>386</v>
      </c>
      <c r="W187" s="24" t="s">
        <v>758</v>
      </c>
      <c r="X187" s="24" t="s">
        <v>233</v>
      </c>
    </row>
    <row r="188" spans="22:24">
      <c r="V188" s="24" t="s">
        <v>387</v>
      </c>
      <c r="W188" s="24" t="s">
        <v>758</v>
      </c>
      <c r="X188" s="24" t="s">
        <v>233</v>
      </c>
    </row>
    <row r="189" spans="22:24">
      <c r="V189" s="24" t="s">
        <v>388</v>
      </c>
      <c r="W189" s="24" t="s">
        <v>758</v>
      </c>
      <c r="X189" s="24" t="s">
        <v>233</v>
      </c>
    </row>
    <row r="190" spans="22:24">
      <c r="V190" s="24" t="s">
        <v>389</v>
      </c>
      <c r="W190" s="24" t="s">
        <v>758</v>
      </c>
      <c r="X190" s="24" t="s">
        <v>233</v>
      </c>
    </row>
    <row r="191" spans="22:24">
      <c r="V191" s="24" t="s">
        <v>390</v>
      </c>
      <c r="W191" s="24" t="s">
        <v>758</v>
      </c>
      <c r="X191" s="24" t="s">
        <v>233</v>
      </c>
    </row>
    <row r="192" spans="22:24">
      <c r="V192" s="24" t="s">
        <v>391</v>
      </c>
      <c r="W192" s="24" t="s">
        <v>758</v>
      </c>
      <c r="X192" s="24" t="s">
        <v>233</v>
      </c>
    </row>
    <row r="193" spans="22:24">
      <c r="V193" s="24" t="s">
        <v>392</v>
      </c>
      <c r="W193" s="24" t="s">
        <v>758</v>
      </c>
      <c r="X193" s="24" t="s">
        <v>233</v>
      </c>
    </row>
    <row r="194" spans="22:24">
      <c r="V194" s="24" t="s">
        <v>393</v>
      </c>
      <c r="W194" s="24" t="s">
        <v>758</v>
      </c>
      <c r="X194" s="24" t="s">
        <v>233</v>
      </c>
    </row>
    <row r="195" spans="22:24">
      <c r="V195" s="24" t="s">
        <v>394</v>
      </c>
      <c r="W195" s="24" t="s">
        <v>758</v>
      </c>
      <c r="X195" s="24" t="s">
        <v>233</v>
      </c>
    </row>
    <row r="196" spans="22:24">
      <c r="V196" s="24" t="s">
        <v>395</v>
      </c>
      <c r="W196" s="24" t="s">
        <v>758</v>
      </c>
      <c r="X196" s="24" t="s">
        <v>233</v>
      </c>
    </row>
    <row r="197" spans="22:24">
      <c r="V197" s="24" t="s">
        <v>396</v>
      </c>
      <c r="W197" s="24" t="s">
        <v>758</v>
      </c>
      <c r="X197" s="24" t="s">
        <v>236</v>
      </c>
    </row>
    <row r="198" spans="22:24">
      <c r="V198" s="24" t="s">
        <v>396</v>
      </c>
      <c r="W198" s="24" t="s">
        <v>763</v>
      </c>
      <c r="X198" s="24"/>
    </row>
    <row r="199" spans="22:24">
      <c r="V199" s="24" t="s">
        <v>396</v>
      </c>
      <c r="W199" s="24" t="s">
        <v>740</v>
      </c>
      <c r="X199" s="24"/>
    </row>
    <row r="200" spans="22:24">
      <c r="V200" s="24" t="s">
        <v>397</v>
      </c>
      <c r="W200" s="24" t="s">
        <v>758</v>
      </c>
      <c r="X200" s="24" t="s">
        <v>237</v>
      </c>
    </row>
    <row r="201" spans="22:24">
      <c r="V201" s="24" t="s">
        <v>398</v>
      </c>
      <c r="W201" s="24" t="s">
        <v>758</v>
      </c>
      <c r="X201" s="24" t="s">
        <v>237</v>
      </c>
    </row>
    <row r="202" spans="22:24">
      <c r="V202" s="24" t="s">
        <v>399</v>
      </c>
      <c r="W202" s="24" t="s">
        <v>758</v>
      </c>
      <c r="X202" s="24" t="s">
        <v>237</v>
      </c>
    </row>
    <row r="203" spans="22:24">
      <c r="V203" s="24" t="s">
        <v>400</v>
      </c>
      <c r="W203" s="24" t="s">
        <v>758</v>
      </c>
      <c r="X203" s="24" t="s">
        <v>237</v>
      </c>
    </row>
    <row r="204" spans="22:24">
      <c r="V204" s="24" t="s">
        <v>401</v>
      </c>
      <c r="W204" s="24" t="s">
        <v>758</v>
      </c>
      <c r="X204" s="24" t="s">
        <v>237</v>
      </c>
    </row>
    <row r="205" spans="22:24">
      <c r="V205" s="24" t="s">
        <v>402</v>
      </c>
      <c r="W205" s="24" t="s">
        <v>758</v>
      </c>
      <c r="X205" s="24" t="s">
        <v>237</v>
      </c>
    </row>
    <row r="206" spans="22:24">
      <c r="V206" s="24" t="s">
        <v>403</v>
      </c>
      <c r="W206" s="24" t="s">
        <v>758</v>
      </c>
      <c r="X206" s="24" t="s">
        <v>237</v>
      </c>
    </row>
    <row r="207" spans="22:24">
      <c r="V207" s="24" t="s">
        <v>404</v>
      </c>
      <c r="W207" s="24" t="s">
        <v>758</v>
      </c>
      <c r="X207" s="24" t="s">
        <v>237</v>
      </c>
    </row>
    <row r="208" spans="22:24">
      <c r="V208" s="24" t="s">
        <v>405</v>
      </c>
      <c r="W208" s="24" t="s">
        <v>758</v>
      </c>
      <c r="X208" s="24" t="s">
        <v>237</v>
      </c>
    </row>
    <row r="209" spans="22:24">
      <c r="V209" s="24" t="s">
        <v>406</v>
      </c>
      <c r="W209" s="24" t="s">
        <v>758</v>
      </c>
      <c r="X209" s="24" t="s">
        <v>237</v>
      </c>
    </row>
    <row r="210" spans="22:24">
      <c r="V210" s="24" t="s">
        <v>407</v>
      </c>
      <c r="W210" s="24" t="s">
        <v>758</v>
      </c>
      <c r="X210" s="24" t="s">
        <v>237</v>
      </c>
    </row>
    <row r="211" spans="22:24">
      <c r="V211" s="24" t="s">
        <v>408</v>
      </c>
      <c r="W211" s="24" t="s">
        <v>758</v>
      </c>
      <c r="X211" s="24" t="s">
        <v>237</v>
      </c>
    </row>
    <row r="212" spans="22:24">
      <c r="V212" s="24" t="s">
        <v>409</v>
      </c>
      <c r="W212" s="24" t="s">
        <v>758</v>
      </c>
      <c r="X212" s="24" t="s">
        <v>237</v>
      </c>
    </row>
    <row r="213" spans="22:24">
      <c r="V213" s="24" t="s">
        <v>410</v>
      </c>
      <c r="W213" s="24" t="s">
        <v>758</v>
      </c>
      <c r="X213" s="24" t="s">
        <v>237</v>
      </c>
    </row>
    <row r="214" spans="22:24">
      <c r="V214" s="24" t="s">
        <v>411</v>
      </c>
      <c r="W214" s="24" t="s">
        <v>758</v>
      </c>
      <c r="X214" s="24" t="s">
        <v>237</v>
      </c>
    </row>
    <row r="215" spans="22:24">
      <c r="V215" s="24" t="s">
        <v>412</v>
      </c>
      <c r="W215" s="24" t="s">
        <v>758</v>
      </c>
      <c r="X215" s="24" t="s">
        <v>237</v>
      </c>
    </row>
    <row r="216" spans="22:24">
      <c r="V216" s="24" t="s">
        <v>413</v>
      </c>
      <c r="W216" s="24" t="s">
        <v>758</v>
      </c>
      <c r="X216" s="24" t="s">
        <v>237</v>
      </c>
    </row>
    <row r="217" spans="22:24">
      <c r="V217" s="24" t="s">
        <v>414</v>
      </c>
      <c r="W217" s="24" t="s">
        <v>758</v>
      </c>
      <c r="X217" s="24" t="s">
        <v>237</v>
      </c>
    </row>
    <row r="218" spans="22:24">
      <c r="V218" s="24" t="s">
        <v>415</v>
      </c>
      <c r="W218" s="24" t="s">
        <v>758</v>
      </c>
      <c r="X218" s="24" t="s">
        <v>237</v>
      </c>
    </row>
    <row r="219" spans="22:24">
      <c r="V219" s="24" t="s">
        <v>416</v>
      </c>
      <c r="W219" s="24" t="s">
        <v>758</v>
      </c>
      <c r="X219" s="24" t="s">
        <v>237</v>
      </c>
    </row>
    <row r="220" spans="22:24">
      <c r="V220" s="24" t="s">
        <v>417</v>
      </c>
      <c r="W220" s="24" t="s">
        <v>758</v>
      </c>
      <c r="X220" s="24" t="s">
        <v>237</v>
      </c>
    </row>
    <row r="221" spans="22:24">
      <c r="V221" s="24" t="s">
        <v>418</v>
      </c>
      <c r="W221" s="24" t="s">
        <v>758</v>
      </c>
      <c r="X221" s="24" t="s">
        <v>237</v>
      </c>
    </row>
    <row r="222" spans="22:24">
      <c r="V222" s="24" t="s">
        <v>419</v>
      </c>
      <c r="W222" s="24" t="s">
        <v>758</v>
      </c>
      <c r="X222" s="24" t="s">
        <v>237</v>
      </c>
    </row>
    <row r="223" spans="22:24">
      <c r="V223" s="24" t="s">
        <v>44</v>
      </c>
      <c r="W223" s="24" t="s">
        <v>764</v>
      </c>
      <c r="X223" s="24" t="s">
        <v>241</v>
      </c>
    </row>
    <row r="224" spans="22:24">
      <c r="V224" s="24" t="s">
        <v>420</v>
      </c>
      <c r="W224" s="24" t="s">
        <v>764</v>
      </c>
      <c r="X224" s="24" t="s">
        <v>241</v>
      </c>
    </row>
    <row r="225" spans="21:24">
      <c r="V225" s="24" t="s">
        <v>105</v>
      </c>
      <c r="W225" s="24" t="s">
        <v>764</v>
      </c>
      <c r="X225" s="24" t="s">
        <v>241</v>
      </c>
    </row>
    <row r="226" spans="21:24">
      <c r="V226" s="24" t="s">
        <v>52</v>
      </c>
      <c r="W226" s="24" t="s">
        <v>764</v>
      </c>
      <c r="X226" s="24" t="s">
        <v>241</v>
      </c>
    </row>
    <row r="227" spans="21:24">
      <c r="V227" s="24" t="s">
        <v>421</v>
      </c>
      <c r="W227" s="24" t="s">
        <v>764</v>
      </c>
      <c r="X227" s="24" t="s">
        <v>241</v>
      </c>
    </row>
    <row r="228" spans="21:24">
      <c r="V228" s="24" t="s">
        <v>64</v>
      </c>
      <c r="W228" s="24" t="s">
        <v>764</v>
      </c>
      <c r="X228" s="24" t="s">
        <v>241</v>
      </c>
    </row>
    <row r="229" spans="21:24">
      <c r="V229" s="24" t="s">
        <v>249</v>
      </c>
      <c r="W229" s="24" t="s">
        <v>764</v>
      </c>
      <c r="X229" s="24" t="s">
        <v>241</v>
      </c>
    </row>
    <row r="230" spans="21:24">
      <c r="V230" s="24" t="s">
        <v>145</v>
      </c>
      <c r="W230" s="24" t="s">
        <v>764</v>
      </c>
      <c r="X230" s="24" t="s">
        <v>241</v>
      </c>
    </row>
    <row r="231" spans="21:24">
      <c r="U231" s="26" t="s">
        <v>434</v>
      </c>
      <c r="V231" s="26" t="s">
        <v>753</v>
      </c>
      <c r="W231" s="26" t="s">
        <v>757</v>
      </c>
      <c r="X231" s="26" t="s">
        <v>424</v>
      </c>
    </row>
    <row r="232" spans="21:24">
      <c r="U232" s="26" t="s">
        <v>436</v>
      </c>
      <c r="V232" s="26" t="s">
        <v>382</v>
      </c>
      <c r="W232" s="26" t="s">
        <v>758</v>
      </c>
      <c r="X232" s="26" t="s">
        <v>437</v>
      </c>
    </row>
    <row r="233" spans="21:24">
      <c r="U233" s="26"/>
      <c r="V233" s="26" t="s">
        <v>382</v>
      </c>
      <c r="W233" s="26" t="s">
        <v>255</v>
      </c>
      <c r="X233" s="26"/>
    </row>
    <row r="234" spans="21:24">
      <c r="U234" s="26" t="s">
        <v>439</v>
      </c>
      <c r="V234" s="26" t="s">
        <v>168</v>
      </c>
      <c r="W234" s="26" t="s">
        <v>750</v>
      </c>
      <c r="X234" s="26" t="s">
        <v>218</v>
      </c>
    </row>
    <row r="235" spans="21:24">
      <c r="U235" s="26" t="s">
        <v>441</v>
      </c>
      <c r="V235" s="26" t="s">
        <v>738</v>
      </c>
      <c r="W235" s="26" t="s">
        <v>740</v>
      </c>
      <c r="X235" s="26" t="s">
        <v>442</v>
      </c>
    </row>
    <row r="236" spans="21:24">
      <c r="U236" s="26" t="s">
        <v>444</v>
      </c>
      <c r="V236" s="26" t="s">
        <v>172</v>
      </c>
      <c r="W236" s="26" t="s">
        <v>740</v>
      </c>
      <c r="X236" s="26" t="s">
        <v>426</v>
      </c>
    </row>
    <row r="237" spans="21:24">
      <c r="U237" s="26" t="s">
        <v>445</v>
      </c>
      <c r="V237" s="26" t="s">
        <v>445</v>
      </c>
      <c r="W237" s="26" t="s">
        <v>757</v>
      </c>
      <c r="X237" s="26" t="s">
        <v>446</v>
      </c>
    </row>
    <row r="238" spans="21:24">
      <c r="U238" s="26"/>
      <c r="V238" s="26" t="s">
        <v>445</v>
      </c>
      <c r="W238" s="26" t="s">
        <v>752</v>
      </c>
      <c r="X238" s="26"/>
    </row>
    <row r="239" spans="21:24">
      <c r="U239" s="26" t="s">
        <v>448</v>
      </c>
      <c r="V239" s="26" t="s">
        <v>52</v>
      </c>
      <c r="W239" s="26" t="s">
        <v>752</v>
      </c>
      <c r="X239" s="26" t="s">
        <v>449</v>
      </c>
    </row>
    <row r="240" spans="21:24">
      <c r="U240" s="26" t="s">
        <v>450</v>
      </c>
      <c r="V240" s="26" t="s">
        <v>96</v>
      </c>
      <c r="W240" s="26" t="s">
        <v>757</v>
      </c>
      <c r="X240" s="26" t="s">
        <v>451</v>
      </c>
    </row>
    <row r="241" spans="21:24">
      <c r="U241" s="26" t="s">
        <v>452</v>
      </c>
      <c r="V241" s="26" t="s">
        <v>74</v>
      </c>
      <c r="W241" s="26" t="s">
        <v>740</v>
      </c>
      <c r="X241" s="26" t="s">
        <v>453</v>
      </c>
    </row>
    <row r="242" spans="21:24">
      <c r="U242" s="26" t="s">
        <v>454</v>
      </c>
      <c r="V242" s="26" t="s">
        <v>454</v>
      </c>
      <c r="W242" s="26" t="s">
        <v>740</v>
      </c>
      <c r="X242" s="26" t="s">
        <v>455</v>
      </c>
    </row>
    <row r="243" spans="21:24">
      <c r="U243" s="26" t="s">
        <v>457</v>
      </c>
      <c r="V243" s="26" t="s">
        <v>152</v>
      </c>
      <c r="W243" s="26" t="s">
        <v>759</v>
      </c>
      <c r="X243" s="26" t="s">
        <v>425</v>
      </c>
    </row>
    <row r="244" spans="21:24">
      <c r="U244" s="26"/>
      <c r="V244" s="26" t="s">
        <v>152</v>
      </c>
      <c r="W244" s="26" t="s">
        <v>750</v>
      </c>
      <c r="X244" s="26"/>
    </row>
    <row r="245" spans="21:24">
      <c r="U245" s="26"/>
      <c r="V245" s="26" t="s">
        <v>152</v>
      </c>
      <c r="W245" s="26" t="s">
        <v>751</v>
      </c>
      <c r="X245" s="26"/>
    </row>
    <row r="246" spans="21:24">
      <c r="U246" s="26" t="s">
        <v>459</v>
      </c>
      <c r="V246" s="26" t="s">
        <v>137</v>
      </c>
      <c r="W246" s="26" t="s">
        <v>760</v>
      </c>
      <c r="X246" s="26" t="s">
        <v>460</v>
      </c>
    </row>
    <row r="247" spans="21:24">
      <c r="U247" s="26" t="s">
        <v>464</v>
      </c>
      <c r="V247" s="26" t="s">
        <v>464</v>
      </c>
      <c r="W247" s="26" t="s">
        <v>759</v>
      </c>
      <c r="X247" s="26" t="s">
        <v>465</v>
      </c>
    </row>
    <row r="248" spans="21:24">
      <c r="U248" s="26" t="s">
        <v>467</v>
      </c>
      <c r="V248" s="26" t="s">
        <v>377</v>
      </c>
      <c r="W248" s="26" t="s">
        <v>761</v>
      </c>
      <c r="X248" s="26" t="s">
        <v>228</v>
      </c>
    </row>
    <row r="249" spans="21:24">
      <c r="U249" s="26" t="s">
        <v>469</v>
      </c>
      <c r="V249" s="26" t="s">
        <v>754</v>
      </c>
      <c r="W249" s="26" t="s">
        <v>762</v>
      </c>
      <c r="X249" s="26" t="s">
        <v>470</v>
      </c>
    </row>
    <row r="250" spans="21:24">
      <c r="U250" s="26" t="s">
        <v>471</v>
      </c>
      <c r="V250" s="26" t="s">
        <v>755</v>
      </c>
      <c r="W250" s="26" t="s">
        <v>763</v>
      </c>
      <c r="X250" s="26" t="s">
        <v>472</v>
      </c>
    </row>
    <row r="251" spans="21:24">
      <c r="U251" s="26" t="s">
        <v>474</v>
      </c>
      <c r="V251" s="26" t="s">
        <v>474</v>
      </c>
      <c r="W251" s="26" t="s">
        <v>757</v>
      </c>
      <c r="X251" s="26" t="s">
        <v>475</v>
      </c>
    </row>
    <row r="252" spans="21:24">
      <c r="U252" s="26"/>
      <c r="V252" s="26" t="s">
        <v>361</v>
      </c>
      <c r="W252" s="26" t="s">
        <v>757</v>
      </c>
      <c r="X252" s="26"/>
    </row>
    <row r="253" spans="21:24">
      <c r="U253" s="26"/>
      <c r="V253" s="26" t="s">
        <v>361</v>
      </c>
      <c r="W253" s="26" t="s">
        <v>740</v>
      </c>
      <c r="X253" s="26"/>
    </row>
    <row r="254" spans="21:24">
      <c r="U254" s="26" t="s">
        <v>476</v>
      </c>
      <c r="V254" s="26" t="s">
        <v>361</v>
      </c>
      <c r="W254" s="26" t="s">
        <v>762</v>
      </c>
      <c r="X254" s="26" t="s">
        <v>477</v>
      </c>
    </row>
    <row r="255" spans="21:24">
      <c r="U255" s="26" t="s">
        <v>478</v>
      </c>
      <c r="V255" s="26" t="s">
        <v>756</v>
      </c>
      <c r="W255" s="26" t="s">
        <v>757</v>
      </c>
      <c r="X255" s="26" t="s">
        <v>479</v>
      </c>
    </row>
    <row r="256" spans="21:24">
      <c r="U256" s="26"/>
      <c r="V256" s="26" t="s">
        <v>756</v>
      </c>
      <c r="W256" s="26" t="s">
        <v>759</v>
      </c>
      <c r="X256" s="26"/>
    </row>
    <row r="257" spans="21:24">
      <c r="U257" s="26"/>
      <c r="V257" s="26" t="s">
        <v>756</v>
      </c>
      <c r="W257" s="26" t="s">
        <v>255</v>
      </c>
      <c r="X257" s="26"/>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8"/>
  <sheetViews>
    <sheetView topLeftCell="A88" workbookViewId="0">
      <selection activeCell="I166" sqref="I2:I166"/>
    </sheetView>
  </sheetViews>
  <sheetFormatPr defaultRowHeight="15"/>
  <cols>
    <col min="1" max="1" width="14.5703125" customWidth="1"/>
    <col min="5" max="5" width="17.85546875" customWidth="1"/>
    <col min="8" max="8" width="19.140625" style="10" customWidth="1"/>
  </cols>
  <sheetData>
    <row r="1" spans="1:9">
      <c r="A1" t="s">
        <v>176</v>
      </c>
      <c r="F1" t="s">
        <v>177</v>
      </c>
    </row>
    <row r="2" spans="1:9">
      <c r="A2" t="s">
        <v>258</v>
      </c>
      <c r="B2">
        <v>351</v>
      </c>
      <c r="C2" t="s">
        <v>178</v>
      </c>
      <c r="E2" t="str">
        <f>CONCATENATE("rno-",A2,"-",B2,"-",C2)</f>
        <v>rno-miR-351-5p</v>
      </c>
      <c r="F2" t="s">
        <v>179</v>
      </c>
      <c r="H2" s="10" t="s">
        <v>278</v>
      </c>
      <c r="I2" t="s">
        <v>179</v>
      </c>
    </row>
    <row r="3" spans="1:9">
      <c r="A3" t="s">
        <v>258</v>
      </c>
      <c r="B3">
        <v>672</v>
      </c>
      <c r="C3" t="s">
        <v>178</v>
      </c>
      <c r="E3" t="str">
        <f t="shared" ref="E3:E66" si="0">CONCATENATE("rno-",A3,"-",B3,"-",C3)</f>
        <v>rno-miR-672-5p</v>
      </c>
      <c r="F3" t="s">
        <v>179</v>
      </c>
      <c r="H3" s="10" t="s">
        <v>279</v>
      </c>
      <c r="I3" t="s">
        <v>179</v>
      </c>
    </row>
    <row r="4" spans="1:9">
      <c r="A4" t="s">
        <v>258</v>
      </c>
      <c r="B4">
        <v>1193</v>
      </c>
      <c r="C4" t="s">
        <v>180</v>
      </c>
      <c r="E4" t="str">
        <f t="shared" si="0"/>
        <v>rno-miR-1193-3p</v>
      </c>
      <c r="F4" t="s">
        <v>179</v>
      </c>
      <c r="H4" s="10" t="s">
        <v>280</v>
      </c>
      <c r="I4" t="s">
        <v>179</v>
      </c>
    </row>
    <row r="5" spans="1:9">
      <c r="A5" t="s">
        <v>258</v>
      </c>
      <c r="B5">
        <v>494</v>
      </c>
      <c r="C5" t="s">
        <v>180</v>
      </c>
      <c r="E5" t="str">
        <f t="shared" si="0"/>
        <v>rno-miR-494-3p</v>
      </c>
      <c r="F5" t="s">
        <v>179</v>
      </c>
      <c r="H5" s="10" t="s">
        <v>281</v>
      </c>
      <c r="I5" t="s">
        <v>179</v>
      </c>
    </row>
    <row r="6" spans="1:9">
      <c r="A6" t="s">
        <v>258</v>
      </c>
      <c r="B6">
        <v>25</v>
      </c>
      <c r="C6" t="s">
        <v>178</v>
      </c>
      <c r="E6" t="str">
        <f t="shared" si="0"/>
        <v>rno-miR-25-5p</v>
      </c>
      <c r="F6" t="s">
        <v>181</v>
      </c>
      <c r="H6" s="10" t="s">
        <v>282</v>
      </c>
      <c r="I6" t="s">
        <v>181</v>
      </c>
    </row>
    <row r="7" spans="1:9">
      <c r="A7" t="s">
        <v>258</v>
      </c>
      <c r="B7">
        <v>296</v>
      </c>
      <c r="C7" t="s">
        <v>178</v>
      </c>
      <c r="E7" t="str">
        <f t="shared" si="0"/>
        <v>rno-miR-296-5p</v>
      </c>
      <c r="F7" t="s">
        <v>181</v>
      </c>
      <c r="H7" s="10" t="s">
        <v>283</v>
      </c>
      <c r="I7" t="s">
        <v>181</v>
      </c>
    </row>
    <row r="8" spans="1:9">
      <c r="A8" t="s">
        <v>258</v>
      </c>
      <c r="B8">
        <v>764</v>
      </c>
      <c r="C8" t="s">
        <v>180</v>
      </c>
      <c r="E8" t="str">
        <f t="shared" si="0"/>
        <v>rno-miR-764-3p</v>
      </c>
      <c r="F8" t="s">
        <v>181</v>
      </c>
      <c r="H8" s="10" t="s">
        <v>284</v>
      </c>
      <c r="I8" t="s">
        <v>181</v>
      </c>
    </row>
    <row r="9" spans="1:9">
      <c r="A9" t="s">
        <v>258</v>
      </c>
      <c r="B9">
        <v>127</v>
      </c>
      <c r="C9" t="s">
        <v>180</v>
      </c>
      <c r="E9" t="str">
        <f t="shared" si="0"/>
        <v>rno-miR-127-3p</v>
      </c>
      <c r="F9" t="s">
        <v>181</v>
      </c>
      <c r="H9" s="10" t="s">
        <v>285</v>
      </c>
      <c r="I9" t="s">
        <v>181</v>
      </c>
    </row>
    <row r="10" spans="1:9">
      <c r="A10" t="s">
        <v>258</v>
      </c>
      <c r="B10" t="s">
        <v>182</v>
      </c>
      <c r="C10" t="s">
        <v>180</v>
      </c>
      <c r="E10" t="str">
        <f t="shared" si="0"/>
        <v>rno-miR-135a-3p</v>
      </c>
      <c r="F10" t="s">
        <v>181</v>
      </c>
      <c r="H10" s="10" t="s">
        <v>286</v>
      </c>
      <c r="I10" t="s">
        <v>181</v>
      </c>
    </row>
    <row r="11" spans="1:9">
      <c r="A11" t="s">
        <v>258</v>
      </c>
      <c r="B11" t="s">
        <v>182</v>
      </c>
      <c r="C11" t="s">
        <v>178</v>
      </c>
      <c r="E11" t="str">
        <f t="shared" si="0"/>
        <v>rno-miR-135a-5p</v>
      </c>
      <c r="F11" t="s">
        <v>181</v>
      </c>
      <c r="H11" s="10" t="s">
        <v>287</v>
      </c>
      <c r="I11" t="s">
        <v>181</v>
      </c>
    </row>
    <row r="12" spans="1:9">
      <c r="A12" t="s">
        <v>258</v>
      </c>
      <c r="B12">
        <v>330</v>
      </c>
      <c r="C12" t="s">
        <v>178</v>
      </c>
      <c r="E12" t="str">
        <f t="shared" si="0"/>
        <v>rno-miR-330-5p</v>
      </c>
      <c r="F12" t="s">
        <v>181</v>
      </c>
      <c r="H12" s="10" t="s">
        <v>288</v>
      </c>
      <c r="I12" t="s">
        <v>181</v>
      </c>
    </row>
    <row r="13" spans="1:9">
      <c r="A13" t="s">
        <v>258</v>
      </c>
      <c r="B13">
        <v>338</v>
      </c>
      <c r="C13" t="s">
        <v>180</v>
      </c>
      <c r="E13" t="str">
        <f t="shared" si="0"/>
        <v>rno-miR-338-3p</v>
      </c>
      <c r="F13" t="s">
        <v>181</v>
      </c>
      <c r="H13" s="10" t="s">
        <v>289</v>
      </c>
      <c r="I13" t="s">
        <v>181</v>
      </c>
    </row>
    <row r="14" spans="1:9">
      <c r="A14" t="s">
        <v>258</v>
      </c>
      <c r="B14">
        <v>338</v>
      </c>
      <c r="C14" t="s">
        <v>178</v>
      </c>
      <c r="E14" t="str">
        <f t="shared" si="0"/>
        <v>rno-miR-338-5p</v>
      </c>
      <c r="F14" t="s">
        <v>181</v>
      </c>
      <c r="H14" s="10" t="s">
        <v>290</v>
      </c>
      <c r="I14" t="s">
        <v>181</v>
      </c>
    </row>
    <row r="15" spans="1:9">
      <c r="A15" t="s">
        <v>258</v>
      </c>
      <c r="B15">
        <v>666</v>
      </c>
      <c r="C15" t="s">
        <v>178</v>
      </c>
      <c r="E15" t="str">
        <f t="shared" si="0"/>
        <v>rno-miR-666-5p</v>
      </c>
      <c r="F15" t="s">
        <v>181</v>
      </c>
      <c r="H15" s="10" t="s">
        <v>291</v>
      </c>
      <c r="I15" t="s">
        <v>181</v>
      </c>
    </row>
    <row r="16" spans="1:9">
      <c r="A16" t="s">
        <v>258</v>
      </c>
      <c r="B16">
        <v>758</v>
      </c>
      <c r="C16" t="s">
        <v>180</v>
      </c>
      <c r="E16" t="str">
        <f t="shared" si="0"/>
        <v>rno-miR-758-3p</v>
      </c>
      <c r="F16" t="s">
        <v>181</v>
      </c>
      <c r="H16" s="10" t="s">
        <v>292</v>
      </c>
      <c r="I16" t="s">
        <v>181</v>
      </c>
    </row>
    <row r="17" spans="1:9">
      <c r="A17" t="s">
        <v>258</v>
      </c>
      <c r="B17">
        <v>134</v>
      </c>
      <c r="C17" t="s">
        <v>180</v>
      </c>
      <c r="E17" t="str">
        <f t="shared" si="0"/>
        <v>rno-miR-134-3p</v>
      </c>
      <c r="F17" t="s">
        <v>183</v>
      </c>
      <c r="H17" s="10" t="s">
        <v>293</v>
      </c>
      <c r="I17" t="s">
        <v>183</v>
      </c>
    </row>
    <row r="18" spans="1:9">
      <c r="A18" t="s">
        <v>258</v>
      </c>
      <c r="B18" t="s">
        <v>184</v>
      </c>
      <c r="C18">
        <v>1</v>
      </c>
      <c r="D18" t="s">
        <v>180</v>
      </c>
      <c r="E18" t="str">
        <f>CONCATENATE("rno-",A18,"-",B18,"-",C18,"-",D18)</f>
        <v>rno-miR-181a-1-3p</v>
      </c>
      <c r="F18" t="s">
        <v>183</v>
      </c>
      <c r="H18" s="10" t="s">
        <v>294</v>
      </c>
      <c r="I18" t="s">
        <v>183</v>
      </c>
    </row>
    <row r="19" spans="1:9">
      <c r="A19" t="s">
        <v>258</v>
      </c>
      <c r="B19" t="s">
        <v>185</v>
      </c>
      <c r="C19">
        <v>2</v>
      </c>
      <c r="D19" t="s">
        <v>178</v>
      </c>
      <c r="E19" t="str">
        <f>CONCATENATE("rno-",A19,"-",B19,"-",C19,"-",D19)</f>
        <v>rno-miR-29b-2-5p</v>
      </c>
      <c r="F19" t="s">
        <v>183</v>
      </c>
      <c r="H19" s="10" t="s">
        <v>295</v>
      </c>
      <c r="I19" t="s">
        <v>183</v>
      </c>
    </row>
    <row r="20" spans="1:9">
      <c r="A20" t="s">
        <v>258</v>
      </c>
      <c r="B20">
        <v>300</v>
      </c>
      <c r="C20" t="s">
        <v>178</v>
      </c>
      <c r="E20" t="str">
        <f t="shared" si="0"/>
        <v>rno-miR-300-5p</v>
      </c>
      <c r="F20" t="s">
        <v>183</v>
      </c>
      <c r="H20" s="10" t="s">
        <v>296</v>
      </c>
      <c r="I20" t="s">
        <v>183</v>
      </c>
    </row>
    <row r="21" spans="1:9">
      <c r="A21" t="s">
        <v>258</v>
      </c>
      <c r="B21">
        <v>325</v>
      </c>
      <c r="C21" t="s">
        <v>178</v>
      </c>
      <c r="E21" t="str">
        <f t="shared" si="0"/>
        <v>rno-miR-325-5p</v>
      </c>
      <c r="F21" t="s">
        <v>183</v>
      </c>
      <c r="H21" s="10" t="s">
        <v>297</v>
      </c>
      <c r="I21" t="s">
        <v>183</v>
      </c>
    </row>
    <row r="22" spans="1:9">
      <c r="A22" t="s">
        <v>258</v>
      </c>
      <c r="B22">
        <v>330</v>
      </c>
      <c r="C22" t="s">
        <v>180</v>
      </c>
      <c r="E22" t="str">
        <f t="shared" si="0"/>
        <v>rno-miR-330-3p</v>
      </c>
      <c r="F22" t="s">
        <v>183</v>
      </c>
      <c r="H22" s="10" t="s">
        <v>298</v>
      </c>
      <c r="I22" t="s">
        <v>183</v>
      </c>
    </row>
    <row r="23" spans="1:9">
      <c r="A23" t="s">
        <v>258</v>
      </c>
      <c r="B23">
        <v>369</v>
      </c>
      <c r="C23" t="s">
        <v>180</v>
      </c>
      <c r="E23" t="str">
        <f t="shared" si="0"/>
        <v>rno-miR-369-3p</v>
      </c>
      <c r="F23" t="s">
        <v>183</v>
      </c>
      <c r="H23" s="10" t="s">
        <v>299</v>
      </c>
      <c r="I23" t="s">
        <v>183</v>
      </c>
    </row>
    <row r="24" spans="1:9">
      <c r="A24" t="s">
        <v>258</v>
      </c>
      <c r="B24">
        <v>380</v>
      </c>
      <c r="C24" t="s">
        <v>180</v>
      </c>
      <c r="E24" t="str">
        <f t="shared" si="0"/>
        <v>rno-miR-380-3p</v>
      </c>
      <c r="F24" t="s">
        <v>183</v>
      </c>
      <c r="H24" s="10" t="s">
        <v>300</v>
      </c>
      <c r="I24" t="s">
        <v>183</v>
      </c>
    </row>
    <row r="25" spans="1:9">
      <c r="A25" t="s">
        <v>258</v>
      </c>
      <c r="B25">
        <v>380</v>
      </c>
      <c r="C25" t="s">
        <v>178</v>
      </c>
      <c r="E25" t="str">
        <f t="shared" si="0"/>
        <v>rno-miR-380-5p</v>
      </c>
      <c r="F25" t="s">
        <v>183</v>
      </c>
      <c r="H25" s="10" t="s">
        <v>301</v>
      </c>
      <c r="I25" t="s">
        <v>183</v>
      </c>
    </row>
    <row r="26" spans="1:9">
      <c r="A26" t="s">
        <v>258</v>
      </c>
      <c r="B26">
        <v>382</v>
      </c>
      <c r="C26" t="s">
        <v>178</v>
      </c>
      <c r="E26" t="str">
        <f t="shared" si="0"/>
        <v>rno-miR-382-5p</v>
      </c>
      <c r="F26" t="s">
        <v>183</v>
      </c>
      <c r="H26" s="10" t="s">
        <v>302</v>
      </c>
      <c r="I26" t="s">
        <v>183</v>
      </c>
    </row>
    <row r="27" spans="1:9">
      <c r="A27" t="s">
        <v>258</v>
      </c>
      <c r="B27">
        <v>433</v>
      </c>
      <c r="C27" t="s">
        <v>180</v>
      </c>
      <c r="E27" t="str">
        <f t="shared" si="0"/>
        <v>rno-miR-433-3p</v>
      </c>
      <c r="F27" t="s">
        <v>183</v>
      </c>
      <c r="H27" s="10" t="s">
        <v>303</v>
      </c>
      <c r="I27" t="s">
        <v>183</v>
      </c>
    </row>
    <row r="28" spans="1:9">
      <c r="A28" t="s">
        <v>258</v>
      </c>
      <c r="B28">
        <v>433</v>
      </c>
      <c r="C28" t="s">
        <v>178</v>
      </c>
      <c r="E28" t="str">
        <f t="shared" si="0"/>
        <v>rno-miR-433-5p</v>
      </c>
      <c r="F28" t="s">
        <v>183</v>
      </c>
      <c r="H28" s="10" t="s">
        <v>304</v>
      </c>
      <c r="I28" t="s">
        <v>183</v>
      </c>
    </row>
    <row r="29" spans="1:9">
      <c r="A29" t="s">
        <v>258</v>
      </c>
      <c r="B29">
        <v>667</v>
      </c>
      <c r="C29" t="s">
        <v>180</v>
      </c>
      <c r="E29" t="str">
        <f t="shared" si="0"/>
        <v>rno-miR-667-3p</v>
      </c>
      <c r="F29" t="s">
        <v>183</v>
      </c>
      <c r="H29" s="10" t="s">
        <v>305</v>
      </c>
      <c r="I29" t="s">
        <v>183</v>
      </c>
    </row>
    <row r="30" spans="1:9">
      <c r="A30" t="s">
        <v>258</v>
      </c>
      <c r="B30">
        <v>702</v>
      </c>
      <c r="C30" t="s">
        <v>180</v>
      </c>
      <c r="E30" t="str">
        <f t="shared" si="0"/>
        <v>rno-miR-702-3p</v>
      </c>
      <c r="F30" t="s">
        <v>183</v>
      </c>
      <c r="H30" s="10" t="s">
        <v>306</v>
      </c>
      <c r="I30" t="s">
        <v>183</v>
      </c>
    </row>
    <row r="31" spans="1:9">
      <c r="A31" t="s">
        <v>258</v>
      </c>
      <c r="B31">
        <v>760</v>
      </c>
      <c r="C31" t="s">
        <v>180</v>
      </c>
      <c r="E31" t="str">
        <f t="shared" si="0"/>
        <v>rno-miR-760-3p</v>
      </c>
      <c r="F31" t="s">
        <v>183</v>
      </c>
      <c r="H31" s="10" t="s">
        <v>307</v>
      </c>
      <c r="I31" t="s">
        <v>183</v>
      </c>
    </row>
    <row r="32" spans="1:9">
      <c r="A32" t="s">
        <v>258</v>
      </c>
      <c r="B32">
        <v>770</v>
      </c>
      <c r="C32" t="s">
        <v>180</v>
      </c>
      <c r="E32" t="str">
        <f t="shared" si="0"/>
        <v>rno-miR-770-3p</v>
      </c>
      <c r="F32" t="s">
        <v>183</v>
      </c>
      <c r="H32" s="10" t="s">
        <v>308</v>
      </c>
      <c r="I32" t="s">
        <v>183</v>
      </c>
    </row>
    <row r="33" spans="1:9">
      <c r="A33" t="s">
        <v>258</v>
      </c>
      <c r="B33">
        <v>770</v>
      </c>
      <c r="C33" t="s">
        <v>178</v>
      </c>
      <c r="E33" t="str">
        <f t="shared" si="0"/>
        <v>rno-miR-770-5p</v>
      </c>
      <c r="F33" t="s">
        <v>183</v>
      </c>
      <c r="H33" s="10" t="s">
        <v>309</v>
      </c>
      <c r="I33" t="s">
        <v>183</v>
      </c>
    </row>
    <row r="34" spans="1:9">
      <c r="A34" t="s">
        <v>258</v>
      </c>
      <c r="B34">
        <v>879</v>
      </c>
      <c r="C34" t="s">
        <v>180</v>
      </c>
      <c r="E34" t="str">
        <f t="shared" si="0"/>
        <v>rno-miR-879-3p</v>
      </c>
      <c r="F34" t="s">
        <v>183</v>
      </c>
      <c r="H34" s="10" t="s">
        <v>310</v>
      </c>
      <c r="I34" t="s">
        <v>183</v>
      </c>
    </row>
    <row r="35" spans="1:9">
      <c r="A35" t="s">
        <v>258</v>
      </c>
      <c r="B35">
        <v>879</v>
      </c>
      <c r="C35" t="s">
        <v>178</v>
      </c>
      <c r="E35" t="str">
        <f t="shared" si="0"/>
        <v>rno-miR-879-5p</v>
      </c>
      <c r="F35" t="s">
        <v>183</v>
      </c>
      <c r="H35" s="10" t="s">
        <v>311</v>
      </c>
      <c r="I35" t="s">
        <v>183</v>
      </c>
    </row>
    <row r="36" spans="1:9">
      <c r="A36" t="s">
        <v>258</v>
      </c>
      <c r="B36">
        <v>666</v>
      </c>
      <c r="C36" t="s">
        <v>180</v>
      </c>
      <c r="E36" t="str">
        <f t="shared" si="0"/>
        <v>rno-miR-666-3p</v>
      </c>
      <c r="F36" t="s">
        <v>186</v>
      </c>
      <c r="H36" s="10" t="s">
        <v>312</v>
      </c>
      <c r="I36" t="s">
        <v>186</v>
      </c>
    </row>
    <row r="37" spans="1:9">
      <c r="A37" t="s">
        <v>258</v>
      </c>
      <c r="B37">
        <v>129</v>
      </c>
      <c r="C37">
        <v>1</v>
      </c>
      <c r="D37" t="s">
        <v>180</v>
      </c>
      <c r="E37" t="str">
        <f>CONCATENATE("rno-",A37,"-",B37,"-",C37,"-",D37)</f>
        <v>rno-miR-129-1-3p</v>
      </c>
      <c r="F37" t="s">
        <v>187</v>
      </c>
      <c r="H37" s="10" t="s">
        <v>313</v>
      </c>
      <c r="I37" t="s">
        <v>187</v>
      </c>
    </row>
    <row r="38" spans="1:9">
      <c r="A38" t="s">
        <v>258</v>
      </c>
      <c r="B38">
        <v>187</v>
      </c>
      <c r="C38" t="s">
        <v>180</v>
      </c>
      <c r="E38" t="str">
        <f t="shared" si="0"/>
        <v>rno-miR-187-3p</v>
      </c>
      <c r="F38" t="s">
        <v>187</v>
      </c>
      <c r="H38" s="10" t="s">
        <v>250</v>
      </c>
      <c r="I38" t="s">
        <v>187</v>
      </c>
    </row>
    <row r="39" spans="1:9">
      <c r="A39" t="s">
        <v>258</v>
      </c>
      <c r="B39">
        <v>204</v>
      </c>
      <c r="C39" t="s">
        <v>180</v>
      </c>
      <c r="E39" t="str">
        <f t="shared" si="0"/>
        <v>rno-miR-204-3p</v>
      </c>
      <c r="F39" t="s">
        <v>187</v>
      </c>
      <c r="H39" s="10" t="s">
        <v>314</v>
      </c>
      <c r="I39" t="s">
        <v>187</v>
      </c>
    </row>
    <row r="40" spans="1:9">
      <c r="A40" t="s">
        <v>258</v>
      </c>
      <c r="B40">
        <v>204</v>
      </c>
      <c r="C40" t="s">
        <v>178</v>
      </c>
      <c r="E40" t="str">
        <f t="shared" si="0"/>
        <v>rno-miR-204-5p</v>
      </c>
      <c r="F40" t="s">
        <v>188</v>
      </c>
      <c r="H40" s="10" t="s">
        <v>315</v>
      </c>
      <c r="I40" t="s">
        <v>188</v>
      </c>
    </row>
    <row r="41" spans="1:9">
      <c r="A41" t="s">
        <v>258</v>
      </c>
      <c r="B41">
        <v>598</v>
      </c>
      <c r="C41" t="s">
        <v>180</v>
      </c>
      <c r="E41" t="str">
        <f t="shared" si="0"/>
        <v>rno-miR-598-3p</v>
      </c>
      <c r="F41" t="s">
        <v>188</v>
      </c>
      <c r="H41" s="10" t="s">
        <v>316</v>
      </c>
      <c r="I41" t="s">
        <v>188</v>
      </c>
    </row>
    <row r="42" spans="1:9">
      <c r="A42" t="s">
        <v>258</v>
      </c>
      <c r="B42">
        <v>132</v>
      </c>
      <c r="C42" t="s">
        <v>180</v>
      </c>
      <c r="E42" t="str">
        <f t="shared" si="0"/>
        <v>rno-miR-132-3p</v>
      </c>
      <c r="F42" t="s">
        <v>189</v>
      </c>
      <c r="H42" s="10" t="s">
        <v>317</v>
      </c>
      <c r="I42" t="s">
        <v>189</v>
      </c>
    </row>
    <row r="43" spans="1:9">
      <c r="A43" t="s">
        <v>258</v>
      </c>
      <c r="B43">
        <v>132</v>
      </c>
      <c r="C43" t="s">
        <v>178</v>
      </c>
      <c r="E43" t="str">
        <f t="shared" si="0"/>
        <v>rno-miR-132-5p</v>
      </c>
      <c r="F43" t="s">
        <v>189</v>
      </c>
      <c r="H43" s="10" t="s">
        <v>318</v>
      </c>
      <c r="I43" t="s">
        <v>189</v>
      </c>
    </row>
    <row r="44" spans="1:9">
      <c r="A44" t="s">
        <v>258</v>
      </c>
      <c r="B44">
        <v>212</v>
      </c>
      <c r="C44" t="s">
        <v>180</v>
      </c>
      <c r="E44" t="str">
        <f t="shared" si="0"/>
        <v>rno-miR-212-3p</v>
      </c>
      <c r="F44" t="s">
        <v>189</v>
      </c>
      <c r="H44" s="10" t="s">
        <v>319</v>
      </c>
      <c r="I44" t="s">
        <v>189</v>
      </c>
    </row>
    <row r="45" spans="1:9">
      <c r="A45" t="s">
        <v>258</v>
      </c>
      <c r="B45">
        <v>212</v>
      </c>
      <c r="C45" t="s">
        <v>178</v>
      </c>
      <c r="E45" t="str">
        <f t="shared" si="0"/>
        <v>rno-miR-212-5p</v>
      </c>
      <c r="F45" t="s">
        <v>189</v>
      </c>
      <c r="H45" s="10" t="s">
        <v>320</v>
      </c>
      <c r="I45" t="s">
        <v>189</v>
      </c>
    </row>
    <row r="46" spans="1:9">
      <c r="A46" t="s">
        <v>258</v>
      </c>
      <c r="B46">
        <v>127</v>
      </c>
      <c r="C46" t="s">
        <v>178</v>
      </c>
      <c r="E46" t="str">
        <f t="shared" si="0"/>
        <v>rno-miR-127-5p</v>
      </c>
      <c r="F46" t="s">
        <v>189</v>
      </c>
      <c r="H46" s="10" t="s">
        <v>321</v>
      </c>
      <c r="I46" t="s">
        <v>189</v>
      </c>
    </row>
    <row r="47" spans="1:9">
      <c r="A47" t="s">
        <v>258</v>
      </c>
      <c r="B47">
        <v>128</v>
      </c>
      <c r="C47">
        <v>1</v>
      </c>
      <c r="D47" t="s">
        <v>178</v>
      </c>
      <c r="E47" t="str">
        <f>CONCATENATE("rno-",A47,"-",B47,"-",C47,"-",D47)</f>
        <v>rno-miR-128-1-5p</v>
      </c>
      <c r="F47" t="s">
        <v>189</v>
      </c>
      <c r="H47" s="10" t="s">
        <v>322</v>
      </c>
      <c r="I47" t="s">
        <v>189</v>
      </c>
    </row>
    <row r="48" spans="1:9">
      <c r="A48" t="s">
        <v>258</v>
      </c>
      <c r="B48">
        <v>136</v>
      </c>
      <c r="C48" t="s">
        <v>180</v>
      </c>
      <c r="E48" t="str">
        <f t="shared" si="0"/>
        <v>rno-miR-136-3p</v>
      </c>
      <c r="F48" t="s">
        <v>189</v>
      </c>
      <c r="H48" s="10" t="s">
        <v>323</v>
      </c>
      <c r="I48" t="s">
        <v>189</v>
      </c>
    </row>
    <row r="49" spans="1:9">
      <c r="A49" t="s">
        <v>258</v>
      </c>
      <c r="B49">
        <v>153</v>
      </c>
      <c r="C49" t="s">
        <v>180</v>
      </c>
      <c r="E49" t="str">
        <f t="shared" si="0"/>
        <v>rno-miR-153-3p</v>
      </c>
      <c r="F49" t="s">
        <v>189</v>
      </c>
      <c r="H49" s="10" t="s">
        <v>324</v>
      </c>
      <c r="I49" t="s">
        <v>189</v>
      </c>
    </row>
    <row r="50" spans="1:9">
      <c r="A50" t="s">
        <v>258</v>
      </c>
      <c r="B50">
        <v>153</v>
      </c>
      <c r="C50" t="s">
        <v>178</v>
      </c>
      <c r="E50" t="str">
        <f t="shared" si="0"/>
        <v>rno-miR-153-5p</v>
      </c>
      <c r="F50" t="s">
        <v>189</v>
      </c>
      <c r="H50" s="10" t="s">
        <v>325</v>
      </c>
      <c r="I50" t="s">
        <v>189</v>
      </c>
    </row>
    <row r="51" spans="1:9">
      <c r="A51" t="s">
        <v>258</v>
      </c>
      <c r="B51" t="s">
        <v>190</v>
      </c>
      <c r="C51">
        <v>1</v>
      </c>
      <c r="D51" t="s">
        <v>180</v>
      </c>
      <c r="E51" t="str">
        <f>CONCATENATE("rno-",A51,"-",B51,"-",C51,"-",D51)</f>
        <v>rno-miR-344b-1-3p</v>
      </c>
      <c r="F51" t="s">
        <v>189</v>
      </c>
      <c r="H51" s="10" t="s">
        <v>326</v>
      </c>
      <c r="I51" t="s">
        <v>189</v>
      </c>
    </row>
    <row r="52" spans="1:9">
      <c r="A52" t="s">
        <v>258</v>
      </c>
      <c r="B52">
        <v>383</v>
      </c>
      <c r="C52" t="s">
        <v>178</v>
      </c>
      <c r="E52" t="str">
        <f t="shared" si="0"/>
        <v>rno-miR-383-5p</v>
      </c>
      <c r="F52" t="s">
        <v>189</v>
      </c>
      <c r="H52" s="10" t="s">
        <v>327</v>
      </c>
      <c r="I52" t="s">
        <v>189</v>
      </c>
    </row>
    <row r="53" spans="1:9">
      <c r="A53" t="s">
        <v>258</v>
      </c>
      <c r="B53" t="s">
        <v>191</v>
      </c>
      <c r="C53" t="s">
        <v>178</v>
      </c>
      <c r="E53" t="str">
        <f t="shared" si="0"/>
        <v>rno-miR-409a-5p</v>
      </c>
      <c r="F53" t="s">
        <v>189</v>
      </c>
      <c r="H53" s="10" t="s">
        <v>328</v>
      </c>
      <c r="I53" t="s">
        <v>189</v>
      </c>
    </row>
    <row r="54" spans="1:9">
      <c r="A54" t="s">
        <v>258</v>
      </c>
      <c r="B54">
        <v>873</v>
      </c>
      <c r="C54" t="s">
        <v>180</v>
      </c>
      <c r="E54" t="str">
        <f t="shared" si="0"/>
        <v>rno-miR-873-3p</v>
      </c>
      <c r="F54" t="s">
        <v>189</v>
      </c>
      <c r="H54" s="10" t="s">
        <v>329</v>
      </c>
      <c r="I54" t="s">
        <v>189</v>
      </c>
    </row>
    <row r="55" spans="1:9">
      <c r="A55" t="s">
        <v>258</v>
      </c>
      <c r="B55">
        <v>300</v>
      </c>
      <c r="C55" t="s">
        <v>180</v>
      </c>
      <c r="E55" t="str">
        <f t="shared" si="0"/>
        <v>rno-miR-300-3p</v>
      </c>
      <c r="F55" t="s">
        <v>192</v>
      </c>
      <c r="H55" s="10" t="s">
        <v>330</v>
      </c>
      <c r="I55" t="s">
        <v>192</v>
      </c>
    </row>
    <row r="56" spans="1:9">
      <c r="A56" t="s">
        <v>258</v>
      </c>
      <c r="B56">
        <v>325</v>
      </c>
      <c r="C56" t="s">
        <v>180</v>
      </c>
      <c r="E56" t="str">
        <f t="shared" si="0"/>
        <v>rno-miR-325-3p</v>
      </c>
      <c r="F56" t="s">
        <v>192</v>
      </c>
      <c r="H56" s="10" t="s">
        <v>331</v>
      </c>
      <c r="I56" t="s">
        <v>192</v>
      </c>
    </row>
    <row r="57" spans="1:9">
      <c r="A57" t="s">
        <v>258</v>
      </c>
      <c r="B57">
        <v>329</v>
      </c>
      <c r="C57" t="s">
        <v>180</v>
      </c>
      <c r="E57" t="str">
        <f t="shared" si="0"/>
        <v>rno-miR-329-3p</v>
      </c>
      <c r="F57" t="s">
        <v>192</v>
      </c>
      <c r="H57" s="10" t="s">
        <v>332</v>
      </c>
      <c r="I57" t="s">
        <v>192</v>
      </c>
    </row>
    <row r="58" spans="1:9">
      <c r="A58" t="s">
        <v>258</v>
      </c>
      <c r="B58">
        <v>329</v>
      </c>
      <c r="C58" t="s">
        <v>178</v>
      </c>
      <c r="E58" t="str">
        <f t="shared" si="0"/>
        <v>rno-miR-329-5p</v>
      </c>
      <c r="F58" t="s">
        <v>192</v>
      </c>
      <c r="H58" s="10" t="s">
        <v>333</v>
      </c>
      <c r="I58" t="s">
        <v>192</v>
      </c>
    </row>
    <row r="59" spans="1:9">
      <c r="A59" t="s">
        <v>258</v>
      </c>
      <c r="B59" t="s">
        <v>193</v>
      </c>
      <c r="C59" t="s">
        <v>180</v>
      </c>
      <c r="E59" t="str">
        <f t="shared" si="0"/>
        <v>rno-miR-376a-3p</v>
      </c>
      <c r="F59" t="s">
        <v>192</v>
      </c>
      <c r="H59" s="10" t="s">
        <v>334</v>
      </c>
      <c r="I59" t="s">
        <v>192</v>
      </c>
    </row>
    <row r="60" spans="1:9">
      <c r="A60" t="s">
        <v>258</v>
      </c>
      <c r="B60" t="s">
        <v>193</v>
      </c>
      <c r="C60" t="s">
        <v>178</v>
      </c>
      <c r="E60" t="str">
        <f t="shared" si="0"/>
        <v>rno-miR-376a-5p</v>
      </c>
      <c r="F60" t="s">
        <v>192</v>
      </c>
      <c r="H60" s="10" t="s">
        <v>335</v>
      </c>
      <c r="I60" t="s">
        <v>192</v>
      </c>
    </row>
    <row r="61" spans="1:9">
      <c r="A61" t="s">
        <v>258</v>
      </c>
      <c r="B61" t="s">
        <v>194</v>
      </c>
      <c r="C61" t="s">
        <v>178</v>
      </c>
      <c r="E61" t="str">
        <f t="shared" si="0"/>
        <v>rno-miR-376b-5p</v>
      </c>
      <c r="F61" t="s">
        <v>192</v>
      </c>
      <c r="H61" s="10" t="s">
        <v>336</v>
      </c>
      <c r="I61" t="s">
        <v>192</v>
      </c>
    </row>
    <row r="62" spans="1:9">
      <c r="A62" t="s">
        <v>258</v>
      </c>
      <c r="B62">
        <v>384</v>
      </c>
      <c r="C62" t="s">
        <v>180</v>
      </c>
      <c r="E62" t="str">
        <f t="shared" si="0"/>
        <v>rno-miR-384-3p</v>
      </c>
      <c r="F62" t="s">
        <v>192</v>
      </c>
      <c r="H62" s="10" t="s">
        <v>337</v>
      </c>
      <c r="I62" t="s">
        <v>192</v>
      </c>
    </row>
    <row r="63" spans="1:9">
      <c r="A63" t="s">
        <v>258</v>
      </c>
      <c r="B63">
        <v>434</v>
      </c>
      <c r="C63" t="s">
        <v>180</v>
      </c>
      <c r="E63" t="str">
        <f t="shared" si="0"/>
        <v>rno-miR-434-3p</v>
      </c>
      <c r="F63" t="s">
        <v>192</v>
      </c>
      <c r="H63" s="10" t="s">
        <v>338</v>
      </c>
      <c r="I63" t="s">
        <v>192</v>
      </c>
    </row>
    <row r="64" spans="1:9">
      <c r="A64" t="s">
        <v>258</v>
      </c>
      <c r="B64">
        <v>434</v>
      </c>
      <c r="C64" t="s">
        <v>178</v>
      </c>
      <c r="E64" t="str">
        <f t="shared" si="0"/>
        <v>rno-miR-434-5p</v>
      </c>
      <c r="F64" t="s">
        <v>192</v>
      </c>
      <c r="H64" s="10" t="s">
        <v>339</v>
      </c>
      <c r="I64" t="s">
        <v>192</v>
      </c>
    </row>
    <row r="65" spans="1:9">
      <c r="A65" t="s">
        <v>258</v>
      </c>
      <c r="B65">
        <v>485</v>
      </c>
      <c r="C65" t="s">
        <v>180</v>
      </c>
      <c r="E65" t="str">
        <f t="shared" si="0"/>
        <v>rno-miR-485-3p</v>
      </c>
      <c r="F65" t="s">
        <v>192</v>
      </c>
      <c r="H65" s="10" t="s">
        <v>340</v>
      </c>
      <c r="I65" t="s">
        <v>192</v>
      </c>
    </row>
    <row r="66" spans="1:9">
      <c r="A66" t="s">
        <v>258</v>
      </c>
      <c r="B66">
        <v>496</v>
      </c>
      <c r="C66" t="s">
        <v>180</v>
      </c>
      <c r="E66" t="str">
        <f t="shared" si="0"/>
        <v>rno-miR-496-3p</v>
      </c>
      <c r="F66" t="s">
        <v>192</v>
      </c>
      <c r="H66" s="10" t="s">
        <v>341</v>
      </c>
      <c r="I66" t="s">
        <v>192</v>
      </c>
    </row>
    <row r="67" spans="1:9">
      <c r="A67" t="s">
        <v>258</v>
      </c>
      <c r="B67">
        <v>543</v>
      </c>
      <c r="C67" t="s">
        <v>178</v>
      </c>
      <c r="E67" t="str">
        <f t="shared" ref="E67:E130" si="1">CONCATENATE("rno-",A67,"-",B67,"-",C67)</f>
        <v>rno-miR-543-5p</v>
      </c>
      <c r="F67" t="s">
        <v>195</v>
      </c>
      <c r="H67" s="10" t="s">
        <v>342</v>
      </c>
      <c r="I67" t="s">
        <v>195</v>
      </c>
    </row>
    <row r="68" spans="1:9">
      <c r="A68" t="s">
        <v>258</v>
      </c>
      <c r="B68">
        <v>384</v>
      </c>
      <c r="C68" t="s">
        <v>178</v>
      </c>
      <c r="E68" t="str">
        <f t="shared" si="1"/>
        <v>rno-miR-384-5p</v>
      </c>
      <c r="F68" t="s">
        <v>196</v>
      </c>
      <c r="H68" s="10" t="s">
        <v>343</v>
      </c>
      <c r="I68" t="s">
        <v>196</v>
      </c>
    </row>
    <row r="69" spans="1:9">
      <c r="A69" t="s">
        <v>258</v>
      </c>
      <c r="B69">
        <v>137</v>
      </c>
      <c r="C69" t="s">
        <v>180</v>
      </c>
      <c r="E69" t="str">
        <f t="shared" si="1"/>
        <v>rno-miR-137-3p</v>
      </c>
      <c r="F69" t="s">
        <v>197</v>
      </c>
      <c r="H69" s="10" t="s">
        <v>344</v>
      </c>
      <c r="I69" t="s">
        <v>197</v>
      </c>
    </row>
    <row r="70" spans="1:9">
      <c r="A70" t="s">
        <v>258</v>
      </c>
      <c r="B70">
        <v>221</v>
      </c>
      <c r="C70" t="s">
        <v>178</v>
      </c>
      <c r="E70" t="str">
        <f t="shared" si="1"/>
        <v>rno-miR-221-5p</v>
      </c>
      <c r="F70" t="s">
        <v>197</v>
      </c>
      <c r="H70" s="10" t="s">
        <v>345</v>
      </c>
      <c r="I70" t="s">
        <v>197</v>
      </c>
    </row>
    <row r="71" spans="1:9">
      <c r="A71" t="s">
        <v>258</v>
      </c>
      <c r="B71">
        <v>222</v>
      </c>
      <c r="C71" t="s">
        <v>180</v>
      </c>
      <c r="E71" t="str">
        <f t="shared" si="1"/>
        <v>rno-miR-222-3p</v>
      </c>
      <c r="F71" t="s">
        <v>197</v>
      </c>
      <c r="H71" s="10" t="s">
        <v>346</v>
      </c>
      <c r="I71" t="s">
        <v>197</v>
      </c>
    </row>
    <row r="72" spans="1:9">
      <c r="A72" t="s">
        <v>258</v>
      </c>
      <c r="B72">
        <v>323</v>
      </c>
      <c r="C72" t="s">
        <v>180</v>
      </c>
      <c r="E72" t="str">
        <f t="shared" si="1"/>
        <v>rno-miR-323-3p</v>
      </c>
      <c r="F72" t="s">
        <v>197</v>
      </c>
      <c r="H72" s="10" t="s">
        <v>347</v>
      </c>
      <c r="I72" t="s">
        <v>197</v>
      </c>
    </row>
    <row r="73" spans="1:9">
      <c r="A73" t="s">
        <v>258</v>
      </c>
      <c r="B73">
        <v>410</v>
      </c>
      <c r="C73" t="s">
        <v>180</v>
      </c>
      <c r="E73" t="str">
        <f t="shared" si="1"/>
        <v>rno-miR-410-3p</v>
      </c>
      <c r="F73" t="s">
        <v>197</v>
      </c>
      <c r="H73" s="10" t="s">
        <v>348</v>
      </c>
      <c r="I73" t="s">
        <v>197</v>
      </c>
    </row>
    <row r="74" spans="1:9">
      <c r="A74" t="s">
        <v>258</v>
      </c>
      <c r="B74">
        <v>412</v>
      </c>
      <c r="C74" t="s">
        <v>178</v>
      </c>
      <c r="E74" t="str">
        <f t="shared" si="1"/>
        <v>rno-miR-412-5p</v>
      </c>
      <c r="F74" t="s">
        <v>197</v>
      </c>
      <c r="H74" s="10" t="s">
        <v>349</v>
      </c>
      <c r="I74" t="s">
        <v>197</v>
      </c>
    </row>
    <row r="75" spans="1:9">
      <c r="A75" t="s">
        <v>258</v>
      </c>
      <c r="B75" t="s">
        <v>198</v>
      </c>
      <c r="C75" t="s">
        <v>180</v>
      </c>
      <c r="E75" t="str">
        <f t="shared" si="1"/>
        <v>rno-miR-487b-3p</v>
      </c>
      <c r="F75" t="s">
        <v>197</v>
      </c>
      <c r="H75" s="10" t="s">
        <v>350</v>
      </c>
      <c r="I75" t="s">
        <v>197</v>
      </c>
    </row>
    <row r="76" spans="1:9">
      <c r="A76" t="s">
        <v>258</v>
      </c>
      <c r="B76">
        <v>488</v>
      </c>
      <c r="C76" t="s">
        <v>180</v>
      </c>
      <c r="E76" t="str">
        <f t="shared" si="1"/>
        <v>rno-miR-488-3p</v>
      </c>
      <c r="F76" t="s">
        <v>197</v>
      </c>
      <c r="H76" s="7" t="s">
        <v>156</v>
      </c>
      <c r="I76" t="s">
        <v>197</v>
      </c>
    </row>
    <row r="77" spans="1:9">
      <c r="A77" t="s">
        <v>258</v>
      </c>
      <c r="B77">
        <v>539</v>
      </c>
      <c r="C77" t="s">
        <v>180</v>
      </c>
      <c r="E77" t="str">
        <f t="shared" si="1"/>
        <v>rno-miR-539-3p</v>
      </c>
      <c r="F77" t="s">
        <v>197</v>
      </c>
      <c r="H77" s="10" t="s">
        <v>351</v>
      </c>
      <c r="I77" t="s">
        <v>197</v>
      </c>
    </row>
    <row r="78" spans="1:9">
      <c r="A78" t="s">
        <v>258</v>
      </c>
      <c r="B78">
        <v>708</v>
      </c>
      <c r="C78" t="s">
        <v>180</v>
      </c>
      <c r="E78" t="str">
        <f t="shared" si="1"/>
        <v>rno-miR-708-3p</v>
      </c>
      <c r="F78" t="s">
        <v>197</v>
      </c>
      <c r="H78" s="10" t="s">
        <v>352</v>
      </c>
      <c r="I78" t="s">
        <v>197</v>
      </c>
    </row>
    <row r="79" spans="1:9">
      <c r="A79" t="s">
        <v>258</v>
      </c>
      <c r="B79">
        <v>874</v>
      </c>
      <c r="C79" t="s">
        <v>180</v>
      </c>
      <c r="E79" t="str">
        <f t="shared" si="1"/>
        <v>rno-miR-874-3p</v>
      </c>
      <c r="F79" t="s">
        <v>197</v>
      </c>
      <c r="H79" s="10" t="s">
        <v>353</v>
      </c>
      <c r="I79" t="s">
        <v>197</v>
      </c>
    </row>
    <row r="80" spans="1:9">
      <c r="A80" t="s">
        <v>258</v>
      </c>
      <c r="B80">
        <v>369</v>
      </c>
      <c r="C80" t="s">
        <v>178</v>
      </c>
      <c r="E80" t="str">
        <f t="shared" si="1"/>
        <v>rno-miR-369-5p</v>
      </c>
      <c r="F80" t="s">
        <v>199</v>
      </c>
      <c r="H80" s="10" t="s">
        <v>354</v>
      </c>
      <c r="I80" t="s">
        <v>199</v>
      </c>
    </row>
    <row r="81" spans="1:9">
      <c r="A81" t="s">
        <v>258</v>
      </c>
      <c r="B81">
        <v>370</v>
      </c>
      <c r="C81" t="s">
        <v>180</v>
      </c>
      <c r="E81" t="str">
        <f t="shared" si="1"/>
        <v>rno-miR-370-3p</v>
      </c>
      <c r="F81" t="s">
        <v>199</v>
      </c>
      <c r="H81" s="10" t="s">
        <v>355</v>
      </c>
      <c r="I81" t="s">
        <v>199</v>
      </c>
    </row>
    <row r="82" spans="1:9">
      <c r="A82" t="s">
        <v>258</v>
      </c>
      <c r="B82">
        <v>370</v>
      </c>
      <c r="C82" t="s">
        <v>178</v>
      </c>
      <c r="E82" t="str">
        <f t="shared" si="1"/>
        <v>rno-miR-370-5p</v>
      </c>
      <c r="F82" t="s">
        <v>199</v>
      </c>
      <c r="H82" s="10" t="s">
        <v>356</v>
      </c>
      <c r="I82" t="s">
        <v>199</v>
      </c>
    </row>
    <row r="83" spans="1:9">
      <c r="A83" t="s">
        <v>258</v>
      </c>
      <c r="B83">
        <v>539</v>
      </c>
      <c r="C83" t="s">
        <v>178</v>
      </c>
      <c r="E83" t="str">
        <f t="shared" si="1"/>
        <v>rno-miR-539-5p</v>
      </c>
      <c r="F83" t="s">
        <v>200</v>
      </c>
      <c r="H83" s="10" t="s">
        <v>357</v>
      </c>
      <c r="I83" t="s">
        <v>200</v>
      </c>
    </row>
    <row r="84" spans="1:9">
      <c r="A84" t="s">
        <v>258</v>
      </c>
      <c r="B84">
        <v>543</v>
      </c>
      <c r="C84" t="s">
        <v>180</v>
      </c>
      <c r="E84" t="str">
        <f t="shared" si="1"/>
        <v>rno-miR-543-3p</v>
      </c>
      <c r="F84" t="s">
        <v>200</v>
      </c>
      <c r="H84" s="10" t="s">
        <v>358</v>
      </c>
      <c r="I84" t="s">
        <v>200</v>
      </c>
    </row>
    <row r="85" spans="1:9">
      <c r="A85" t="s">
        <v>258</v>
      </c>
      <c r="B85">
        <v>138</v>
      </c>
      <c r="C85">
        <v>1</v>
      </c>
      <c r="D85" t="s">
        <v>180</v>
      </c>
      <c r="E85" t="str">
        <f>CONCATENATE("rno-",A85,"-",B85,"-",C85,"-",D85)</f>
        <v>rno-miR-138-1-3p</v>
      </c>
      <c r="F85" t="s">
        <v>201</v>
      </c>
      <c r="H85" s="10" t="s">
        <v>359</v>
      </c>
      <c r="I85" t="s">
        <v>201</v>
      </c>
    </row>
    <row r="86" spans="1:9">
      <c r="A86" t="s">
        <v>258</v>
      </c>
      <c r="B86" t="s">
        <v>202</v>
      </c>
      <c r="C86">
        <v>2</v>
      </c>
      <c r="D86" t="s">
        <v>180</v>
      </c>
      <c r="E86" t="str">
        <f>CONCATENATE("rno-",A86,"-",B86,"-",C86,"-",D86)</f>
        <v>rno-miR-7a-2-3p</v>
      </c>
      <c r="F86" t="s">
        <v>203</v>
      </c>
      <c r="H86" s="10" t="s">
        <v>360</v>
      </c>
      <c r="I86" t="s">
        <v>203</v>
      </c>
    </row>
    <row r="87" spans="1:9">
      <c r="A87" t="s">
        <v>258</v>
      </c>
      <c r="B87" t="s">
        <v>204</v>
      </c>
      <c r="C87" t="s">
        <v>180</v>
      </c>
      <c r="E87" t="str">
        <f t="shared" si="1"/>
        <v>rno-miR-92b-3p</v>
      </c>
      <c r="F87" t="s">
        <v>203</v>
      </c>
      <c r="H87" s="7" t="s">
        <v>169</v>
      </c>
      <c r="I87" t="s">
        <v>203</v>
      </c>
    </row>
    <row r="88" spans="1:9">
      <c r="A88" t="s">
        <v>258</v>
      </c>
      <c r="B88" t="s">
        <v>205</v>
      </c>
      <c r="C88" t="s">
        <v>180</v>
      </c>
      <c r="E88" t="str">
        <f t="shared" si="1"/>
        <v>rno-miR-551b-3p</v>
      </c>
      <c r="F88" t="s">
        <v>206</v>
      </c>
      <c r="H88" s="10" t="s">
        <v>361</v>
      </c>
      <c r="I88" t="s">
        <v>206</v>
      </c>
    </row>
    <row r="89" spans="1:9">
      <c r="A89" t="s">
        <v>258</v>
      </c>
      <c r="B89" t="s">
        <v>207</v>
      </c>
      <c r="C89" t="s">
        <v>180</v>
      </c>
      <c r="E89" t="str">
        <f t="shared" si="1"/>
        <v>rno-miR-196c-3p</v>
      </c>
      <c r="F89" t="s">
        <v>208</v>
      </c>
      <c r="H89" s="10" t="s">
        <v>362</v>
      </c>
      <c r="I89" t="s">
        <v>208</v>
      </c>
    </row>
    <row r="90" spans="1:9">
      <c r="A90" t="s">
        <v>258</v>
      </c>
      <c r="B90" t="s">
        <v>207</v>
      </c>
      <c r="C90" t="s">
        <v>178</v>
      </c>
      <c r="E90" t="str">
        <f t="shared" si="1"/>
        <v>rno-miR-196c-5p</v>
      </c>
      <c r="F90" t="s">
        <v>208</v>
      </c>
      <c r="H90" s="10" t="s">
        <v>363</v>
      </c>
      <c r="I90" t="s">
        <v>208</v>
      </c>
    </row>
    <row r="91" spans="1:9">
      <c r="A91" t="s">
        <v>258</v>
      </c>
      <c r="B91" t="s">
        <v>209</v>
      </c>
      <c r="C91" t="s">
        <v>180</v>
      </c>
      <c r="E91" t="str">
        <f t="shared" si="1"/>
        <v>rno-miR-130b-3p</v>
      </c>
      <c r="F91" t="s">
        <v>210</v>
      </c>
      <c r="H91" s="7" t="s">
        <v>166</v>
      </c>
      <c r="I91" t="s">
        <v>210</v>
      </c>
    </row>
    <row r="92" spans="1:9">
      <c r="A92" t="s">
        <v>258</v>
      </c>
      <c r="B92" t="s">
        <v>209</v>
      </c>
      <c r="C92" t="s">
        <v>178</v>
      </c>
      <c r="E92" t="str">
        <f t="shared" si="1"/>
        <v>rno-miR-130b-5p</v>
      </c>
      <c r="F92" t="s">
        <v>210</v>
      </c>
      <c r="H92" s="7" t="s">
        <v>364</v>
      </c>
      <c r="I92" t="s">
        <v>210</v>
      </c>
    </row>
    <row r="93" spans="1:9">
      <c r="A93" t="s">
        <v>258</v>
      </c>
      <c r="B93">
        <v>192</v>
      </c>
      <c r="C93" t="s">
        <v>178</v>
      </c>
      <c r="E93" t="str">
        <f t="shared" si="1"/>
        <v>rno-miR-192-5p</v>
      </c>
      <c r="F93" t="s">
        <v>211</v>
      </c>
      <c r="H93" s="10" t="s">
        <v>152</v>
      </c>
      <c r="I93" t="s">
        <v>211</v>
      </c>
    </row>
    <row r="94" spans="1:9">
      <c r="A94" t="s">
        <v>258</v>
      </c>
      <c r="B94" t="s">
        <v>212</v>
      </c>
      <c r="C94" t="s">
        <v>180</v>
      </c>
      <c r="E94" t="str">
        <f t="shared" si="1"/>
        <v>rno-miR-200b-3p</v>
      </c>
      <c r="F94" t="s">
        <v>213</v>
      </c>
      <c r="H94" s="10" t="s">
        <v>365</v>
      </c>
      <c r="I94" t="s">
        <v>213</v>
      </c>
    </row>
    <row r="95" spans="1:9">
      <c r="A95" t="s">
        <v>258</v>
      </c>
      <c r="B95" t="s">
        <v>214</v>
      </c>
      <c r="C95" t="s">
        <v>180</v>
      </c>
      <c r="E95" t="str">
        <f t="shared" si="1"/>
        <v>rno-miR-203b-3p</v>
      </c>
      <c r="F95" t="s">
        <v>215</v>
      </c>
      <c r="H95" s="10" t="s">
        <v>155</v>
      </c>
      <c r="I95" t="s">
        <v>215</v>
      </c>
    </row>
    <row r="96" spans="1:9">
      <c r="A96" t="s">
        <v>258</v>
      </c>
      <c r="B96">
        <v>489</v>
      </c>
      <c r="C96" t="s">
        <v>180</v>
      </c>
      <c r="E96" t="str">
        <f t="shared" si="1"/>
        <v>rno-miR-489-3p</v>
      </c>
      <c r="F96" t="s">
        <v>215</v>
      </c>
      <c r="H96" s="10" t="s">
        <v>366</v>
      </c>
      <c r="I96" t="s">
        <v>215</v>
      </c>
    </row>
    <row r="97" spans="1:9">
      <c r="A97" t="s">
        <v>258</v>
      </c>
      <c r="B97">
        <v>653</v>
      </c>
      <c r="C97" t="s">
        <v>178</v>
      </c>
      <c r="E97" t="str">
        <f t="shared" si="1"/>
        <v>rno-miR-653-5p</v>
      </c>
      <c r="F97" t="s">
        <v>215</v>
      </c>
      <c r="H97" s="10" t="s">
        <v>367</v>
      </c>
      <c r="I97" t="s">
        <v>215</v>
      </c>
    </row>
    <row r="98" spans="1:9">
      <c r="A98" t="s">
        <v>258</v>
      </c>
      <c r="B98" t="s">
        <v>216</v>
      </c>
      <c r="C98">
        <v>1</v>
      </c>
      <c r="D98" t="s">
        <v>180</v>
      </c>
      <c r="E98" t="str">
        <f>CONCATENATE("rno-",A98,"-",B98,"-",C98,"-",D98)</f>
        <v>rno-miR-218a-1-3p</v>
      </c>
      <c r="F98" t="s">
        <v>217</v>
      </c>
      <c r="H98" s="10" t="s">
        <v>368</v>
      </c>
      <c r="I98" t="s">
        <v>217</v>
      </c>
    </row>
    <row r="99" spans="1:9">
      <c r="A99" t="s">
        <v>258</v>
      </c>
      <c r="B99">
        <v>122</v>
      </c>
      <c r="C99" t="s">
        <v>178</v>
      </c>
      <c r="E99" t="str">
        <f t="shared" si="1"/>
        <v>rno-miR-122-5p</v>
      </c>
      <c r="F99" t="s">
        <v>218</v>
      </c>
      <c r="H99" s="10" t="s">
        <v>168</v>
      </c>
      <c r="I99" t="s">
        <v>218</v>
      </c>
    </row>
    <row r="100" spans="1:9">
      <c r="A100" t="s">
        <v>258</v>
      </c>
      <c r="B100" t="s">
        <v>219</v>
      </c>
      <c r="C100" t="s">
        <v>180</v>
      </c>
      <c r="E100" t="str">
        <f t="shared" si="1"/>
        <v>rno-miR-101b-3p</v>
      </c>
      <c r="F100" t="s">
        <v>218</v>
      </c>
      <c r="H100" s="10" t="s">
        <v>88</v>
      </c>
      <c r="I100" t="s">
        <v>218</v>
      </c>
    </row>
    <row r="101" spans="1:9">
      <c r="A101" t="s">
        <v>258</v>
      </c>
      <c r="B101">
        <v>192</v>
      </c>
      <c r="C101" t="s">
        <v>180</v>
      </c>
      <c r="E101" t="str">
        <f t="shared" si="1"/>
        <v>rno-miR-192-3p</v>
      </c>
      <c r="F101" t="s">
        <v>218</v>
      </c>
      <c r="H101" s="10" t="s">
        <v>369</v>
      </c>
      <c r="I101" t="s">
        <v>218</v>
      </c>
    </row>
    <row r="102" spans="1:9">
      <c r="A102" t="s">
        <v>258</v>
      </c>
      <c r="B102" t="s">
        <v>220</v>
      </c>
      <c r="C102" t="s">
        <v>178</v>
      </c>
      <c r="E102" t="str">
        <f t="shared" si="1"/>
        <v>rno-miR-196a-5p</v>
      </c>
      <c r="F102" t="s">
        <v>221</v>
      </c>
      <c r="H102" s="10" t="s">
        <v>370</v>
      </c>
      <c r="I102" t="s">
        <v>221</v>
      </c>
    </row>
    <row r="103" spans="1:9">
      <c r="A103" t="s">
        <v>258</v>
      </c>
      <c r="B103">
        <v>483</v>
      </c>
      <c r="C103" t="s">
        <v>180</v>
      </c>
      <c r="E103" t="str">
        <f t="shared" si="1"/>
        <v>rno-miR-483-3p</v>
      </c>
      <c r="F103" t="s">
        <v>222</v>
      </c>
      <c r="H103" s="10" t="s">
        <v>371</v>
      </c>
      <c r="I103" t="s">
        <v>222</v>
      </c>
    </row>
    <row r="104" spans="1:9">
      <c r="A104" t="s">
        <v>258</v>
      </c>
      <c r="B104">
        <v>483</v>
      </c>
      <c r="C104" t="s">
        <v>178</v>
      </c>
      <c r="E104" t="str">
        <f t="shared" si="1"/>
        <v>rno-miR-483-5p</v>
      </c>
      <c r="F104" t="s">
        <v>222</v>
      </c>
      <c r="H104" s="10" t="s">
        <v>372</v>
      </c>
      <c r="I104" t="s">
        <v>222</v>
      </c>
    </row>
    <row r="105" spans="1:9">
      <c r="A105" t="s">
        <v>258</v>
      </c>
      <c r="B105">
        <v>206</v>
      </c>
      <c r="C105" t="s">
        <v>180</v>
      </c>
      <c r="E105" t="str">
        <f t="shared" si="1"/>
        <v>rno-miR-206-3p</v>
      </c>
      <c r="F105" t="s">
        <v>223</v>
      </c>
      <c r="H105" s="10" t="s">
        <v>137</v>
      </c>
      <c r="I105" t="s">
        <v>223</v>
      </c>
    </row>
    <row r="106" spans="1:9">
      <c r="A106" t="s">
        <v>258</v>
      </c>
      <c r="B106" t="s">
        <v>224</v>
      </c>
      <c r="C106" t="s">
        <v>180</v>
      </c>
      <c r="E106" t="str">
        <f t="shared" si="1"/>
        <v>rno-miR-208b-3p</v>
      </c>
      <c r="F106" t="s">
        <v>223</v>
      </c>
      <c r="H106" s="10" t="s">
        <v>373</v>
      </c>
      <c r="I106" t="s">
        <v>223</v>
      </c>
    </row>
    <row r="107" spans="1:9">
      <c r="A107" t="s">
        <v>258</v>
      </c>
      <c r="B107" t="s">
        <v>225</v>
      </c>
      <c r="C107" t="s">
        <v>180</v>
      </c>
      <c r="E107" t="str">
        <f t="shared" si="1"/>
        <v>rno-miR-133a-3p</v>
      </c>
      <c r="F107" t="s">
        <v>226</v>
      </c>
      <c r="H107" s="10" t="s">
        <v>94</v>
      </c>
      <c r="I107" t="s">
        <v>226</v>
      </c>
    </row>
    <row r="108" spans="1:9">
      <c r="A108" t="s">
        <v>258</v>
      </c>
      <c r="B108" t="s">
        <v>225</v>
      </c>
      <c r="C108" t="s">
        <v>178</v>
      </c>
      <c r="E108" t="str">
        <f t="shared" si="1"/>
        <v>rno-miR-133a-5p</v>
      </c>
      <c r="F108" t="s">
        <v>226</v>
      </c>
      <c r="H108" s="10" t="s">
        <v>374</v>
      </c>
      <c r="I108" t="s">
        <v>226</v>
      </c>
    </row>
    <row r="109" spans="1:9">
      <c r="A109" t="s">
        <v>258</v>
      </c>
      <c r="B109" t="s">
        <v>227</v>
      </c>
      <c r="C109" t="s">
        <v>180</v>
      </c>
      <c r="E109" t="str">
        <f t="shared" si="1"/>
        <v>rno-miR-133b-3p</v>
      </c>
      <c r="F109" t="s">
        <v>226</v>
      </c>
      <c r="H109" s="10" t="s">
        <v>375</v>
      </c>
      <c r="I109" t="s">
        <v>226</v>
      </c>
    </row>
    <row r="110" spans="1:9">
      <c r="A110" t="s">
        <v>258</v>
      </c>
      <c r="B110">
        <v>1</v>
      </c>
      <c r="C110" t="s">
        <v>180</v>
      </c>
      <c r="E110" t="str">
        <f t="shared" si="1"/>
        <v>rno-miR-1-3p</v>
      </c>
      <c r="F110" t="s">
        <v>226</v>
      </c>
      <c r="H110" s="10" t="s">
        <v>91</v>
      </c>
      <c r="I110" t="s">
        <v>226</v>
      </c>
    </row>
    <row r="111" spans="1:9">
      <c r="A111" t="s">
        <v>258</v>
      </c>
      <c r="B111">
        <v>141</v>
      </c>
      <c r="C111" t="s">
        <v>180</v>
      </c>
      <c r="E111" t="str">
        <f t="shared" si="1"/>
        <v>rno-miR-141-3p</v>
      </c>
      <c r="F111" t="s">
        <v>228</v>
      </c>
      <c r="H111" s="10" t="s">
        <v>84</v>
      </c>
      <c r="I111" t="s">
        <v>228</v>
      </c>
    </row>
    <row r="112" spans="1:9">
      <c r="A112" t="s">
        <v>258</v>
      </c>
      <c r="B112" t="s">
        <v>229</v>
      </c>
      <c r="C112" t="s">
        <v>180</v>
      </c>
      <c r="E112" t="str">
        <f t="shared" si="1"/>
        <v>rno-miR-216a-3p</v>
      </c>
      <c r="F112" t="s">
        <v>228</v>
      </c>
      <c r="H112" s="10" t="s">
        <v>376</v>
      </c>
      <c r="I112" t="s">
        <v>228</v>
      </c>
    </row>
    <row r="113" spans="1:9">
      <c r="A113" t="s">
        <v>258</v>
      </c>
      <c r="B113" t="s">
        <v>229</v>
      </c>
      <c r="C113" t="s">
        <v>178</v>
      </c>
      <c r="E113" t="str">
        <f t="shared" si="1"/>
        <v>rno-miR-216a-5p</v>
      </c>
      <c r="F113" t="s">
        <v>228</v>
      </c>
      <c r="H113" s="10" t="s">
        <v>377</v>
      </c>
      <c r="I113" t="s">
        <v>228</v>
      </c>
    </row>
    <row r="114" spans="1:9">
      <c r="A114" t="s">
        <v>258</v>
      </c>
      <c r="B114" t="s">
        <v>230</v>
      </c>
      <c r="C114" t="s">
        <v>180</v>
      </c>
      <c r="E114" t="str">
        <f t="shared" si="1"/>
        <v>rno-miR-216b-3p</v>
      </c>
      <c r="F114" t="s">
        <v>228</v>
      </c>
      <c r="H114" s="10" t="s">
        <v>378</v>
      </c>
      <c r="I114" t="s">
        <v>228</v>
      </c>
    </row>
    <row r="115" spans="1:9">
      <c r="A115" t="s">
        <v>258</v>
      </c>
      <c r="B115" t="s">
        <v>230</v>
      </c>
      <c r="C115" t="s">
        <v>178</v>
      </c>
      <c r="E115" t="str">
        <f t="shared" si="1"/>
        <v>rno-miR-216b-5p</v>
      </c>
      <c r="F115" t="s">
        <v>228</v>
      </c>
      <c r="H115" s="10" t="s">
        <v>379</v>
      </c>
      <c r="I115" t="s">
        <v>228</v>
      </c>
    </row>
    <row r="116" spans="1:9">
      <c r="A116" t="s">
        <v>258</v>
      </c>
      <c r="B116">
        <v>217</v>
      </c>
      <c r="C116" t="s">
        <v>180</v>
      </c>
      <c r="E116" t="str">
        <f t="shared" si="1"/>
        <v>rno-miR-217-3p</v>
      </c>
      <c r="F116" t="s">
        <v>228</v>
      </c>
      <c r="H116" s="10" t="s">
        <v>380</v>
      </c>
      <c r="I116" t="s">
        <v>228</v>
      </c>
    </row>
    <row r="117" spans="1:9">
      <c r="A117" t="s">
        <v>258</v>
      </c>
      <c r="B117">
        <v>217</v>
      </c>
      <c r="C117" t="s">
        <v>178</v>
      </c>
      <c r="E117" t="str">
        <f t="shared" si="1"/>
        <v>rno-miR-217-5p</v>
      </c>
      <c r="F117" t="s">
        <v>228</v>
      </c>
      <c r="H117" s="10" t="s">
        <v>381</v>
      </c>
      <c r="I117" t="s">
        <v>228</v>
      </c>
    </row>
    <row r="118" spans="1:9">
      <c r="A118" t="s">
        <v>258</v>
      </c>
      <c r="B118">
        <v>25</v>
      </c>
      <c r="C118" t="s">
        <v>180</v>
      </c>
      <c r="E118" t="str">
        <f t="shared" si="1"/>
        <v>rno-miR-25-3p</v>
      </c>
      <c r="F118" t="s">
        <v>228</v>
      </c>
      <c r="H118" s="7" t="s">
        <v>120</v>
      </c>
      <c r="I118" t="s">
        <v>228</v>
      </c>
    </row>
    <row r="119" spans="1:9">
      <c r="A119" t="s">
        <v>258</v>
      </c>
      <c r="B119">
        <v>143</v>
      </c>
      <c r="C119" t="s">
        <v>180</v>
      </c>
      <c r="E119" t="str">
        <f t="shared" si="1"/>
        <v>rno-miR-143-3p</v>
      </c>
      <c r="F119" t="s">
        <v>231</v>
      </c>
      <c r="H119" s="10" t="s">
        <v>50</v>
      </c>
      <c r="I119" t="s">
        <v>231</v>
      </c>
    </row>
    <row r="120" spans="1:9">
      <c r="A120" t="s">
        <v>258</v>
      </c>
      <c r="B120">
        <v>145</v>
      </c>
      <c r="C120" t="s">
        <v>178</v>
      </c>
      <c r="E120" t="str">
        <f t="shared" si="1"/>
        <v>rno-miR-145-5p</v>
      </c>
      <c r="F120" t="s">
        <v>231</v>
      </c>
      <c r="H120" s="10" t="s">
        <v>54</v>
      </c>
      <c r="I120" t="s">
        <v>231</v>
      </c>
    </row>
    <row r="121" spans="1:9">
      <c r="A121" t="s">
        <v>258</v>
      </c>
      <c r="B121" t="s">
        <v>232</v>
      </c>
      <c r="C121" t="s">
        <v>178</v>
      </c>
      <c r="E121" t="str">
        <f t="shared" si="1"/>
        <v>rno-miR-34b-5p</v>
      </c>
      <c r="F121" t="s">
        <v>233</v>
      </c>
      <c r="H121" s="10" t="s">
        <v>382</v>
      </c>
      <c r="I121" t="s">
        <v>233</v>
      </c>
    </row>
    <row r="122" spans="1:9">
      <c r="A122" t="s">
        <v>258</v>
      </c>
      <c r="B122" t="s">
        <v>234</v>
      </c>
      <c r="C122" t="s">
        <v>178</v>
      </c>
      <c r="E122" t="str">
        <f t="shared" si="1"/>
        <v>rno-miR-34c-5p</v>
      </c>
      <c r="F122" t="s">
        <v>233</v>
      </c>
      <c r="H122" s="10" t="s">
        <v>383</v>
      </c>
      <c r="I122" t="s">
        <v>233</v>
      </c>
    </row>
    <row r="123" spans="1:9">
      <c r="A123" t="s">
        <v>258</v>
      </c>
      <c r="B123">
        <v>3580</v>
      </c>
      <c r="C123" t="s">
        <v>178</v>
      </c>
      <c r="E123" t="str">
        <f t="shared" si="1"/>
        <v>rno-miR-3580-5p</v>
      </c>
      <c r="F123" t="s">
        <v>233</v>
      </c>
      <c r="H123" s="10" t="s">
        <v>384</v>
      </c>
      <c r="I123" t="s">
        <v>233</v>
      </c>
    </row>
    <row r="124" spans="1:9">
      <c r="A124" t="s">
        <v>258</v>
      </c>
      <c r="B124" t="s">
        <v>235</v>
      </c>
      <c r="C124" t="s">
        <v>178</v>
      </c>
      <c r="E124" t="str">
        <f t="shared" si="1"/>
        <v>rno-miR-449a-5p</v>
      </c>
      <c r="F124" t="s">
        <v>233</v>
      </c>
      <c r="H124" s="10" t="s">
        <v>385</v>
      </c>
      <c r="I124" t="s">
        <v>233</v>
      </c>
    </row>
    <row r="125" spans="1:9">
      <c r="A125" t="s">
        <v>258</v>
      </c>
      <c r="B125">
        <v>463</v>
      </c>
      <c r="C125" t="s">
        <v>180</v>
      </c>
      <c r="E125" t="str">
        <f t="shared" si="1"/>
        <v>rno-miR-463-3p</v>
      </c>
      <c r="F125" t="s">
        <v>233</v>
      </c>
      <c r="H125" s="10" t="s">
        <v>386</v>
      </c>
      <c r="I125" t="s">
        <v>233</v>
      </c>
    </row>
    <row r="126" spans="1:9">
      <c r="A126" t="s">
        <v>258</v>
      </c>
      <c r="B126">
        <v>465</v>
      </c>
      <c r="C126" t="s">
        <v>180</v>
      </c>
      <c r="E126" t="str">
        <f t="shared" si="1"/>
        <v>rno-miR-465-3p</v>
      </c>
      <c r="F126" t="s">
        <v>233</v>
      </c>
      <c r="H126" s="10" t="s">
        <v>387</v>
      </c>
      <c r="I126" t="s">
        <v>233</v>
      </c>
    </row>
    <row r="127" spans="1:9">
      <c r="A127" t="s">
        <v>258</v>
      </c>
      <c r="B127">
        <v>881</v>
      </c>
      <c r="C127" t="s">
        <v>178</v>
      </c>
      <c r="E127" t="str">
        <f t="shared" si="1"/>
        <v>rno-miR-881-5p</v>
      </c>
      <c r="F127" t="s">
        <v>233</v>
      </c>
      <c r="H127" s="10" t="s">
        <v>388</v>
      </c>
      <c r="I127" t="s">
        <v>233</v>
      </c>
    </row>
    <row r="128" spans="1:9">
      <c r="A128" t="s">
        <v>258</v>
      </c>
      <c r="B128">
        <v>201</v>
      </c>
      <c r="C128" t="s">
        <v>180</v>
      </c>
      <c r="E128" t="str">
        <f t="shared" si="1"/>
        <v>rno-miR-201-3p</v>
      </c>
      <c r="F128" t="s">
        <v>233</v>
      </c>
      <c r="H128" s="10" t="s">
        <v>389</v>
      </c>
      <c r="I128" t="s">
        <v>233</v>
      </c>
    </row>
    <row r="129" spans="1:9">
      <c r="A129" t="s">
        <v>258</v>
      </c>
      <c r="B129">
        <v>201</v>
      </c>
      <c r="C129" t="s">
        <v>178</v>
      </c>
      <c r="E129" t="str">
        <f t="shared" si="1"/>
        <v>rno-miR-201-5p</v>
      </c>
      <c r="F129" t="s">
        <v>233</v>
      </c>
      <c r="H129" s="10" t="s">
        <v>390</v>
      </c>
      <c r="I129" t="s">
        <v>233</v>
      </c>
    </row>
    <row r="130" spans="1:9">
      <c r="A130" t="s">
        <v>258</v>
      </c>
      <c r="B130" t="s">
        <v>232</v>
      </c>
      <c r="C130" t="s">
        <v>180</v>
      </c>
      <c r="E130" t="str">
        <f t="shared" si="1"/>
        <v>rno-miR-34b-3p</v>
      </c>
      <c r="F130" t="s">
        <v>233</v>
      </c>
      <c r="H130" s="10" t="s">
        <v>391</v>
      </c>
      <c r="I130" t="s">
        <v>233</v>
      </c>
    </row>
    <row r="131" spans="1:9">
      <c r="A131" t="s">
        <v>258</v>
      </c>
      <c r="B131">
        <v>3585</v>
      </c>
      <c r="C131" t="s">
        <v>180</v>
      </c>
      <c r="E131" t="str">
        <f t="shared" ref="E131:E166" si="2">CONCATENATE("rno-",A131,"-",B131,"-",C131)</f>
        <v>rno-miR-3585-3p</v>
      </c>
      <c r="F131" t="s">
        <v>233</v>
      </c>
      <c r="H131" s="10" t="s">
        <v>392</v>
      </c>
      <c r="I131" t="s">
        <v>233</v>
      </c>
    </row>
    <row r="132" spans="1:9">
      <c r="A132" t="s">
        <v>258</v>
      </c>
      <c r="B132">
        <v>3585</v>
      </c>
      <c r="C132" t="s">
        <v>178</v>
      </c>
      <c r="E132" t="str">
        <f t="shared" si="2"/>
        <v>rno-miR-3585-5p</v>
      </c>
      <c r="F132" t="s">
        <v>233</v>
      </c>
      <c r="H132" s="10" t="s">
        <v>393</v>
      </c>
      <c r="I132" t="s">
        <v>233</v>
      </c>
    </row>
    <row r="133" spans="1:9">
      <c r="A133" t="s">
        <v>258</v>
      </c>
      <c r="B133">
        <v>547</v>
      </c>
      <c r="C133" t="s">
        <v>180</v>
      </c>
      <c r="E133" t="str">
        <f t="shared" si="2"/>
        <v>rno-miR-547-3p</v>
      </c>
      <c r="F133" t="s">
        <v>233</v>
      </c>
      <c r="H133" s="10" t="s">
        <v>394</v>
      </c>
      <c r="I133" t="s">
        <v>233</v>
      </c>
    </row>
    <row r="134" spans="1:9">
      <c r="A134" t="s">
        <v>258</v>
      </c>
      <c r="B134">
        <v>448</v>
      </c>
      <c r="C134" t="s">
        <v>180</v>
      </c>
      <c r="E134" t="str">
        <f t="shared" si="2"/>
        <v>rno-miR-448-3p</v>
      </c>
      <c r="F134" t="s">
        <v>233</v>
      </c>
      <c r="H134" s="10" t="s">
        <v>395</v>
      </c>
      <c r="I134" t="s">
        <v>233</v>
      </c>
    </row>
    <row r="135" spans="1:9">
      <c r="A135" t="s">
        <v>258</v>
      </c>
      <c r="B135">
        <v>547</v>
      </c>
      <c r="C135" t="s">
        <v>178</v>
      </c>
      <c r="E135" t="str">
        <f t="shared" si="2"/>
        <v>rno-miR-547-5p</v>
      </c>
      <c r="F135" t="s">
        <v>236</v>
      </c>
      <c r="H135" s="10" t="s">
        <v>396</v>
      </c>
      <c r="I135" t="s">
        <v>236</v>
      </c>
    </row>
    <row r="136" spans="1:9">
      <c r="A136" t="s">
        <v>258</v>
      </c>
      <c r="B136">
        <v>463</v>
      </c>
      <c r="C136" t="s">
        <v>178</v>
      </c>
      <c r="E136" t="str">
        <f t="shared" si="2"/>
        <v>rno-miR-463-5p</v>
      </c>
      <c r="F136" t="s">
        <v>237</v>
      </c>
      <c r="H136" s="10" t="s">
        <v>397</v>
      </c>
      <c r="I136" t="s">
        <v>237</v>
      </c>
    </row>
    <row r="137" spans="1:9">
      <c r="A137" t="s">
        <v>258</v>
      </c>
      <c r="B137">
        <v>465</v>
      </c>
      <c r="C137" t="s">
        <v>178</v>
      </c>
      <c r="E137" t="str">
        <f t="shared" si="2"/>
        <v>rno-miR-465-5p</v>
      </c>
      <c r="F137" t="s">
        <v>237</v>
      </c>
      <c r="H137" s="10" t="s">
        <v>398</v>
      </c>
      <c r="I137" t="s">
        <v>237</v>
      </c>
    </row>
    <row r="138" spans="1:9">
      <c r="A138" t="s">
        <v>258</v>
      </c>
      <c r="B138">
        <v>471</v>
      </c>
      <c r="C138" t="s">
        <v>180</v>
      </c>
      <c r="E138" t="str">
        <f t="shared" si="2"/>
        <v>rno-miR-471-3p</v>
      </c>
      <c r="F138" t="s">
        <v>237</v>
      </c>
      <c r="H138" s="10" t="s">
        <v>399</v>
      </c>
      <c r="I138" t="s">
        <v>237</v>
      </c>
    </row>
    <row r="139" spans="1:9">
      <c r="A139" t="s">
        <v>258</v>
      </c>
      <c r="B139">
        <v>471</v>
      </c>
      <c r="C139" t="s">
        <v>178</v>
      </c>
      <c r="E139" t="str">
        <f t="shared" si="2"/>
        <v>rno-miR-471-5p</v>
      </c>
      <c r="F139" t="s">
        <v>237</v>
      </c>
      <c r="H139" s="10" t="s">
        <v>400</v>
      </c>
      <c r="I139" t="s">
        <v>237</v>
      </c>
    </row>
    <row r="140" spans="1:9">
      <c r="A140" t="s">
        <v>258</v>
      </c>
      <c r="B140">
        <v>741</v>
      </c>
      <c r="C140" t="s">
        <v>180</v>
      </c>
      <c r="E140" t="str">
        <f t="shared" si="2"/>
        <v>rno-miR-741-3p</v>
      </c>
      <c r="F140" t="s">
        <v>237</v>
      </c>
      <c r="H140" s="10" t="s">
        <v>401</v>
      </c>
      <c r="I140" t="s">
        <v>237</v>
      </c>
    </row>
    <row r="141" spans="1:9">
      <c r="A141" t="s">
        <v>258</v>
      </c>
      <c r="B141">
        <v>742</v>
      </c>
      <c r="C141" t="s">
        <v>180</v>
      </c>
      <c r="E141" t="str">
        <f t="shared" si="2"/>
        <v>rno-miR-742-3p</v>
      </c>
      <c r="F141" t="s">
        <v>237</v>
      </c>
      <c r="H141" s="10" t="s">
        <v>402</v>
      </c>
      <c r="I141" t="s">
        <v>237</v>
      </c>
    </row>
    <row r="142" spans="1:9">
      <c r="A142" t="s">
        <v>258</v>
      </c>
      <c r="B142">
        <v>742</v>
      </c>
      <c r="C142" t="s">
        <v>178</v>
      </c>
      <c r="E142" t="str">
        <f t="shared" si="2"/>
        <v>rno-miR-742-5p</v>
      </c>
      <c r="F142" t="s">
        <v>237</v>
      </c>
      <c r="H142" s="10" t="s">
        <v>403</v>
      </c>
      <c r="I142" t="s">
        <v>237</v>
      </c>
    </row>
    <row r="143" spans="1:9">
      <c r="A143" t="s">
        <v>258</v>
      </c>
      <c r="B143" t="s">
        <v>238</v>
      </c>
      <c r="C143" t="s">
        <v>180</v>
      </c>
      <c r="E143" t="str">
        <f t="shared" si="2"/>
        <v>rno-miR-743a-3p</v>
      </c>
      <c r="F143" t="s">
        <v>237</v>
      </c>
      <c r="H143" s="10" t="s">
        <v>404</v>
      </c>
      <c r="I143" t="s">
        <v>237</v>
      </c>
    </row>
    <row r="144" spans="1:9">
      <c r="A144" t="s">
        <v>258</v>
      </c>
      <c r="B144" t="s">
        <v>238</v>
      </c>
      <c r="C144" t="s">
        <v>178</v>
      </c>
      <c r="E144" t="str">
        <f t="shared" si="2"/>
        <v>rno-miR-743a-5p</v>
      </c>
      <c r="F144" t="s">
        <v>237</v>
      </c>
      <c r="H144" s="10" t="s">
        <v>405</v>
      </c>
      <c r="I144" t="s">
        <v>237</v>
      </c>
    </row>
    <row r="145" spans="1:9">
      <c r="A145" t="s">
        <v>258</v>
      </c>
      <c r="B145" t="s">
        <v>239</v>
      </c>
      <c r="C145" t="s">
        <v>180</v>
      </c>
      <c r="E145" t="str">
        <f t="shared" si="2"/>
        <v>rno-miR-743b-3p</v>
      </c>
      <c r="F145" t="s">
        <v>237</v>
      </c>
      <c r="H145" s="10" t="s">
        <v>406</v>
      </c>
      <c r="I145" t="s">
        <v>237</v>
      </c>
    </row>
    <row r="146" spans="1:9">
      <c r="A146" t="s">
        <v>258</v>
      </c>
      <c r="B146" t="s">
        <v>239</v>
      </c>
      <c r="C146" t="s">
        <v>178</v>
      </c>
      <c r="E146" t="str">
        <f t="shared" si="2"/>
        <v>rno-miR-743b-5p</v>
      </c>
      <c r="F146" t="s">
        <v>237</v>
      </c>
      <c r="H146" s="10" t="s">
        <v>407</v>
      </c>
      <c r="I146" t="s">
        <v>237</v>
      </c>
    </row>
    <row r="147" spans="1:9">
      <c r="A147" t="s">
        <v>258</v>
      </c>
      <c r="B147">
        <v>871</v>
      </c>
      <c r="C147" t="s">
        <v>180</v>
      </c>
      <c r="E147" t="str">
        <f t="shared" si="2"/>
        <v>rno-miR-871-3p</v>
      </c>
      <c r="F147" t="s">
        <v>237</v>
      </c>
      <c r="H147" s="10" t="s">
        <v>408</v>
      </c>
      <c r="I147" t="s">
        <v>237</v>
      </c>
    </row>
    <row r="148" spans="1:9">
      <c r="A148" t="s">
        <v>258</v>
      </c>
      <c r="B148">
        <v>871</v>
      </c>
      <c r="C148" t="s">
        <v>178</v>
      </c>
      <c r="E148" t="str">
        <f t="shared" si="2"/>
        <v>rno-miR-871-5p</v>
      </c>
      <c r="F148" t="s">
        <v>237</v>
      </c>
      <c r="H148" s="10" t="s">
        <v>409</v>
      </c>
      <c r="I148" t="s">
        <v>237</v>
      </c>
    </row>
    <row r="149" spans="1:9">
      <c r="A149" t="s">
        <v>258</v>
      </c>
      <c r="B149">
        <v>880</v>
      </c>
      <c r="C149" t="s">
        <v>180</v>
      </c>
      <c r="E149" t="str">
        <f t="shared" si="2"/>
        <v>rno-miR-880-3p</v>
      </c>
      <c r="F149" t="s">
        <v>237</v>
      </c>
      <c r="H149" s="10" t="s">
        <v>410</v>
      </c>
      <c r="I149" t="s">
        <v>237</v>
      </c>
    </row>
    <row r="150" spans="1:9">
      <c r="A150" t="s">
        <v>258</v>
      </c>
      <c r="B150">
        <v>881</v>
      </c>
      <c r="C150" t="s">
        <v>180</v>
      </c>
      <c r="E150" t="str">
        <f t="shared" si="2"/>
        <v>rno-miR-881-3p</v>
      </c>
      <c r="F150" t="s">
        <v>237</v>
      </c>
      <c r="H150" s="10" t="s">
        <v>411</v>
      </c>
      <c r="I150" t="s">
        <v>237</v>
      </c>
    </row>
    <row r="151" spans="1:9">
      <c r="A151" t="s">
        <v>258</v>
      </c>
      <c r="B151">
        <v>883</v>
      </c>
      <c r="C151" t="s">
        <v>180</v>
      </c>
      <c r="E151" t="str">
        <f t="shared" si="2"/>
        <v>rno-miR-883-3p</v>
      </c>
      <c r="F151" t="s">
        <v>237</v>
      </c>
      <c r="H151" s="10" t="s">
        <v>412</v>
      </c>
      <c r="I151" t="s">
        <v>237</v>
      </c>
    </row>
    <row r="152" spans="1:9">
      <c r="A152" t="s">
        <v>258</v>
      </c>
      <c r="B152">
        <v>883</v>
      </c>
      <c r="C152" t="s">
        <v>178</v>
      </c>
      <c r="E152" t="str">
        <f t="shared" si="2"/>
        <v>rno-miR-883-5p</v>
      </c>
      <c r="F152" t="s">
        <v>237</v>
      </c>
      <c r="H152" s="10" t="s">
        <v>413</v>
      </c>
      <c r="I152" t="s">
        <v>237</v>
      </c>
    </row>
    <row r="153" spans="1:9">
      <c r="A153" t="s">
        <v>258</v>
      </c>
      <c r="B153">
        <v>202</v>
      </c>
      <c r="C153" t="s">
        <v>180</v>
      </c>
      <c r="E153" t="str">
        <f t="shared" si="2"/>
        <v>rno-miR-202-3p</v>
      </c>
      <c r="F153" t="s">
        <v>237</v>
      </c>
      <c r="H153" s="10" t="s">
        <v>414</v>
      </c>
      <c r="I153" t="s">
        <v>237</v>
      </c>
    </row>
    <row r="154" spans="1:9">
      <c r="A154" t="s">
        <v>258</v>
      </c>
      <c r="B154">
        <v>202</v>
      </c>
      <c r="C154" t="s">
        <v>178</v>
      </c>
      <c r="E154" t="str">
        <f t="shared" si="2"/>
        <v>rno-miR-202-5p</v>
      </c>
      <c r="F154" t="s">
        <v>237</v>
      </c>
      <c r="H154" s="10" t="s">
        <v>415</v>
      </c>
      <c r="I154" t="s">
        <v>237</v>
      </c>
    </row>
    <row r="155" spans="1:9">
      <c r="A155" t="s">
        <v>258</v>
      </c>
      <c r="B155" t="s">
        <v>234</v>
      </c>
      <c r="C155" t="s">
        <v>180</v>
      </c>
      <c r="E155" t="str">
        <f t="shared" si="2"/>
        <v>rno-miR-34c-3p</v>
      </c>
      <c r="F155" t="s">
        <v>237</v>
      </c>
      <c r="H155" s="10" t="s">
        <v>416</v>
      </c>
      <c r="I155" t="s">
        <v>237</v>
      </c>
    </row>
    <row r="156" spans="1:9">
      <c r="A156" t="s">
        <v>258</v>
      </c>
      <c r="B156" t="s">
        <v>240</v>
      </c>
      <c r="C156" t="s">
        <v>178</v>
      </c>
      <c r="E156" t="str">
        <f t="shared" si="2"/>
        <v>rno-miR-449c-5p</v>
      </c>
      <c r="F156" t="s">
        <v>237</v>
      </c>
      <c r="H156" s="10" t="s">
        <v>417</v>
      </c>
      <c r="I156" t="s">
        <v>237</v>
      </c>
    </row>
    <row r="157" spans="1:9">
      <c r="A157" t="s">
        <v>258</v>
      </c>
      <c r="B157">
        <v>509</v>
      </c>
      <c r="C157" t="s">
        <v>180</v>
      </c>
      <c r="E157" t="str">
        <f t="shared" si="2"/>
        <v>rno-miR-509-3p</v>
      </c>
      <c r="F157" t="s">
        <v>237</v>
      </c>
      <c r="H157" s="10" t="s">
        <v>418</v>
      </c>
      <c r="I157" t="s">
        <v>237</v>
      </c>
    </row>
    <row r="158" spans="1:9">
      <c r="A158" t="s">
        <v>258</v>
      </c>
      <c r="B158">
        <v>509</v>
      </c>
      <c r="C158" t="s">
        <v>178</v>
      </c>
      <c r="E158" t="str">
        <f t="shared" si="2"/>
        <v>rno-miR-509-5p</v>
      </c>
      <c r="F158" t="s">
        <v>237</v>
      </c>
      <c r="H158" s="10" t="s">
        <v>419</v>
      </c>
      <c r="I158" t="s">
        <v>237</v>
      </c>
    </row>
    <row r="159" spans="1:9">
      <c r="A159" t="s">
        <v>258</v>
      </c>
      <c r="B159">
        <v>144</v>
      </c>
      <c r="C159" t="s">
        <v>178</v>
      </c>
      <c r="E159" t="str">
        <f t="shared" si="2"/>
        <v>rno-miR-144-5p</v>
      </c>
      <c r="F159" t="s">
        <v>241</v>
      </c>
      <c r="H159" s="10" t="s">
        <v>44</v>
      </c>
      <c r="I159" t="s">
        <v>241</v>
      </c>
    </row>
    <row r="160" spans="1:9">
      <c r="A160" t="s">
        <v>258</v>
      </c>
      <c r="B160">
        <v>451</v>
      </c>
      <c r="C160" t="s">
        <v>180</v>
      </c>
      <c r="E160" t="str">
        <f t="shared" si="2"/>
        <v>rno-miR-451-3p</v>
      </c>
      <c r="F160" t="s">
        <v>241</v>
      </c>
      <c r="H160" s="10" t="s">
        <v>420</v>
      </c>
      <c r="I160" t="s">
        <v>241</v>
      </c>
    </row>
    <row r="161" spans="1:17">
      <c r="A161" t="s">
        <v>258</v>
      </c>
      <c r="B161" t="s">
        <v>242</v>
      </c>
      <c r="C161" t="s">
        <v>180</v>
      </c>
      <c r="E161" t="str">
        <f t="shared" si="2"/>
        <v>rno-miR-106b-3p</v>
      </c>
      <c r="F161" t="s">
        <v>241</v>
      </c>
      <c r="H161" s="7" t="s">
        <v>105</v>
      </c>
      <c r="I161" t="s">
        <v>241</v>
      </c>
    </row>
    <row r="162" spans="1:17">
      <c r="A162" t="s">
        <v>258</v>
      </c>
      <c r="B162">
        <v>144</v>
      </c>
      <c r="C162" t="s">
        <v>180</v>
      </c>
      <c r="E162" t="str">
        <f t="shared" si="2"/>
        <v>rno-miR-144-3p</v>
      </c>
      <c r="F162" t="s">
        <v>241</v>
      </c>
      <c r="H162" s="10" t="s">
        <v>52</v>
      </c>
      <c r="I162" t="s">
        <v>241</v>
      </c>
    </row>
    <row r="163" spans="1:17">
      <c r="A163" t="s">
        <v>258</v>
      </c>
      <c r="B163" t="s">
        <v>243</v>
      </c>
      <c r="C163" t="s">
        <v>180</v>
      </c>
      <c r="E163" t="str">
        <f t="shared" si="2"/>
        <v>rno-miR-18a-3p</v>
      </c>
      <c r="F163" t="s">
        <v>241</v>
      </c>
      <c r="H163" s="10" t="s">
        <v>421</v>
      </c>
      <c r="I163" t="s">
        <v>241</v>
      </c>
    </row>
    <row r="164" spans="1:17">
      <c r="A164" t="s">
        <v>258</v>
      </c>
      <c r="B164">
        <v>451</v>
      </c>
      <c r="C164" t="s">
        <v>178</v>
      </c>
      <c r="E164" t="str">
        <f t="shared" si="2"/>
        <v>rno-miR-451-5p</v>
      </c>
      <c r="F164" t="s">
        <v>241</v>
      </c>
      <c r="H164" s="10" t="s">
        <v>64</v>
      </c>
      <c r="I164" t="s">
        <v>241</v>
      </c>
    </row>
    <row r="165" spans="1:17">
      <c r="A165" t="s">
        <v>258</v>
      </c>
      <c r="B165" t="s">
        <v>244</v>
      </c>
      <c r="C165" t="s">
        <v>178</v>
      </c>
      <c r="E165" t="str">
        <f t="shared" si="2"/>
        <v>rno-miR-15b-5p</v>
      </c>
      <c r="F165" t="s">
        <v>241</v>
      </c>
      <c r="H165" s="10" t="s">
        <v>249</v>
      </c>
      <c r="I165" t="s">
        <v>241</v>
      </c>
    </row>
    <row r="166" spans="1:17">
      <c r="A166" t="s">
        <v>258</v>
      </c>
      <c r="B166" t="s">
        <v>245</v>
      </c>
      <c r="C166" t="s">
        <v>178</v>
      </c>
      <c r="E166" t="str">
        <f t="shared" si="2"/>
        <v>rno-miR-20a-5p</v>
      </c>
      <c r="F166" t="s">
        <v>241</v>
      </c>
      <c r="H166" s="7" t="s">
        <v>145</v>
      </c>
      <c r="I166" t="s">
        <v>241</v>
      </c>
    </row>
    <row r="168" spans="1:17">
      <c r="A168" t="s">
        <v>258</v>
      </c>
      <c r="B168">
        <v>17</v>
      </c>
      <c r="C168" t="s">
        <v>178</v>
      </c>
      <c r="E168" s="8" t="s">
        <v>246</v>
      </c>
      <c r="F168" s="8" t="s">
        <v>247</v>
      </c>
      <c r="G168" s="8"/>
      <c r="H168" s="10" t="s">
        <v>246</v>
      </c>
    </row>
    <row r="169" spans="1:17">
      <c r="A169" t="s">
        <v>258</v>
      </c>
      <c r="B169">
        <v>207</v>
      </c>
      <c r="E169" s="8" t="s">
        <v>248</v>
      </c>
      <c r="F169" s="8" t="s">
        <v>247</v>
      </c>
      <c r="G169" s="8"/>
      <c r="H169" s="10" t="s">
        <v>248</v>
      </c>
    </row>
    <row r="170" spans="1:17">
      <c r="A170" t="s">
        <v>258</v>
      </c>
      <c r="B170" t="s">
        <v>242</v>
      </c>
      <c r="C170" t="s">
        <v>178</v>
      </c>
      <c r="E170" t="s">
        <v>107</v>
      </c>
      <c r="F170" s="8" t="s">
        <v>247</v>
      </c>
      <c r="H170" s="7" t="s">
        <v>107</v>
      </c>
    </row>
    <row r="171" spans="1:17">
      <c r="A171" t="s">
        <v>258</v>
      </c>
      <c r="B171">
        <v>142</v>
      </c>
      <c r="C171" t="s">
        <v>178</v>
      </c>
      <c r="E171" s="8" t="s">
        <v>95</v>
      </c>
      <c r="F171" s="8" t="s">
        <v>247</v>
      </c>
      <c r="G171" s="8"/>
      <c r="H171" s="10" t="s">
        <v>95</v>
      </c>
    </row>
    <row r="172" spans="1:17">
      <c r="A172" t="s">
        <v>258</v>
      </c>
      <c r="B172">
        <v>150</v>
      </c>
      <c r="C172" t="s">
        <v>178</v>
      </c>
      <c r="E172" t="s">
        <v>96</v>
      </c>
      <c r="F172" s="8" t="s">
        <v>247</v>
      </c>
      <c r="H172" s="10" t="s">
        <v>96</v>
      </c>
    </row>
    <row r="173" spans="1:17">
      <c r="A173" t="s">
        <v>258</v>
      </c>
      <c r="B173" t="s">
        <v>244</v>
      </c>
      <c r="C173" t="s">
        <v>178</v>
      </c>
      <c r="E173" t="s">
        <v>249</v>
      </c>
      <c r="F173" s="8" t="s">
        <v>247</v>
      </c>
      <c r="H173" s="10" t="s">
        <v>249</v>
      </c>
      <c r="L173" t="s">
        <v>105</v>
      </c>
      <c r="Q173" s="7" t="s">
        <v>242</v>
      </c>
    </row>
    <row r="174" spans="1:17">
      <c r="A174" t="s">
        <v>258</v>
      </c>
      <c r="B174">
        <v>16</v>
      </c>
      <c r="C174" t="s">
        <v>178</v>
      </c>
      <c r="E174" t="s">
        <v>108</v>
      </c>
      <c r="F174" s="8" t="s">
        <v>247</v>
      </c>
      <c r="H174" s="10" t="s">
        <v>108</v>
      </c>
      <c r="L174" t="s">
        <v>166</v>
      </c>
      <c r="Q174">
        <v>128</v>
      </c>
    </row>
    <row r="175" spans="1:17">
      <c r="A175" t="s">
        <v>258</v>
      </c>
      <c r="B175">
        <v>17</v>
      </c>
      <c r="C175" t="s">
        <v>178</v>
      </c>
      <c r="E175" t="s">
        <v>157</v>
      </c>
      <c r="F175" s="8" t="s">
        <v>247</v>
      </c>
      <c r="H175" s="7" t="s">
        <v>157</v>
      </c>
      <c r="Q175" s="7" t="s">
        <v>209</v>
      </c>
    </row>
    <row r="176" spans="1:17">
      <c r="A176" t="s">
        <v>258</v>
      </c>
      <c r="B176">
        <v>187</v>
      </c>
      <c r="C176" t="s">
        <v>180</v>
      </c>
      <c r="E176" t="s">
        <v>250</v>
      </c>
      <c r="F176" s="8" t="s">
        <v>247</v>
      </c>
      <c r="H176" s="10" t="s">
        <v>250</v>
      </c>
      <c r="L176" t="s">
        <v>157</v>
      </c>
      <c r="Q176" s="7">
        <v>17</v>
      </c>
    </row>
    <row r="177" spans="1:17">
      <c r="A177" t="s">
        <v>258</v>
      </c>
      <c r="B177" t="s">
        <v>259</v>
      </c>
      <c r="C177" t="s">
        <v>178</v>
      </c>
      <c r="E177" t="s">
        <v>175</v>
      </c>
      <c r="F177" s="8" t="s">
        <v>247</v>
      </c>
      <c r="H177" s="7" t="s">
        <v>175</v>
      </c>
      <c r="L177" t="s">
        <v>175</v>
      </c>
      <c r="Q177" s="7" t="s">
        <v>259</v>
      </c>
    </row>
    <row r="178" spans="1:17">
      <c r="A178" t="s">
        <v>258</v>
      </c>
      <c r="B178" t="s">
        <v>245</v>
      </c>
      <c r="C178" t="s">
        <v>178</v>
      </c>
      <c r="E178" t="s">
        <v>145</v>
      </c>
      <c r="F178" s="8" t="s">
        <v>247</v>
      </c>
      <c r="H178" s="7" t="s">
        <v>145</v>
      </c>
      <c r="L178" t="s">
        <v>152</v>
      </c>
      <c r="Q178" s="7">
        <v>25</v>
      </c>
    </row>
    <row r="179" spans="1:17">
      <c r="A179" t="s">
        <v>258</v>
      </c>
      <c r="B179">
        <v>206</v>
      </c>
      <c r="C179" t="s">
        <v>180</v>
      </c>
      <c r="E179" t="s">
        <v>137</v>
      </c>
      <c r="F179" s="8" t="s">
        <v>247</v>
      </c>
      <c r="H179" s="10" t="s">
        <v>137</v>
      </c>
      <c r="Q179" s="7">
        <v>93</v>
      </c>
    </row>
    <row r="180" spans="1:17">
      <c r="A180" t="s">
        <v>258</v>
      </c>
      <c r="B180">
        <v>210</v>
      </c>
      <c r="C180" t="s">
        <v>180</v>
      </c>
      <c r="E180" t="s">
        <v>122</v>
      </c>
      <c r="F180" s="8" t="s">
        <v>247</v>
      </c>
      <c r="H180" s="7" t="s">
        <v>122</v>
      </c>
      <c r="L180" t="s">
        <v>145</v>
      </c>
      <c r="Q180" s="7">
        <v>192</v>
      </c>
    </row>
    <row r="181" spans="1:17">
      <c r="A181" t="s">
        <v>258</v>
      </c>
      <c r="B181">
        <v>297</v>
      </c>
      <c r="E181" s="8" t="s">
        <v>251</v>
      </c>
      <c r="F181" s="8" t="s">
        <v>247</v>
      </c>
      <c r="G181" s="8"/>
      <c r="H181" s="10" t="s">
        <v>251</v>
      </c>
      <c r="L181" t="s">
        <v>122</v>
      </c>
      <c r="Q181" s="7" t="s">
        <v>245</v>
      </c>
    </row>
    <row r="182" spans="1:17">
      <c r="A182" t="s">
        <v>258</v>
      </c>
      <c r="B182" t="s">
        <v>260</v>
      </c>
      <c r="C182" t="s">
        <v>180</v>
      </c>
      <c r="E182" t="s">
        <v>174</v>
      </c>
      <c r="F182" s="8" t="s">
        <v>247</v>
      </c>
      <c r="H182" s="7" t="s">
        <v>174</v>
      </c>
      <c r="L182" t="s">
        <v>120</v>
      </c>
      <c r="Q182" s="7">
        <v>210</v>
      </c>
    </row>
    <row r="183" spans="1:17">
      <c r="A183" t="s">
        <v>258</v>
      </c>
      <c r="B183">
        <v>333</v>
      </c>
      <c r="E183" s="9" t="s">
        <v>252</v>
      </c>
      <c r="F183" s="8" t="s">
        <v>247</v>
      </c>
      <c r="G183" s="9"/>
      <c r="H183" s="10" t="s">
        <v>252</v>
      </c>
      <c r="L183" t="s">
        <v>174</v>
      </c>
      <c r="Q183" s="7" t="s">
        <v>260</v>
      </c>
    </row>
    <row r="184" spans="1:17">
      <c r="A184" t="s">
        <v>258</v>
      </c>
      <c r="B184">
        <v>346</v>
      </c>
      <c r="E184" s="8" t="s">
        <v>253</v>
      </c>
      <c r="F184" s="8" t="s">
        <v>247</v>
      </c>
      <c r="G184" s="8"/>
      <c r="H184" s="10" t="s">
        <v>253</v>
      </c>
      <c r="L184" t="s">
        <v>156</v>
      </c>
      <c r="Q184" s="7">
        <v>488</v>
      </c>
    </row>
    <row r="185" spans="1:17">
      <c r="A185" t="s">
        <v>258</v>
      </c>
      <c r="B185">
        <v>93</v>
      </c>
      <c r="C185" t="s">
        <v>178</v>
      </c>
      <c r="E185" t="s">
        <v>118</v>
      </c>
      <c r="F185" s="8" t="s">
        <v>247</v>
      </c>
      <c r="H185" s="7" t="s">
        <v>118</v>
      </c>
      <c r="L185" t="s">
        <v>169</v>
      </c>
      <c r="Q185" t="s">
        <v>202</v>
      </c>
    </row>
    <row r="186" spans="1:17">
      <c r="F186" s="8"/>
      <c r="L186" t="s">
        <v>118</v>
      </c>
      <c r="Q186" s="7" t="s">
        <v>204</v>
      </c>
    </row>
    <row r="187" spans="1:17">
      <c r="A187" t="s">
        <v>258</v>
      </c>
      <c r="B187">
        <v>195</v>
      </c>
      <c r="C187" t="s">
        <v>178</v>
      </c>
      <c r="E187" t="s">
        <v>254</v>
      </c>
      <c r="F187" s="8" t="s">
        <v>255</v>
      </c>
      <c r="H187" s="10" t="s">
        <v>254</v>
      </c>
    </row>
    <row r="188" spans="1:17">
      <c r="A188" t="s">
        <v>258</v>
      </c>
      <c r="B188" t="s">
        <v>422</v>
      </c>
      <c r="C188" t="s">
        <v>180</v>
      </c>
      <c r="E188" t="s">
        <v>256</v>
      </c>
      <c r="F188" s="8" t="s">
        <v>255</v>
      </c>
      <c r="H188" s="10" t="s">
        <v>256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METADATA TEMPLATE </vt:lpstr>
      <vt:lpstr>170322_PartekAnalysis_RatSerumM</vt:lpstr>
      <vt:lpstr>Fish oil altered in air (Q&lt;0.05</vt:lpstr>
      <vt:lpstr>Fish oil altered in O3 (Q&lt;0.05)</vt:lpstr>
      <vt:lpstr>crossover - lookup</vt:lpstr>
      <vt:lpstr>crossover - copy</vt:lpstr>
      <vt:lpstr>Wang et al 2007 BMC Genomics</vt:lpstr>
      <vt:lpstr>Sheet3</vt:lpstr>
      <vt:lpstr>miRNA atlas + Wang 2007</vt:lpstr>
      <vt:lpstr>Minami et al 2014</vt:lpstr>
      <vt:lpstr>Combine 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Snow, Samantha</dc:creator>
  <cp:lastModifiedBy>Snow, Samantha</cp:lastModifiedBy>
  <dcterms:created xsi:type="dcterms:W3CDTF">2017-03-23T14:44:09Z</dcterms:created>
  <dcterms:modified xsi:type="dcterms:W3CDTF">2017-07-31T15:07:08Z</dcterms:modified>
</cp:coreProperties>
</file>