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RIV\APB_Loughlin\Documents\Papers\Journal\NOx_MACC\Data\"/>
    </mc:Choice>
  </mc:AlternateContent>
  <bookViews>
    <workbookView xWindow="9300" yWindow="0" windowWidth="27705" windowHeight="12405"/>
  </bookViews>
  <sheets>
    <sheet name="ReadMe" sheetId="8" r:id="rId1"/>
    <sheet name="Fig1" sheetId="1" r:id="rId2"/>
    <sheet name="Fig2" sheetId="2" r:id="rId3"/>
    <sheet name="Fig3" sheetId="3" r:id="rId4"/>
    <sheet name="Fig4" sheetId="4" r:id="rId5"/>
    <sheet name="Fig5" sheetId="5" r:id="rId6"/>
    <sheet name="Fig6" sheetId="6" r:id="rId7"/>
    <sheet name="Fig7" sheetId="10" r:id="rId8"/>
    <sheet name="Fig8" sheetId="7" r:id="rId9"/>
    <sheet name="Table1" sheetId="9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6" l="1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D42" i="6"/>
  <c r="F36" i="10"/>
  <c r="M36" i="10"/>
  <c r="L36" i="10"/>
  <c r="P36" i="10"/>
  <c r="N36" i="10"/>
  <c r="K36" i="10"/>
  <c r="D36" i="10"/>
  <c r="I36" i="10"/>
  <c r="C36" i="10"/>
  <c r="Q36" i="10"/>
  <c r="J36" i="10"/>
  <c r="O36" i="10"/>
  <c r="H36" i="10"/>
  <c r="G36" i="10"/>
  <c r="E36" i="10"/>
  <c r="B36" i="10"/>
  <c r="R36" i="10"/>
  <c r="J30" i="10"/>
  <c r="L30" i="10"/>
  <c r="P30" i="10"/>
  <c r="C30" i="10"/>
  <c r="G30" i="10"/>
  <c r="N30" i="10"/>
  <c r="K30" i="10"/>
  <c r="E30" i="10"/>
  <c r="I30" i="10"/>
  <c r="H30" i="10"/>
  <c r="D30" i="10"/>
  <c r="M30" i="10"/>
  <c r="Q30" i="10"/>
  <c r="F30" i="10"/>
  <c r="O30" i="10"/>
  <c r="B30" i="10"/>
  <c r="R30" i="10"/>
  <c r="F28" i="10"/>
  <c r="Q28" i="10"/>
  <c r="O28" i="10"/>
  <c r="K28" i="10"/>
  <c r="N28" i="10"/>
  <c r="E28" i="10"/>
  <c r="I28" i="10"/>
  <c r="J28" i="10"/>
  <c r="C28" i="10"/>
  <c r="P28" i="10"/>
  <c r="R28" i="10"/>
  <c r="G28" i="10"/>
  <c r="H28" i="10"/>
  <c r="L28" i="10"/>
  <c r="D28" i="10"/>
  <c r="B28" i="10"/>
  <c r="M28" i="10"/>
  <c r="G33" i="10"/>
  <c r="J33" i="10"/>
  <c r="F33" i="10"/>
  <c r="I33" i="10"/>
  <c r="D33" i="10"/>
  <c r="K33" i="10"/>
  <c r="C33" i="10"/>
  <c r="N33" i="10"/>
  <c r="Q33" i="10"/>
  <c r="O33" i="10"/>
  <c r="H33" i="10"/>
  <c r="E33" i="10"/>
  <c r="M33" i="10"/>
  <c r="P33" i="10"/>
  <c r="L33" i="10"/>
  <c r="B33" i="10"/>
  <c r="R33" i="10"/>
  <c r="C31" i="10"/>
  <c r="J31" i="10"/>
  <c r="E31" i="10"/>
  <c r="L31" i="10"/>
  <c r="D31" i="10"/>
  <c r="N31" i="10"/>
  <c r="R31" i="10"/>
  <c r="O31" i="10"/>
  <c r="F31" i="10"/>
  <c r="I31" i="10"/>
  <c r="G31" i="10"/>
  <c r="P31" i="10"/>
  <c r="H31" i="10"/>
  <c r="K31" i="10"/>
  <c r="M31" i="10"/>
  <c r="B31" i="10"/>
  <c r="Q31" i="10"/>
  <c r="M32" i="10"/>
  <c r="H32" i="10"/>
  <c r="L32" i="10"/>
  <c r="F32" i="10"/>
  <c r="C32" i="10"/>
  <c r="Q32" i="10"/>
  <c r="D32" i="10"/>
  <c r="N32" i="10"/>
  <c r="I32" i="10"/>
  <c r="P32" i="10"/>
  <c r="G32" i="10"/>
  <c r="R32" i="10"/>
  <c r="E32" i="10"/>
  <c r="J32" i="10"/>
  <c r="O32" i="10"/>
  <c r="B32" i="10"/>
  <c r="K32" i="10"/>
  <c r="I29" i="10"/>
  <c r="G29" i="10"/>
  <c r="K29" i="10"/>
  <c r="N29" i="10"/>
  <c r="M29" i="10"/>
  <c r="L29" i="10"/>
  <c r="D29" i="10"/>
  <c r="O29" i="10"/>
  <c r="F29" i="10"/>
  <c r="P29" i="10"/>
  <c r="R29" i="10"/>
  <c r="C29" i="10"/>
  <c r="H29" i="10"/>
  <c r="J29" i="10"/>
  <c r="Q29" i="10"/>
  <c r="B29" i="10"/>
  <c r="E29" i="10"/>
  <c r="K34" i="10"/>
  <c r="P34" i="10"/>
  <c r="Q34" i="10"/>
  <c r="J34" i="10"/>
  <c r="C34" i="10"/>
  <c r="O34" i="10"/>
  <c r="D34" i="10"/>
  <c r="M34" i="10"/>
  <c r="H34" i="10"/>
  <c r="G34" i="10"/>
  <c r="N34" i="10"/>
  <c r="E34" i="10"/>
  <c r="L34" i="10"/>
  <c r="F34" i="10"/>
  <c r="R34" i="10"/>
  <c r="B34" i="10"/>
  <c r="I34" i="10"/>
  <c r="I35" i="10"/>
  <c r="D35" i="10"/>
  <c r="N35" i="10"/>
  <c r="R35" i="10"/>
  <c r="F35" i="10"/>
  <c r="O35" i="10"/>
  <c r="M35" i="10"/>
  <c r="G35" i="10"/>
  <c r="C35" i="10"/>
  <c r="Q35" i="10"/>
  <c r="K35" i="10"/>
  <c r="E35" i="10"/>
  <c r="J35" i="10"/>
  <c r="L35" i="10"/>
  <c r="P35" i="10"/>
  <c r="H35" i="10"/>
  <c r="B35" i="10"/>
</calcChain>
</file>

<file path=xl/sharedStrings.xml><?xml version="1.0" encoding="utf-8"?>
<sst xmlns="http://schemas.openxmlformats.org/spreadsheetml/2006/main" count="127" uniqueCount="104">
  <si>
    <t>NOx Reduction Targets</t>
  </si>
  <si>
    <t>kTonnes</t>
  </si>
  <si>
    <t>Year</t>
  </si>
  <si>
    <t>Emissions reduced (kTonnes)</t>
  </si>
  <si>
    <t>Marginal cost ($k/tonne)</t>
  </si>
  <si>
    <t>EGU</t>
  </si>
  <si>
    <t>Industry</t>
  </si>
  <si>
    <t>Commercial</t>
  </si>
  <si>
    <t>Residential</t>
  </si>
  <si>
    <t>Transportation</t>
  </si>
  <si>
    <t>Resources</t>
  </si>
  <si>
    <t>$k/tonne</t>
  </si>
  <si>
    <t>Reduced by RE/EE/FS</t>
  </si>
  <si>
    <t>Reduced by Controls</t>
  </si>
  <si>
    <t>Total Reduced</t>
  </si>
  <si>
    <t>Coal</t>
  </si>
  <si>
    <t>Coal with CCS</t>
  </si>
  <si>
    <t>Natural Gas</t>
  </si>
  <si>
    <t>NGA with CCS</t>
  </si>
  <si>
    <t>Oil</t>
  </si>
  <si>
    <t>Nuclear</t>
  </si>
  <si>
    <t>Biomass</t>
  </si>
  <si>
    <t>Biomass with CCS</t>
  </si>
  <si>
    <t>Geothermal Power</t>
  </si>
  <si>
    <t>Hydropower</t>
  </si>
  <si>
    <t>Wind Power</t>
  </si>
  <si>
    <t>Solar Power</t>
  </si>
  <si>
    <t>Net</t>
  </si>
  <si>
    <t>Technology</t>
  </si>
  <si>
    <t>% reduction</t>
  </si>
  <si>
    <t>The first data point at which the marginal cost for each series exceeds $60k/tonne is indicated by a asterics-like symbol. Costs are provided below</t>
  </si>
  <si>
    <t>Region</t>
  </si>
  <si>
    <t>Data dictionary</t>
  </si>
  <si>
    <t>This file contains the background data used in the creation of all Figures in the following article:</t>
  </si>
  <si>
    <t>Model results are presented for the nine-regions used in the EPAUS9r MARKAL (MARKet ALlocation) energy system database</t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</si>
  <si>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</si>
  <si>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</si>
  <si>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</si>
  <si>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</si>
  <si>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</si>
  <si>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</si>
  <si>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</si>
  <si>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Western</t>
  </si>
  <si>
    <t>Pacific</t>
  </si>
  <si>
    <t>All other parameters and units are defined with the column or row headings on the tables</t>
  </si>
  <si>
    <t>Region #</t>
  </si>
  <si>
    <t>Region Name</t>
  </si>
  <si>
    <t>States</t>
  </si>
  <si>
    <t>CT,ME,MA,NH,RI,VT</t>
  </si>
  <si>
    <t>NY,NJ,PA</t>
  </si>
  <si>
    <t>IN,IL,MI,OH,WI</t>
  </si>
  <si>
    <t>IA,KS,MN,MO,NE,ND,SD</t>
  </si>
  <si>
    <t>DE,DC,FL,GA,MD,NC,SC,VA,WV</t>
  </si>
  <si>
    <t>AL,KY,MS,TN</t>
  </si>
  <si>
    <t>AR,LA,OK,TX</t>
  </si>
  <si>
    <t>AZ,CO,ID,NM,MT,UT,NV,WY</t>
  </si>
  <si>
    <t>AK,CA,HI,OR,WA</t>
  </si>
  <si>
    <r>
      <t xml:space="preserve">"Marginal abatement cost curve for NOx incorporating controls, renewable electricity, energy efficiency and fuel switching" to be submitted to </t>
    </r>
    <r>
      <rPr>
        <i/>
        <sz val="11"/>
        <color theme="1"/>
        <rFont val="Calibri"/>
        <family val="2"/>
        <scheme val="minor"/>
      </rPr>
      <t>the Journal of the Air and Waste Management Association</t>
    </r>
  </si>
  <si>
    <t>Abbreviations</t>
  </si>
  <si>
    <t>Note: These are the standard state abbreviations. DC is the District of Columbia.</t>
  </si>
  <si>
    <t>NOx</t>
  </si>
  <si>
    <t>Nitrogen oxides</t>
  </si>
  <si>
    <t>$k</t>
  </si>
  <si>
    <t>Thousands of U.S. dollars</t>
  </si>
  <si>
    <t>Thousands of metric tonnes</t>
  </si>
  <si>
    <t>tonne</t>
  </si>
  <si>
    <t>Metric tonne</t>
  </si>
  <si>
    <t>Region 5 NOx emissions (kTonnes) for the baseline and several representative constraints</t>
  </si>
  <si>
    <t>MACC</t>
  </si>
  <si>
    <t>Marginal abatement cost curve</t>
  </si>
  <si>
    <t>National MACC considering end-of-pipe controls and other measures</t>
  </si>
  <si>
    <t>National, sectoral NOx reductions by controls or RE/EE/FS as a function of marginal cost of NOx abatement</t>
  </si>
  <si>
    <t>RE/EE/FS</t>
  </si>
  <si>
    <t>Renewable electricity, energy efficiency and fuel switching</t>
  </si>
  <si>
    <t>Regional marginal cost as a function of overall percent reduction target</t>
  </si>
  <si>
    <t>Regional percent of total emissions reduced by RE/EE/FSs as a function of overall percent reduction target</t>
  </si>
  <si>
    <t>Sector</t>
  </si>
  <si>
    <t>National, sectoral NOx reductions (kTonnes) as a function of marginal cost of NOx abatement</t>
  </si>
  <si>
    <t>Category</t>
  </si>
  <si>
    <t>Marginal abatement cost ($k/tonne)</t>
  </si>
  <si>
    <t>PJ</t>
  </si>
  <si>
    <t>Petajoules</t>
  </si>
  <si>
    <t>Each figure is represented on a tab on this spreadsheet. A data dictionary is below. Please see the manuscript for more details about the data, including observations, results and caveats.</t>
  </si>
  <si>
    <t xml:space="preserve">These are standard U.S. Census Division Regions and standard two-letter state abbreviations. </t>
  </si>
  <si>
    <t>For reference, the U.S. Census Divisions are depicted in the figure below (source:  U.S. EIA)</t>
  </si>
  <si>
    <t>Maximum controls</t>
  </si>
  <si>
    <t>Baseline</t>
  </si>
  <si>
    <t xml:space="preserve">Region </t>
  </si>
  <si>
    <t>Marginal cost of NOx reduction ($k/tonne) in 2035</t>
  </si>
  <si>
    <t>Regional reduction target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</si>
  <si>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</si>
  <si>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</si>
  <si>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</si>
  <si>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</si>
  <si>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</si>
  <si>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</si>
  <si>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</si>
  <si>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</si>
  <si>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</si>
  <si>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National change in electricity production (MWh) by technology as a function of marginal NOx abatement cost</t>
  </si>
  <si>
    <t>Conversion factor (PJ-&gt;MWh)</t>
  </si>
  <si>
    <t>Figure 6. Change in electricity production by fuel in 2035 as a function of marginal cost.</t>
  </si>
  <si>
    <t xml:space="preserve">Electricity production by fuels or technologies not shown on the graphic (e.g., oil, biomass, </t>
  </si>
  <si>
    <t>nuclear and hydropower)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</si>
</sst>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2" fontId="0" fillId="0" borderId="0" xfId="0" applyNumberFormat="1"/>
    <xf numFmtId="0" fontId="0" fillId="0" borderId="0" xfId="0" applyBorder="1"/>
    <xf numFmtId="164" fontId="0" fillId="0" borderId="0" xfId="1" applyNumberFormat="1" applyFont="1" applyBorder="1"/>
    <xf numFmtId="165" fontId="0" fillId="0" borderId="0" xfId="2" applyNumberFormat="1" applyFont="1"/>
    <xf numFmtId="2" fontId="0" fillId="2" borderId="0" xfId="0" applyNumberFormat="1" applyFill="1"/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0" fillId="0" borderId="6" xfId="0" applyBorder="1"/>
    <xf numFmtId="0" fontId="0" fillId="0" borderId="7" xfId="0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3" xfId="1" applyNumberFormat="1" applyFont="1" applyBorder="1"/>
    <xf numFmtId="164" fontId="0" fillId="0" borderId="1" xfId="1" applyNumberFormat="1" applyFont="1" applyBorder="1"/>
    <xf numFmtId="164" fontId="0" fillId="0" borderId="15" xfId="1" applyNumberFormat="1" applyFont="1" applyBorder="1"/>
    <xf numFmtId="0" fontId="0" fillId="0" borderId="8" xfId="0" applyBorder="1"/>
    <xf numFmtId="43" fontId="0" fillId="0" borderId="14" xfId="1" applyFont="1" applyBorder="1"/>
    <xf numFmtId="43" fontId="0" fillId="0" borderId="1" xfId="1" applyFont="1" applyBorder="1"/>
    <xf numFmtId="43" fontId="0" fillId="0" borderId="15" xfId="1" applyFont="1" applyBorder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164" fontId="0" fillId="0" borderId="12" xfId="1" applyNumberFormat="1" applyFont="1" applyBorder="1"/>
    <xf numFmtId="164" fontId="0" fillId="0" borderId="14" xfId="1" applyNumberFormat="1" applyFont="1" applyBorder="1"/>
    <xf numFmtId="0" fontId="0" fillId="0" borderId="9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5" xfId="0" applyBorder="1"/>
    <xf numFmtId="0" fontId="0" fillId="0" borderId="0" xfId="0" applyFont="1" applyAlignment="1"/>
    <xf numFmtId="9" fontId="0" fillId="0" borderId="0" xfId="0" quotePrefix="1" applyNumberFormat="1" applyBorder="1"/>
    <xf numFmtId="9" fontId="0" fillId="0" borderId="12" xfId="0" applyNumberFormat="1" applyBorder="1"/>
    <xf numFmtId="9" fontId="0" fillId="0" borderId="14" xfId="0" applyNumberFormat="1" applyBorder="1"/>
    <xf numFmtId="164" fontId="0" fillId="0" borderId="0" xfId="0" applyNumberFormat="1" applyBorder="1"/>
    <xf numFmtId="0" fontId="0" fillId="0" borderId="16" xfId="0" applyFill="1" applyBorder="1"/>
    <xf numFmtId="164" fontId="0" fillId="0" borderId="0" xfId="0" applyNumberFormat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9" fontId="0" fillId="0" borderId="3" xfId="2" applyFont="1" applyBorder="1"/>
    <xf numFmtId="9" fontId="0" fillId="0" borderId="4" xfId="2" applyFont="1" applyBorder="1"/>
    <xf numFmtId="9" fontId="0" fillId="0" borderId="5" xfId="2" applyFont="1" applyBorder="1"/>
    <xf numFmtId="0" fontId="0" fillId="0" borderId="6" xfId="0" quotePrefix="1" applyBorder="1"/>
    <xf numFmtId="0" fontId="0" fillId="0" borderId="7" xfId="0" quotePrefix="1" applyBorder="1"/>
    <xf numFmtId="0" fontId="0" fillId="0" borderId="8" xfId="0" quotePrefix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05409860957461"/>
          <c:y val="5.568645123089136E-2"/>
          <c:w val="0.45401162664584283"/>
          <c:h val="0.72487866625894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'Fig6'!$B$28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'Fig6'!$C$27:$S$27</c:f>
              <c:numCache>
                <c:formatCode>0.00</c:formatCode>
                <c:ptCount val="17"/>
                <c:pt idx="0">
                  <c:v>0</c:v>
                </c:pt>
                <c:pt idx="1">
                  <c:v>0.31331054203833947</c:v>
                </c:pt>
                <c:pt idx="2">
                  <c:v>0.41664357926435786</c:v>
                </c:pt>
                <c:pt idx="3">
                  <c:v>0.63637599508135456</c:v>
                </c:pt>
                <c:pt idx="4">
                  <c:v>1.1234959587361644</c:v>
                </c:pt>
                <c:pt idx="5">
                  <c:v>1.4656256087459836</c:v>
                </c:pt>
                <c:pt idx="6">
                  <c:v>2.0212919402246348</c:v>
                </c:pt>
                <c:pt idx="7">
                  <c:v>2.4362747646831644</c:v>
                </c:pt>
                <c:pt idx="8">
                  <c:v>3.5197005339514402</c:v>
                </c:pt>
                <c:pt idx="9">
                  <c:v>5.7182070310449387</c:v>
                </c:pt>
                <c:pt idx="10">
                  <c:v>11.577232292451725</c:v>
                </c:pt>
                <c:pt idx="11">
                  <c:v>20.080168608569263</c:v>
                </c:pt>
                <c:pt idx="12">
                  <c:v>33.999191453388107</c:v>
                </c:pt>
                <c:pt idx="13">
                  <c:v>83.912794795268994</c:v>
                </c:pt>
                <c:pt idx="14">
                  <c:v>131.08843052249472</c:v>
                </c:pt>
                <c:pt idx="15">
                  <c:v>157.12542998580335</c:v>
                </c:pt>
                <c:pt idx="16">
                  <c:v>232.56507211880228</c:v>
                </c:pt>
              </c:numCache>
            </c:numRef>
          </c:xVal>
          <c:yVal>
            <c:numRef>
              <c:f>'Fig6'!$C$28:$S$28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-1875.0015000000001</c:v>
                </c:pt>
                <c:pt idx="2">
                  <c:v>-3688.8918399999297</c:v>
                </c:pt>
                <c:pt idx="3">
                  <c:v>-7977.7841599999447</c:v>
                </c:pt>
                <c:pt idx="4">
                  <c:v>-10922.230959999921</c:v>
                </c:pt>
                <c:pt idx="5">
                  <c:v>-13572.233079999911</c:v>
                </c:pt>
                <c:pt idx="6">
                  <c:v>-16972.235799999977</c:v>
                </c:pt>
                <c:pt idx="7">
                  <c:v>-20172.23835999997</c:v>
                </c:pt>
                <c:pt idx="8">
                  <c:v>-23366.68535999997</c:v>
                </c:pt>
                <c:pt idx="9">
                  <c:v>-24341.686139999907</c:v>
                </c:pt>
                <c:pt idx="10">
                  <c:v>-23008.35173999998</c:v>
                </c:pt>
                <c:pt idx="11">
                  <c:v>-23894.463559999997</c:v>
                </c:pt>
                <c:pt idx="12">
                  <c:v>-24344.463919999966</c:v>
                </c:pt>
                <c:pt idx="13">
                  <c:v>-37838.919159999947</c:v>
                </c:pt>
                <c:pt idx="14">
                  <c:v>-34150.027320000016</c:v>
                </c:pt>
                <c:pt idx="15">
                  <c:v>-28455.578320000019</c:v>
                </c:pt>
                <c:pt idx="16">
                  <c:v>-29916.690599999951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FF-4BBE-8416-6990E8DC6EDE}"/>
            </c:ext>
          </c:extLst>
        </c:ser>
        <c:ser>
          <c:idx val="2"/>
          <c:order val="1"/>
          <c:tx>
            <c:strRef>
              <c:f>'Fig6'!$B$30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'Fig6'!$C$27:$S$27</c:f>
              <c:numCache>
                <c:formatCode>0.00</c:formatCode>
                <c:ptCount val="17"/>
                <c:pt idx="0">
                  <c:v>0</c:v>
                </c:pt>
                <c:pt idx="1">
                  <c:v>0.31331054203833947</c:v>
                </c:pt>
                <c:pt idx="2">
                  <c:v>0.41664357926435786</c:v>
                </c:pt>
                <c:pt idx="3">
                  <c:v>0.63637599508135456</c:v>
                </c:pt>
                <c:pt idx="4">
                  <c:v>1.1234959587361644</c:v>
                </c:pt>
                <c:pt idx="5">
                  <c:v>1.4656256087459836</c:v>
                </c:pt>
                <c:pt idx="6">
                  <c:v>2.0212919402246348</c:v>
                </c:pt>
                <c:pt idx="7">
                  <c:v>2.4362747646831644</c:v>
                </c:pt>
                <c:pt idx="8">
                  <c:v>3.5197005339514402</c:v>
                </c:pt>
                <c:pt idx="9">
                  <c:v>5.7182070310449387</c:v>
                </c:pt>
                <c:pt idx="10">
                  <c:v>11.577232292451725</c:v>
                </c:pt>
                <c:pt idx="11">
                  <c:v>20.080168608569263</c:v>
                </c:pt>
                <c:pt idx="12">
                  <c:v>33.999191453388107</c:v>
                </c:pt>
                <c:pt idx="13">
                  <c:v>83.912794795268994</c:v>
                </c:pt>
                <c:pt idx="14">
                  <c:v>131.08843052249472</c:v>
                </c:pt>
                <c:pt idx="15">
                  <c:v>157.12542998580335</c:v>
                </c:pt>
                <c:pt idx="16">
                  <c:v>232.56507211880228</c:v>
                </c:pt>
              </c:numCache>
            </c:numRef>
          </c:xVal>
          <c:yVal>
            <c:numRef>
              <c:f>'Fig6'!$C$30:$S$30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2838.8911600000711</c:v>
                </c:pt>
                <c:pt idx="2">
                  <c:v>4805.559400000051</c:v>
                </c:pt>
                <c:pt idx="3">
                  <c:v>11291.675700000153</c:v>
                </c:pt>
                <c:pt idx="4">
                  <c:v>14672.233960000172</c:v>
                </c:pt>
                <c:pt idx="5">
                  <c:v>18125.014500000001</c:v>
                </c:pt>
                <c:pt idx="6">
                  <c:v>27394.466360000224</c:v>
                </c:pt>
                <c:pt idx="7">
                  <c:v>37719.474619999994</c:v>
                </c:pt>
                <c:pt idx="8">
                  <c:v>46297.259260000021</c:v>
                </c:pt>
                <c:pt idx="9">
                  <c:v>47308.371180000111</c:v>
                </c:pt>
                <c:pt idx="10">
                  <c:v>40611.143600000207</c:v>
                </c:pt>
                <c:pt idx="11">
                  <c:v>19994.460440000134</c:v>
                </c:pt>
                <c:pt idx="12">
                  <c:v>-11727.78715999982</c:v>
                </c:pt>
                <c:pt idx="13">
                  <c:v>-17780.569779999809</c:v>
                </c:pt>
                <c:pt idx="14">
                  <c:v>-15600.012479999961</c:v>
                </c:pt>
                <c:pt idx="15">
                  <c:v>-47386.149019999793</c:v>
                </c:pt>
                <c:pt idx="16">
                  <c:v>-143383.44803999984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FF-4BBE-8416-6990E8DC6EDE}"/>
            </c:ext>
          </c:extLst>
        </c:ser>
        <c:ser>
          <c:idx val="10"/>
          <c:order val="2"/>
          <c:tx>
            <c:strRef>
              <c:f>'Fig6'!$B$38</c:f>
              <c:strCache>
                <c:ptCount val="1"/>
                <c:pt idx="0">
                  <c:v>Wind 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'Fig6'!$C$27:$S$27</c:f>
              <c:numCache>
                <c:formatCode>0.00</c:formatCode>
                <c:ptCount val="17"/>
                <c:pt idx="0">
                  <c:v>0</c:v>
                </c:pt>
                <c:pt idx="1">
                  <c:v>0.31331054203833947</c:v>
                </c:pt>
                <c:pt idx="2">
                  <c:v>0.41664357926435786</c:v>
                </c:pt>
                <c:pt idx="3">
                  <c:v>0.63637599508135456</c:v>
                </c:pt>
                <c:pt idx="4">
                  <c:v>1.1234959587361644</c:v>
                </c:pt>
                <c:pt idx="5">
                  <c:v>1.4656256087459836</c:v>
                </c:pt>
                <c:pt idx="6">
                  <c:v>2.0212919402246348</c:v>
                </c:pt>
                <c:pt idx="7">
                  <c:v>2.4362747646831644</c:v>
                </c:pt>
                <c:pt idx="8">
                  <c:v>3.5197005339514402</c:v>
                </c:pt>
                <c:pt idx="9">
                  <c:v>5.7182070310449387</c:v>
                </c:pt>
                <c:pt idx="10">
                  <c:v>11.577232292451725</c:v>
                </c:pt>
                <c:pt idx="11">
                  <c:v>20.080168608569263</c:v>
                </c:pt>
                <c:pt idx="12">
                  <c:v>33.999191453388107</c:v>
                </c:pt>
                <c:pt idx="13">
                  <c:v>83.912794795268994</c:v>
                </c:pt>
                <c:pt idx="14">
                  <c:v>131.08843052249472</c:v>
                </c:pt>
                <c:pt idx="15">
                  <c:v>157.12542998580335</c:v>
                </c:pt>
                <c:pt idx="16">
                  <c:v>232.56507211880228</c:v>
                </c:pt>
              </c:numCache>
            </c:numRef>
          </c:xVal>
          <c:yVal>
            <c:numRef>
              <c:f>'Fig6'!$C$38:$S$38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686.11166000000765</c:v>
                </c:pt>
                <c:pt idx="2">
                  <c:v>1141.6675800000355</c:v>
                </c:pt>
                <c:pt idx="3">
                  <c:v>-88.888959999982319</c:v>
                </c:pt>
                <c:pt idx="4">
                  <c:v>152.77789999998737</c:v>
                </c:pt>
                <c:pt idx="5">
                  <c:v>-302.77801999997729</c:v>
                </c:pt>
                <c:pt idx="6">
                  <c:v>-794.44507999997222</c:v>
                </c:pt>
                <c:pt idx="7">
                  <c:v>-116.66675999995707</c:v>
                </c:pt>
                <c:pt idx="8">
                  <c:v>36.111140000030318</c:v>
                </c:pt>
                <c:pt idx="9">
                  <c:v>4975.0039800000231</c:v>
                </c:pt>
                <c:pt idx="10">
                  <c:v>29691.690420000032</c:v>
                </c:pt>
                <c:pt idx="11">
                  <c:v>53061.153559999999</c:v>
                </c:pt>
                <c:pt idx="12">
                  <c:v>64800.05184</c:v>
                </c:pt>
                <c:pt idx="13">
                  <c:v>69477.833360000033</c:v>
                </c:pt>
                <c:pt idx="14">
                  <c:v>84952.845740000048</c:v>
                </c:pt>
                <c:pt idx="15">
                  <c:v>118438.98364000003</c:v>
                </c:pt>
                <c:pt idx="16">
                  <c:v>213391.8373800001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7FF-4BBE-8416-6990E8DC6EDE}"/>
            </c:ext>
          </c:extLst>
        </c:ser>
        <c:ser>
          <c:idx val="11"/>
          <c:order val="3"/>
          <c:tx>
            <c:strRef>
              <c:f>'Fig6'!$B$39</c:f>
              <c:strCache>
                <c:ptCount val="1"/>
                <c:pt idx="0">
                  <c:v>Solar Power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'Fig6'!$C$27:$S$27</c:f>
              <c:numCache>
                <c:formatCode>0.00</c:formatCode>
                <c:ptCount val="17"/>
                <c:pt idx="0">
                  <c:v>0</c:v>
                </c:pt>
                <c:pt idx="1">
                  <c:v>0.31331054203833947</c:v>
                </c:pt>
                <c:pt idx="2">
                  <c:v>0.41664357926435786</c:v>
                </c:pt>
                <c:pt idx="3">
                  <c:v>0.63637599508135456</c:v>
                </c:pt>
                <c:pt idx="4">
                  <c:v>1.1234959587361644</c:v>
                </c:pt>
                <c:pt idx="5">
                  <c:v>1.4656256087459836</c:v>
                </c:pt>
                <c:pt idx="6">
                  <c:v>2.0212919402246348</c:v>
                </c:pt>
                <c:pt idx="7">
                  <c:v>2.4362747646831644</c:v>
                </c:pt>
                <c:pt idx="8">
                  <c:v>3.5197005339514402</c:v>
                </c:pt>
                <c:pt idx="9">
                  <c:v>5.7182070310449387</c:v>
                </c:pt>
                <c:pt idx="10">
                  <c:v>11.577232292451725</c:v>
                </c:pt>
                <c:pt idx="11">
                  <c:v>20.080168608569263</c:v>
                </c:pt>
                <c:pt idx="12">
                  <c:v>33.999191453388107</c:v>
                </c:pt>
                <c:pt idx="13">
                  <c:v>83.912794795268994</c:v>
                </c:pt>
                <c:pt idx="14">
                  <c:v>131.08843052249472</c:v>
                </c:pt>
                <c:pt idx="15">
                  <c:v>157.12542998580335</c:v>
                </c:pt>
                <c:pt idx="16">
                  <c:v>232.56507211880228</c:v>
                </c:pt>
              </c:numCache>
            </c:numRef>
          </c:xVal>
          <c:yVal>
            <c:numRef>
              <c:f>'Fig6'!$C$39:$S$39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280.55577999999747</c:v>
                </c:pt>
                <c:pt idx="2">
                  <c:v>-41.666699999993689</c:v>
                </c:pt>
                <c:pt idx="3">
                  <c:v>816.66732000001525</c:v>
                </c:pt>
                <c:pt idx="4">
                  <c:v>694.44500000000005</c:v>
                </c:pt>
                <c:pt idx="5">
                  <c:v>536.11154000001773</c:v>
                </c:pt>
                <c:pt idx="6">
                  <c:v>-2155.5572799999977</c:v>
                </c:pt>
                <c:pt idx="7">
                  <c:v>-3502.7805800000042</c:v>
                </c:pt>
                <c:pt idx="8">
                  <c:v>-6152.7826999999943</c:v>
                </c:pt>
                <c:pt idx="9">
                  <c:v>-4880.5594599999831</c:v>
                </c:pt>
                <c:pt idx="10">
                  <c:v>-4161.1144400000057</c:v>
                </c:pt>
                <c:pt idx="11">
                  <c:v>6191.6716200000219</c:v>
                </c:pt>
                <c:pt idx="12">
                  <c:v>39083.364600000015</c:v>
                </c:pt>
                <c:pt idx="13">
                  <c:v>66369.497540000026</c:v>
                </c:pt>
                <c:pt idx="14">
                  <c:v>70433.389680000022</c:v>
                </c:pt>
                <c:pt idx="15">
                  <c:v>102944.52680000001</c:v>
                </c:pt>
                <c:pt idx="16">
                  <c:v>196564.04614000002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7FF-4BBE-8416-6990E8DC6EDE}"/>
            </c:ext>
          </c:extLst>
        </c:ser>
        <c:ser>
          <c:idx val="12"/>
          <c:order val="4"/>
          <c:tx>
            <c:strRef>
              <c:f>'Fig6'!$B$40</c:f>
              <c:strCache>
                <c:ptCount val="1"/>
                <c:pt idx="0">
                  <c:v>Net</c:v>
                </c:pt>
              </c:strCache>
            </c:strRef>
          </c:tx>
          <c:spPr>
            <a:ln w="63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'Fig6'!$C$27:$S$27</c:f>
              <c:numCache>
                <c:formatCode>0.00</c:formatCode>
                <c:ptCount val="17"/>
                <c:pt idx="0">
                  <c:v>0</c:v>
                </c:pt>
                <c:pt idx="1">
                  <c:v>0.31331054203833947</c:v>
                </c:pt>
                <c:pt idx="2">
                  <c:v>0.41664357926435786</c:v>
                </c:pt>
                <c:pt idx="3">
                  <c:v>0.63637599508135456</c:v>
                </c:pt>
                <c:pt idx="4">
                  <c:v>1.1234959587361644</c:v>
                </c:pt>
                <c:pt idx="5">
                  <c:v>1.4656256087459836</c:v>
                </c:pt>
                <c:pt idx="6">
                  <c:v>2.0212919402246348</c:v>
                </c:pt>
                <c:pt idx="7">
                  <c:v>2.4362747646831644</c:v>
                </c:pt>
                <c:pt idx="8">
                  <c:v>3.5197005339514402</c:v>
                </c:pt>
                <c:pt idx="9">
                  <c:v>5.7182070310449387</c:v>
                </c:pt>
                <c:pt idx="10">
                  <c:v>11.577232292451725</c:v>
                </c:pt>
                <c:pt idx="11">
                  <c:v>20.080168608569263</c:v>
                </c:pt>
                <c:pt idx="12">
                  <c:v>33.999191453388107</c:v>
                </c:pt>
                <c:pt idx="13">
                  <c:v>83.912794795268994</c:v>
                </c:pt>
                <c:pt idx="14">
                  <c:v>131.08843052249472</c:v>
                </c:pt>
                <c:pt idx="15">
                  <c:v>157.12542998580335</c:v>
                </c:pt>
                <c:pt idx="16">
                  <c:v>232.56507211880228</c:v>
                </c:pt>
              </c:numCache>
            </c:numRef>
          </c:xVal>
          <c:yVal>
            <c:numRef>
              <c:f>'Fig6'!$C$40:$S$40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1930.5571000000759</c:v>
                </c:pt>
                <c:pt idx="2">
                  <c:v>2216.6684400001632</c:v>
                </c:pt>
                <c:pt idx="3">
                  <c:v>4041.6699000002404</c:v>
                </c:pt>
                <c:pt idx="4">
                  <c:v>4597.2259000002405</c:v>
                </c:pt>
                <c:pt idx="5">
                  <c:v>4786.1149400001314</c:v>
                </c:pt>
                <c:pt idx="6">
                  <c:v>7472.2282000002788</c:v>
                </c:pt>
                <c:pt idx="7">
                  <c:v>13927.788920000061</c:v>
                </c:pt>
                <c:pt idx="8">
                  <c:v>16813.902340000088</c:v>
                </c:pt>
                <c:pt idx="9">
                  <c:v>23061.129560000249</c:v>
                </c:pt>
                <c:pt idx="10">
                  <c:v>43133.367840000246</c:v>
                </c:pt>
                <c:pt idx="11">
                  <c:v>55352.822060000159</c:v>
                </c:pt>
                <c:pt idx="12">
                  <c:v>67811.165360000232</c:v>
                </c:pt>
                <c:pt idx="13">
                  <c:v>80227.841960000238</c:v>
                </c:pt>
                <c:pt idx="14">
                  <c:v>105633.4178400001</c:v>
                </c:pt>
                <c:pt idx="15">
                  <c:v>145539.00532000026</c:v>
                </c:pt>
                <c:pt idx="16">
                  <c:v>236650.18932000027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7FF-4BBE-8416-6990E8DC6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32960"/>
        <c:axId val="401533288"/>
      </c:scatterChart>
      <c:valAx>
        <c:axId val="401532960"/>
        <c:scaling>
          <c:orientation val="minMax"/>
          <c:max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$k/tonne reduced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33288"/>
        <c:crosses val="autoZero"/>
        <c:crossBetween val="midCat"/>
        <c:majorUnit val="10"/>
      </c:valAx>
      <c:valAx>
        <c:axId val="401533288"/>
        <c:scaling>
          <c:orientation val="minMax"/>
          <c:max val="80000"/>
          <c:min val="-6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Change in electricity production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3296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9833942033841512"/>
          <c:y val="6.4170736700822642E-2"/>
          <c:w val="0.26852404087786896"/>
          <c:h val="0.51277527235761555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'Fig7'!$A$28</c:f>
              <c:strCache>
                <c:ptCount val="1"/>
                <c:pt idx="0">
                  <c:v>1</c:v>
                </c:pt>
              </c:strCache>
            </c:strRef>
          </c:tx>
          <c:spPr>
            <a:ln w="38100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'Fig7'!$B$28:$R$28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0.27600000000000002</c:v>
                </c:pt>
                <c:pt idx="2">
                  <c:v>0.39200000000000002</c:v>
                </c:pt>
                <c:pt idx="3">
                  <c:v>0.621</c:v>
                </c:pt>
                <c:pt idx="4">
                  <c:v>0.86</c:v>
                </c:pt>
                <c:pt idx="5">
                  <c:v>1.222</c:v>
                </c:pt>
                <c:pt idx="6">
                  <c:v>1.786</c:v>
                </c:pt>
                <c:pt idx="7">
                  <c:v>10.76</c:v>
                </c:pt>
                <c:pt idx="8">
                  <c:v>33.454000000000001</c:v>
                </c:pt>
                <c:pt idx="9">
                  <c:v>96.751999999999995</c:v>
                </c:pt>
                <c:pt idx="10">
                  <c:v>235.93199999999999</c:v>
                </c:pt>
                <c:pt idx="11">
                  <c:v>337.06599999999997</c:v>
                </c:pt>
                <c:pt idx="12">
                  <c:v>606.20899999999995</c:v>
                </c:pt>
                <c:pt idx="13">
                  <c:v>1891.009</c:v>
                </c:pt>
                <c:pt idx="14">
                  <c:v>2584.3539999999998</c:v>
                </c:pt>
                <c:pt idx="15">
                  <c:v>2809.9369999999999</c:v>
                </c:pt>
                <c:pt idx="16">
                  <c:v>2848.2869999999998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5F-4394-8A9D-F0D7A013558B}"/>
            </c:ext>
          </c:extLst>
        </c:ser>
        <c:ser>
          <c:idx val="1"/>
          <c:order val="1"/>
          <c:tx>
            <c:strRef>
              <c:f>'Fig7'!$A$29</c:f>
              <c:strCache>
                <c:ptCount val="1"/>
                <c:pt idx="0">
                  <c:v>2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'Fig7'!$B$29:$R$29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0.27600000000000002</c:v>
                </c:pt>
                <c:pt idx="2">
                  <c:v>0.39200000000000002</c:v>
                </c:pt>
                <c:pt idx="3">
                  <c:v>0.57799999999999996</c:v>
                </c:pt>
                <c:pt idx="4">
                  <c:v>0.57799999999999996</c:v>
                </c:pt>
                <c:pt idx="5">
                  <c:v>0.82399999999999995</c:v>
                </c:pt>
                <c:pt idx="6">
                  <c:v>1.3140000000000001</c:v>
                </c:pt>
                <c:pt idx="7">
                  <c:v>1.786</c:v>
                </c:pt>
                <c:pt idx="8">
                  <c:v>1.925</c:v>
                </c:pt>
                <c:pt idx="9">
                  <c:v>2.1869999999999998</c:v>
                </c:pt>
                <c:pt idx="10">
                  <c:v>1.786</c:v>
                </c:pt>
                <c:pt idx="11">
                  <c:v>2.2770000000000001</c:v>
                </c:pt>
                <c:pt idx="12">
                  <c:v>2.2770000000000001</c:v>
                </c:pt>
                <c:pt idx="13">
                  <c:v>2.4980000000000002</c:v>
                </c:pt>
                <c:pt idx="14">
                  <c:v>13.196</c:v>
                </c:pt>
                <c:pt idx="15">
                  <c:v>25.693000000000001</c:v>
                </c:pt>
                <c:pt idx="16">
                  <c:v>46.523000000000003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5F-4394-8A9D-F0D7A013558B}"/>
            </c:ext>
          </c:extLst>
        </c:ser>
        <c:ser>
          <c:idx val="2"/>
          <c:order val="2"/>
          <c:tx>
            <c:strRef>
              <c:f>'Fig7'!$A$30</c:f>
              <c:strCache>
                <c:ptCount val="1"/>
                <c:pt idx="0">
                  <c:v>3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'Fig7'!$B$30:$R$30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0.27600000000000002</c:v>
                </c:pt>
                <c:pt idx="2">
                  <c:v>0.39200000000000002</c:v>
                </c:pt>
                <c:pt idx="3">
                  <c:v>0.5</c:v>
                </c:pt>
                <c:pt idx="4">
                  <c:v>0.57799999999999996</c:v>
                </c:pt>
                <c:pt idx="5">
                  <c:v>0.81899999999999995</c:v>
                </c:pt>
                <c:pt idx="6">
                  <c:v>1.262</c:v>
                </c:pt>
                <c:pt idx="7">
                  <c:v>1.262</c:v>
                </c:pt>
                <c:pt idx="8">
                  <c:v>1.4930000000000001</c:v>
                </c:pt>
                <c:pt idx="9">
                  <c:v>1.917</c:v>
                </c:pt>
                <c:pt idx="10">
                  <c:v>2.8690000000000002</c:v>
                </c:pt>
                <c:pt idx="11">
                  <c:v>2.9020000000000001</c:v>
                </c:pt>
                <c:pt idx="12">
                  <c:v>3.2719999999999998</c:v>
                </c:pt>
                <c:pt idx="13">
                  <c:v>7.1680000000000001</c:v>
                </c:pt>
                <c:pt idx="14">
                  <c:v>9.9280000000000008</c:v>
                </c:pt>
                <c:pt idx="15">
                  <c:v>15.202999999999999</c:v>
                </c:pt>
                <c:pt idx="16">
                  <c:v>29.116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5F-4394-8A9D-F0D7A013558B}"/>
            </c:ext>
          </c:extLst>
        </c:ser>
        <c:ser>
          <c:idx val="3"/>
          <c:order val="3"/>
          <c:tx>
            <c:strRef>
              <c:f>'Fig7'!$A$31</c:f>
              <c:strCache>
                <c:ptCount val="1"/>
                <c:pt idx="0">
                  <c:v>4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'Fig7'!$B$31:$R$31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0.27600000000000002</c:v>
                </c:pt>
                <c:pt idx="2">
                  <c:v>0.39200000000000002</c:v>
                </c:pt>
                <c:pt idx="3">
                  <c:v>0.47099999999999997</c:v>
                </c:pt>
                <c:pt idx="4">
                  <c:v>1.786</c:v>
                </c:pt>
                <c:pt idx="5">
                  <c:v>2.0289999999999999</c:v>
                </c:pt>
                <c:pt idx="6">
                  <c:v>3.7280000000000002</c:v>
                </c:pt>
                <c:pt idx="7">
                  <c:v>3.4649999999999999</c:v>
                </c:pt>
                <c:pt idx="8">
                  <c:v>2.95</c:v>
                </c:pt>
                <c:pt idx="9">
                  <c:v>2.9980000000000002</c:v>
                </c:pt>
                <c:pt idx="10">
                  <c:v>3.73</c:v>
                </c:pt>
                <c:pt idx="11">
                  <c:v>8.2940000000000005</c:v>
                </c:pt>
                <c:pt idx="12">
                  <c:v>9.375</c:v>
                </c:pt>
                <c:pt idx="13">
                  <c:v>17.122</c:v>
                </c:pt>
                <c:pt idx="14">
                  <c:v>26.637</c:v>
                </c:pt>
                <c:pt idx="15">
                  <c:v>36.581000000000003</c:v>
                </c:pt>
                <c:pt idx="16">
                  <c:v>84.95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5F-4394-8A9D-F0D7A013558B}"/>
            </c:ext>
          </c:extLst>
        </c:ser>
        <c:ser>
          <c:idx val="4"/>
          <c:order val="4"/>
          <c:tx>
            <c:strRef>
              <c:f>'Fig7'!$A$32</c:f>
              <c:strCache>
                <c:ptCount val="1"/>
                <c:pt idx="0">
                  <c:v>5</c:v>
                </c:pt>
              </c:strCache>
            </c:strRef>
          </c:tx>
          <c:spPr>
            <a:ln w="381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'Fig7'!$B$32:$R$32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0.27600000000000002</c:v>
                </c:pt>
                <c:pt idx="2">
                  <c:v>0.41099999999999998</c:v>
                </c:pt>
                <c:pt idx="3">
                  <c:v>0.66800000000000004</c:v>
                </c:pt>
                <c:pt idx="4">
                  <c:v>0.97899999999999998</c:v>
                </c:pt>
                <c:pt idx="5">
                  <c:v>1.5109999999999999</c:v>
                </c:pt>
                <c:pt idx="6">
                  <c:v>1.8660000000000001</c:v>
                </c:pt>
                <c:pt idx="7">
                  <c:v>1.837</c:v>
                </c:pt>
                <c:pt idx="8">
                  <c:v>1.829</c:v>
                </c:pt>
                <c:pt idx="9">
                  <c:v>1.786</c:v>
                </c:pt>
                <c:pt idx="10">
                  <c:v>1.8320000000000001</c:v>
                </c:pt>
                <c:pt idx="11">
                  <c:v>2.8479999999999999</c:v>
                </c:pt>
                <c:pt idx="12">
                  <c:v>4.8319999999999999</c:v>
                </c:pt>
                <c:pt idx="13">
                  <c:v>9.125</c:v>
                </c:pt>
                <c:pt idx="14">
                  <c:v>23.995999999999999</c:v>
                </c:pt>
                <c:pt idx="15">
                  <c:v>55.981999999999999</c:v>
                </c:pt>
                <c:pt idx="16">
                  <c:v>71.397000000000006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5F-4394-8A9D-F0D7A013558B}"/>
            </c:ext>
          </c:extLst>
        </c:ser>
        <c:ser>
          <c:idx val="5"/>
          <c:order val="5"/>
          <c:tx>
            <c:strRef>
              <c:f>'Fig7'!$A$33</c:f>
              <c:strCache>
                <c:ptCount val="1"/>
                <c:pt idx="0">
                  <c:v>6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'Fig7'!$B$33:$R$33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0.41299999999999998</c:v>
                </c:pt>
                <c:pt idx="2">
                  <c:v>0.57799999999999996</c:v>
                </c:pt>
                <c:pt idx="3">
                  <c:v>1.1040000000000001</c:v>
                </c:pt>
                <c:pt idx="4">
                  <c:v>1.5429999999999999</c:v>
                </c:pt>
                <c:pt idx="5">
                  <c:v>1.47</c:v>
                </c:pt>
                <c:pt idx="6">
                  <c:v>1.786</c:v>
                </c:pt>
                <c:pt idx="7">
                  <c:v>1.786</c:v>
                </c:pt>
                <c:pt idx="8">
                  <c:v>1.786</c:v>
                </c:pt>
                <c:pt idx="9">
                  <c:v>1.786</c:v>
                </c:pt>
                <c:pt idx="10">
                  <c:v>2.4980000000000002</c:v>
                </c:pt>
                <c:pt idx="11">
                  <c:v>2.8479999999999999</c:v>
                </c:pt>
                <c:pt idx="12">
                  <c:v>5.4020000000000001</c:v>
                </c:pt>
                <c:pt idx="13">
                  <c:v>7.1360000000000001</c:v>
                </c:pt>
                <c:pt idx="14">
                  <c:v>12.013</c:v>
                </c:pt>
                <c:pt idx="15">
                  <c:v>15.754</c:v>
                </c:pt>
                <c:pt idx="16">
                  <c:v>29.116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75F-4394-8A9D-F0D7A013558B}"/>
            </c:ext>
          </c:extLst>
        </c:ser>
        <c:ser>
          <c:idx val="6"/>
          <c:order val="6"/>
          <c:tx>
            <c:strRef>
              <c:f>'Fig7'!$A$34</c:f>
              <c:strCache>
                <c:ptCount val="1"/>
                <c:pt idx="0">
                  <c:v>7</c:v>
                </c:pt>
              </c:strCache>
            </c:strRef>
          </c:tx>
          <c:spPr>
            <a:ln w="381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'Fig7'!$B$34:$R$34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0.27600000000000002</c:v>
                </c:pt>
                <c:pt idx="2">
                  <c:v>0.39200000000000002</c:v>
                </c:pt>
                <c:pt idx="3">
                  <c:v>0.36399999999999999</c:v>
                </c:pt>
                <c:pt idx="4">
                  <c:v>1.2609999999999999</c:v>
                </c:pt>
                <c:pt idx="5">
                  <c:v>1.4</c:v>
                </c:pt>
                <c:pt idx="6">
                  <c:v>1.492</c:v>
                </c:pt>
                <c:pt idx="7">
                  <c:v>1.835</c:v>
                </c:pt>
                <c:pt idx="8">
                  <c:v>2.8420000000000001</c:v>
                </c:pt>
                <c:pt idx="9">
                  <c:v>2.8479999999999999</c:v>
                </c:pt>
                <c:pt idx="10">
                  <c:v>6.2110000000000003</c:v>
                </c:pt>
                <c:pt idx="11">
                  <c:v>8.4849999999999994</c:v>
                </c:pt>
                <c:pt idx="12">
                  <c:v>13.885999999999999</c:v>
                </c:pt>
                <c:pt idx="13">
                  <c:v>16.552</c:v>
                </c:pt>
                <c:pt idx="14">
                  <c:v>35.207999999999998</c:v>
                </c:pt>
                <c:pt idx="15">
                  <c:v>45.545000000000002</c:v>
                </c:pt>
                <c:pt idx="16">
                  <c:v>102.94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75F-4394-8A9D-F0D7A013558B}"/>
            </c:ext>
          </c:extLst>
        </c:ser>
        <c:ser>
          <c:idx val="7"/>
          <c:order val="7"/>
          <c:tx>
            <c:strRef>
              <c:f>'Fig7'!$A$35</c:f>
              <c:strCache>
                <c:ptCount val="1"/>
                <c:pt idx="0">
                  <c:v>8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'Fig7'!$B$35:$R$35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0.372</c:v>
                </c:pt>
                <c:pt idx="2">
                  <c:v>0.41</c:v>
                </c:pt>
                <c:pt idx="3">
                  <c:v>0.42699999999999999</c:v>
                </c:pt>
                <c:pt idx="4">
                  <c:v>1.014</c:v>
                </c:pt>
                <c:pt idx="5">
                  <c:v>2.0289999999999999</c:v>
                </c:pt>
                <c:pt idx="6">
                  <c:v>2.8479999999999999</c:v>
                </c:pt>
                <c:pt idx="7">
                  <c:v>2.8479999999999999</c:v>
                </c:pt>
                <c:pt idx="8">
                  <c:v>2.8479999999999999</c:v>
                </c:pt>
                <c:pt idx="9">
                  <c:v>2.8479999999999999</c:v>
                </c:pt>
                <c:pt idx="10">
                  <c:v>8.2050000000000001</c:v>
                </c:pt>
                <c:pt idx="11">
                  <c:v>14.964</c:v>
                </c:pt>
                <c:pt idx="12">
                  <c:v>18.73</c:v>
                </c:pt>
                <c:pt idx="13">
                  <c:v>38.875999999999998</c:v>
                </c:pt>
                <c:pt idx="14">
                  <c:v>77.066000000000003</c:v>
                </c:pt>
                <c:pt idx="15">
                  <c:v>87.408000000000001</c:v>
                </c:pt>
                <c:pt idx="16">
                  <c:v>191.87799999999999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75F-4394-8A9D-F0D7A013558B}"/>
            </c:ext>
          </c:extLst>
        </c:ser>
        <c:ser>
          <c:idx val="8"/>
          <c:order val="8"/>
          <c:tx>
            <c:strRef>
              <c:f>'Fig7'!$A$36</c:f>
              <c:strCache>
                <c:ptCount val="1"/>
                <c:pt idx="0">
                  <c:v>9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'Fig7'!$B$27:$R$27</c:f>
              <c:numCache>
                <c:formatCode>0%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</c:numCache>
            </c:numRef>
          </c:xVal>
          <c:yVal>
            <c:numRef>
              <c:f>'Fig7'!$B$36:$R$36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0.27600000000000002</c:v>
                </c:pt>
                <c:pt idx="2">
                  <c:v>0.39200000000000002</c:v>
                </c:pt>
                <c:pt idx="3">
                  <c:v>1.1599999999999999</c:v>
                </c:pt>
                <c:pt idx="4">
                  <c:v>1.3740000000000001</c:v>
                </c:pt>
                <c:pt idx="5">
                  <c:v>1.694</c:v>
                </c:pt>
                <c:pt idx="6">
                  <c:v>2.4980000000000002</c:v>
                </c:pt>
                <c:pt idx="7">
                  <c:v>3.71</c:v>
                </c:pt>
                <c:pt idx="8">
                  <c:v>6.97</c:v>
                </c:pt>
                <c:pt idx="9">
                  <c:v>10.949</c:v>
                </c:pt>
                <c:pt idx="10">
                  <c:v>14.807</c:v>
                </c:pt>
                <c:pt idx="11">
                  <c:v>60.905000000000001</c:v>
                </c:pt>
                <c:pt idx="12">
                  <c:v>110.744</c:v>
                </c:pt>
                <c:pt idx="13">
                  <c:v>205.97200000000001</c:v>
                </c:pt>
                <c:pt idx="14">
                  <c:v>384.56099999999998</c:v>
                </c:pt>
                <c:pt idx="15">
                  <c:v>492.44600000000003</c:v>
                </c:pt>
                <c:pt idx="16">
                  <c:v>998.87900000000002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75F-4394-8A9D-F0D7A0135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60688"/>
        <c:axId val="315874328"/>
      </c:scatterChart>
      <c:valAx>
        <c:axId val="317060688"/>
        <c:scaling>
          <c:orientation val="minMax"/>
          <c:max val="0.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Regional percent reduction target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74328"/>
        <c:crosses val="autoZero"/>
        <c:crossBetween val="midCat"/>
        <c:majorUnit val="5.000000000000001E-2"/>
      </c:valAx>
      <c:valAx>
        <c:axId val="315874328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Marginal cost ($k/tonne)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6068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151648</xdr:colOff>
      <xdr:row>20</xdr:row>
      <xdr:rowOff>37619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6019048" cy="38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180426</xdr:colOff>
      <xdr:row>16</xdr:row>
      <xdr:rowOff>142500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4390476" cy="30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95250</xdr:rowOff>
    </xdr:from>
    <xdr:to>
      <xdr:col>8</xdr:col>
      <xdr:colOff>37512</xdr:colOff>
      <xdr:row>18</xdr:row>
      <xdr:rowOff>18655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85750"/>
          <a:ext cx="4704762" cy="31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133350</xdr:rowOff>
    </xdr:from>
    <xdr:to>
      <xdr:col>8</xdr:col>
      <xdr:colOff>580298</xdr:colOff>
      <xdr:row>18</xdr:row>
      <xdr:rowOff>66255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33350"/>
          <a:ext cx="5819048" cy="33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56425</xdr:colOff>
      <xdr:row>18</xdr:row>
      <xdr:rowOff>66262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800000" cy="33047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119062</xdr:rowOff>
    </xdr:from>
    <xdr:to>
      <xdr:col>7</xdr:col>
      <xdr:colOff>152400</xdr:colOff>
      <xdr:row>16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52387</xdr:rowOff>
    </xdr:from>
    <xdr:to>
      <xdr:col>8</xdr:col>
      <xdr:colOff>485775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</xdr:row>
      <xdr:rowOff>104775</xdr:rowOff>
    </xdr:from>
    <xdr:to>
      <xdr:col>8</xdr:col>
      <xdr:colOff>211455</xdr:colOff>
      <xdr:row>17</xdr:row>
      <xdr:rowOff>163830</xdr:rowOff>
    </xdr:to>
    <xdr:grpSp>
      <xdr:nvGrpSpPr>
        <xdr:cNvPr id="12" name="Group 11"/>
        <xdr:cNvGrpSpPr/>
      </xdr:nvGrpSpPr>
      <xdr:grpSpPr>
        <a:xfrm>
          <a:off x="2505075" y="1438275"/>
          <a:ext cx="1725930" cy="1964055"/>
          <a:chOff x="7353300" y="828675"/>
          <a:chExt cx="1725930" cy="1964055"/>
        </a:xfrm>
      </xdr:grpSpPr>
      <xdr:sp macro="" textlink="">
        <xdr:nvSpPr>
          <xdr:cNvPr id="4" name="Oval 3"/>
          <xdr:cNvSpPr/>
        </xdr:nvSpPr>
        <xdr:spPr>
          <a:xfrm>
            <a:off x="7353300" y="895350"/>
            <a:ext cx="182880" cy="182880"/>
          </a:xfrm>
          <a:prstGeom prst="ellipse">
            <a:avLst/>
          </a:prstGeom>
          <a:solidFill>
            <a:srgbClr val="00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288" tIns="0" rIns="0" bIns="0" rtlCol="0" anchor="ctr" anchorCtr="0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5" name="Oval 4"/>
          <xdr:cNvSpPr/>
        </xdr:nvSpPr>
        <xdr:spPr>
          <a:xfrm>
            <a:off x="7896225" y="828675"/>
            <a:ext cx="182880" cy="182880"/>
          </a:xfrm>
          <a:prstGeom prst="ellips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288" tIns="0" rIns="0" bIns="0" rtlCol="0" anchor="ctr" anchorCtr="0"/>
          <a:lstStyle/>
          <a:p>
            <a:pPr algn="l"/>
            <a:r>
              <a:rPr lang="en-US" sz="1100">
                <a:solidFill>
                  <a:schemeClr val="bg1"/>
                </a:solidFill>
              </a:rPr>
              <a:t>9</a:t>
            </a:r>
          </a:p>
        </xdr:txBody>
      </xdr:sp>
      <xdr:sp macro="" textlink="">
        <xdr:nvSpPr>
          <xdr:cNvPr id="6" name="Oval 5"/>
          <xdr:cNvSpPr/>
        </xdr:nvSpPr>
        <xdr:spPr>
          <a:xfrm>
            <a:off x="8429625" y="847725"/>
            <a:ext cx="182880" cy="182880"/>
          </a:xfrm>
          <a:prstGeom prst="ellipse">
            <a:avLst/>
          </a:prstGeom>
          <a:solidFill>
            <a:srgbClr val="7030A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288" tIns="0" rIns="0" bIns="0" rtlCol="0" anchor="ctr" anchorCtr="0"/>
          <a:lstStyle/>
          <a:p>
            <a:pPr algn="l"/>
            <a:r>
              <a:rPr lang="en-US" sz="1100">
                <a:solidFill>
                  <a:schemeClr val="bg1"/>
                </a:solidFill>
              </a:rPr>
              <a:t>8</a:t>
            </a:r>
          </a:p>
        </xdr:txBody>
      </xdr:sp>
      <xdr:sp macro="" textlink="">
        <xdr:nvSpPr>
          <xdr:cNvPr id="7" name="Oval 6"/>
          <xdr:cNvSpPr/>
        </xdr:nvSpPr>
        <xdr:spPr>
          <a:xfrm>
            <a:off x="8896350" y="1571625"/>
            <a:ext cx="182880" cy="182880"/>
          </a:xfrm>
          <a:prstGeom prst="ellipse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288" tIns="0" rIns="0" bIns="0" rtlCol="0" anchor="ctr" anchorCtr="0"/>
          <a:lstStyle/>
          <a:p>
            <a:pPr algn="l"/>
            <a:r>
              <a:rPr lang="en-US" sz="1100">
                <a:solidFill>
                  <a:schemeClr val="bg1"/>
                </a:solidFill>
              </a:rPr>
              <a:t>2</a:t>
            </a:r>
          </a:p>
        </xdr:txBody>
      </xdr:sp>
      <xdr:sp macro="" textlink="">
        <xdr:nvSpPr>
          <xdr:cNvPr id="8" name="Oval 7"/>
          <xdr:cNvSpPr/>
        </xdr:nvSpPr>
        <xdr:spPr>
          <a:xfrm>
            <a:off x="8877300" y="2047875"/>
            <a:ext cx="182880" cy="182880"/>
          </a:xfrm>
          <a:prstGeom prst="ellips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288" tIns="0" rIns="0" bIns="0" rtlCol="0" anchor="ctr" anchorCtr="0"/>
          <a:lstStyle/>
          <a:p>
            <a:pPr algn="l"/>
            <a:r>
              <a:rPr lang="en-US" sz="1100">
                <a:solidFill>
                  <a:schemeClr val="bg1"/>
                </a:solidFill>
              </a:rPr>
              <a:t>6</a:t>
            </a:r>
          </a:p>
        </xdr:txBody>
      </xdr:sp>
      <xdr:sp macro="" textlink="">
        <xdr:nvSpPr>
          <xdr:cNvPr id="9" name="Oval 8"/>
          <xdr:cNvSpPr/>
        </xdr:nvSpPr>
        <xdr:spPr>
          <a:xfrm>
            <a:off x="8648700" y="2609850"/>
            <a:ext cx="182880" cy="182880"/>
          </a:xfrm>
          <a:prstGeom prst="ellipse">
            <a:avLst/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288" tIns="0" rIns="0" bIns="0" rtlCol="0" anchor="ctr" anchorCtr="0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0" name="Oval 9"/>
          <xdr:cNvSpPr/>
        </xdr:nvSpPr>
        <xdr:spPr>
          <a:xfrm>
            <a:off x="8420100" y="2428875"/>
            <a:ext cx="182880" cy="18288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288" tIns="0" rIns="0" bIns="0" rtlCol="0" anchor="ctr" anchorCtr="0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11" name="Oval 10"/>
          <xdr:cNvSpPr/>
        </xdr:nvSpPr>
        <xdr:spPr>
          <a:xfrm>
            <a:off x="8162925" y="2609850"/>
            <a:ext cx="182880" cy="182880"/>
          </a:xfrm>
          <a:prstGeom prst="ellipse">
            <a:avLst/>
          </a:prstGeom>
          <a:solidFill>
            <a:srgbClr val="00B0F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288" tIns="0" rIns="0" bIns="0" rtlCol="0" anchor="ctr" anchorCtr="0"/>
          <a:lstStyle/>
          <a:p>
            <a:pPr algn="l"/>
            <a:r>
              <a:rPr lang="en-US" sz="1100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313600</xdr:colOff>
      <xdr:row>26</xdr:row>
      <xdr:rowOff>18452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800000" cy="47809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599314</xdr:colOff>
      <xdr:row>19</xdr:row>
      <xdr:rowOff>180524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085714" cy="36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11</xdr:col>
      <xdr:colOff>400050</xdr:colOff>
      <xdr:row>55</xdr:row>
      <xdr:rowOff>57150</xdr:rowOff>
    </xdr:to>
    <xdr:pic>
      <xdr:nvPicPr>
        <xdr:cNvPr id="3" name="Picture 2" descr="Image result for u.s. census division ma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00"/>
          <a:ext cx="6496050" cy="577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G12" sqref="G12"/>
    </sheetView>
  </sheetViews>
  <sheetFormatPr defaultRowHeight="15" x14ac:dyDescent="0.25"/>
  <cols>
    <col min="1" max="1" width="13.140625" style="7" customWidth="1"/>
    <col min="2" max="2" width="11.7109375" style="7" customWidth="1"/>
    <col min="3" max="12" width="9.140625" style="7"/>
  </cols>
  <sheetData>
    <row r="1" spans="1:12" x14ac:dyDescent="0.25">
      <c r="A1" s="6" t="s">
        <v>32</v>
      </c>
    </row>
    <row r="3" spans="1:12" x14ac:dyDescent="0.25">
      <c r="A3" s="7" t="s">
        <v>33</v>
      </c>
    </row>
    <row r="4" spans="1:12" x14ac:dyDescent="0.25">
      <c r="A4" s="7" t="s">
        <v>57</v>
      </c>
    </row>
    <row r="5" spans="1:12" x14ac:dyDescent="0.25">
      <c r="A5" s="43" t="s">
        <v>82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 s="8" t="s">
        <v>34</v>
      </c>
    </row>
    <row r="8" spans="1:12" x14ac:dyDescent="0.25">
      <c r="A8" s="8" t="s">
        <v>45</v>
      </c>
      <c r="B8" s="10" t="s">
        <v>46</v>
      </c>
      <c r="D8" s="10" t="s">
        <v>47</v>
      </c>
      <c r="L8"/>
    </row>
    <row r="9" spans="1:12" x14ac:dyDescent="0.25">
      <c r="A9" s="9">
        <v>1</v>
      </c>
      <c r="B9" s="7" t="s">
        <v>35</v>
      </c>
      <c r="D9" s="11" t="s">
        <v>48</v>
      </c>
      <c r="L9"/>
    </row>
    <row r="10" spans="1:12" x14ac:dyDescent="0.25">
      <c r="A10" s="9">
        <v>2</v>
      </c>
      <c r="B10" s="7" t="s">
        <v>36</v>
      </c>
      <c r="D10" s="11" t="s">
        <v>49</v>
      </c>
      <c r="L10"/>
    </row>
    <row r="11" spans="1:12" x14ac:dyDescent="0.25">
      <c r="A11" s="9">
        <v>3</v>
      </c>
      <c r="B11" s="7" t="s">
        <v>37</v>
      </c>
      <c r="D11" s="11" t="s">
        <v>50</v>
      </c>
      <c r="L11"/>
    </row>
    <row r="12" spans="1:12" x14ac:dyDescent="0.25">
      <c r="A12" s="9">
        <v>4</v>
      </c>
      <c r="B12" s="7" t="s">
        <v>38</v>
      </c>
      <c r="D12" s="11" t="s">
        <v>51</v>
      </c>
      <c r="L12"/>
    </row>
    <row r="13" spans="1:12" x14ac:dyDescent="0.25">
      <c r="A13" s="9">
        <v>5</v>
      </c>
      <c r="B13" s="7" t="s">
        <v>39</v>
      </c>
      <c r="D13" s="11" t="s">
        <v>52</v>
      </c>
      <c r="L13"/>
    </row>
    <row r="14" spans="1:12" x14ac:dyDescent="0.25">
      <c r="A14" s="9">
        <v>6</v>
      </c>
      <c r="B14" s="7" t="s">
        <v>40</v>
      </c>
      <c r="D14" s="11" t="s">
        <v>53</v>
      </c>
      <c r="L14"/>
    </row>
    <row r="15" spans="1:12" x14ac:dyDescent="0.25">
      <c r="A15" s="9">
        <v>7</v>
      </c>
      <c r="B15" s="7" t="s">
        <v>41</v>
      </c>
      <c r="D15" s="11" t="s">
        <v>54</v>
      </c>
      <c r="L15"/>
    </row>
    <row r="16" spans="1:12" x14ac:dyDescent="0.25">
      <c r="A16" s="9">
        <v>8</v>
      </c>
      <c r="B16" s="7" t="s">
        <v>42</v>
      </c>
      <c r="D16" s="11" t="s">
        <v>55</v>
      </c>
      <c r="L16"/>
    </row>
    <row r="17" spans="1:12" x14ac:dyDescent="0.25">
      <c r="A17" s="9">
        <v>9</v>
      </c>
      <c r="B17" s="7" t="s">
        <v>43</v>
      </c>
      <c r="D17" s="11" t="s">
        <v>56</v>
      </c>
      <c r="L17"/>
    </row>
    <row r="18" spans="1:12" x14ac:dyDescent="0.25">
      <c r="D18" s="13" t="s">
        <v>59</v>
      </c>
    </row>
    <row r="20" spans="1:12" x14ac:dyDescent="0.25">
      <c r="A20" s="9"/>
    </row>
    <row r="22" spans="1:12" x14ac:dyDescent="0.25">
      <c r="A22" s="12" t="s">
        <v>58</v>
      </c>
    </row>
    <row r="23" spans="1:12" x14ac:dyDescent="0.25">
      <c r="A23" s="7" t="s">
        <v>60</v>
      </c>
      <c r="B23" s="7" t="s">
        <v>61</v>
      </c>
    </row>
    <row r="24" spans="1:12" x14ac:dyDescent="0.25">
      <c r="A24" s="7" t="s">
        <v>62</v>
      </c>
      <c r="B24" s="7" t="s">
        <v>63</v>
      </c>
    </row>
    <row r="25" spans="1:12" x14ac:dyDescent="0.25">
      <c r="A25" s="7" t="s">
        <v>1</v>
      </c>
      <c r="B25" s="7" t="s">
        <v>64</v>
      </c>
    </row>
    <row r="26" spans="1:12" x14ac:dyDescent="0.25">
      <c r="A26" s="7" t="s">
        <v>65</v>
      </c>
      <c r="B26" s="7" t="s">
        <v>66</v>
      </c>
    </row>
    <row r="27" spans="1:12" x14ac:dyDescent="0.25">
      <c r="A27" s="7" t="s">
        <v>68</v>
      </c>
      <c r="B27" s="7" t="s">
        <v>69</v>
      </c>
    </row>
    <row r="28" spans="1:12" x14ac:dyDescent="0.25">
      <c r="A28" s="7" t="s">
        <v>72</v>
      </c>
      <c r="B28" s="7" t="s">
        <v>73</v>
      </c>
    </row>
    <row r="29" spans="1:12" x14ac:dyDescent="0.25">
      <c r="A29" s="7" t="s">
        <v>80</v>
      </c>
      <c r="B29" s="7" t="s">
        <v>81</v>
      </c>
    </row>
    <row r="31" spans="1:12" x14ac:dyDescent="0.25">
      <c r="A31" s="9" t="s">
        <v>44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:B24"/>
  <sheetViews>
    <sheetView workbookViewId="0">
      <selection activeCell="N22" sqref="N22"/>
    </sheetView>
  </sheetViews>
  <sheetFormatPr defaultRowHeight="15" x14ac:dyDescent="0.25"/>
  <sheetData>
    <row r="23" spans="2:2" x14ac:dyDescent="0.25">
      <c r="B23" t="s">
        <v>83</v>
      </c>
    </row>
    <row r="24" spans="2:2" x14ac:dyDescent="0.25">
      <c r="B24" t="s">
        <v>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M32"/>
  <sheetViews>
    <sheetView workbookViewId="0">
      <selection activeCell="O16" sqref="O16"/>
    </sheetView>
  </sheetViews>
  <sheetFormatPr defaultRowHeight="15" x14ac:dyDescent="0.25"/>
  <cols>
    <col min="2" max="2" width="21" customWidth="1"/>
    <col min="3" max="5" width="9.5703125" bestFit="1" customWidth="1"/>
    <col min="6" max="7" width="9.7109375" bestFit="1" customWidth="1"/>
    <col min="8" max="13" width="9.42578125" bestFit="1" customWidth="1"/>
  </cols>
  <sheetData>
    <row r="22" spans="1:13" x14ac:dyDescent="0.25">
      <c r="C22" t="s">
        <v>67</v>
      </c>
    </row>
    <row r="24" spans="1:13" x14ac:dyDescent="0.25">
      <c r="C24" t="s">
        <v>2</v>
      </c>
    </row>
    <row r="25" spans="1:13" x14ac:dyDescent="0.25">
      <c r="A25" s="2"/>
      <c r="B25" s="2"/>
      <c r="C25" s="2">
        <v>2005</v>
      </c>
      <c r="D25" s="2">
        <v>2010</v>
      </c>
      <c r="E25" s="2">
        <v>2015</v>
      </c>
      <c r="F25" s="2">
        <v>2020</v>
      </c>
      <c r="G25" s="2">
        <v>2025</v>
      </c>
      <c r="H25" s="2">
        <v>2030</v>
      </c>
      <c r="I25" s="2">
        <v>2035</v>
      </c>
      <c r="J25" s="2">
        <v>2040</v>
      </c>
      <c r="K25" s="2">
        <v>2045</v>
      </c>
      <c r="L25" s="2">
        <v>2050</v>
      </c>
      <c r="M25" s="2">
        <v>2055</v>
      </c>
    </row>
    <row r="26" spans="1:13" x14ac:dyDescent="0.25">
      <c r="A26" s="2"/>
      <c r="B26" s="37" t="s">
        <v>86</v>
      </c>
      <c r="C26" s="16">
        <v>3094.3069999999998</v>
      </c>
      <c r="D26" s="17">
        <v>1994.3679999999999</v>
      </c>
      <c r="E26" s="17">
        <v>1257.316</v>
      </c>
      <c r="F26" s="17">
        <v>979.55</v>
      </c>
      <c r="G26" s="17">
        <v>890.19100000000003</v>
      </c>
      <c r="H26" s="17">
        <v>851.27700000000004</v>
      </c>
      <c r="I26" s="17">
        <v>842.46400000000006</v>
      </c>
      <c r="J26" s="17">
        <v>861.52599999999995</v>
      </c>
      <c r="K26" s="17">
        <v>880.87900000000002</v>
      </c>
      <c r="L26" s="17">
        <v>910.33100000000002</v>
      </c>
      <c r="M26" s="18">
        <v>943.93700000000001</v>
      </c>
    </row>
    <row r="27" spans="1:13" x14ac:dyDescent="0.25">
      <c r="A27" s="2"/>
      <c r="B27" s="38" t="s">
        <v>85</v>
      </c>
      <c r="C27" s="36">
        <v>3092.9110000000001</v>
      </c>
      <c r="D27" s="22">
        <v>1992.9570000000001</v>
      </c>
      <c r="E27" s="22">
        <v>1186.412</v>
      </c>
      <c r="F27" s="22">
        <v>840.08199999999999</v>
      </c>
      <c r="G27" s="22">
        <v>722.27700000000004</v>
      </c>
      <c r="H27" s="22">
        <v>657.82600000000002</v>
      </c>
      <c r="I27" s="22">
        <v>639.70899999999995</v>
      </c>
      <c r="J27" s="22">
        <v>653.03099999999995</v>
      </c>
      <c r="K27" s="22">
        <v>667.46500000000003</v>
      </c>
      <c r="L27" s="22">
        <v>678.56299999999999</v>
      </c>
      <c r="M27" s="23">
        <v>706.26</v>
      </c>
    </row>
    <row r="28" spans="1:13" x14ac:dyDescent="0.25">
      <c r="A28" s="44"/>
      <c r="B28" s="37" t="s">
        <v>0</v>
      </c>
      <c r="C28" s="37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x14ac:dyDescent="0.25">
      <c r="A29" s="44"/>
      <c r="B29" s="45">
        <v>0.1</v>
      </c>
      <c r="C29" s="35">
        <v>3092.8919999999998</v>
      </c>
      <c r="D29" s="3">
        <v>1992.684</v>
      </c>
      <c r="E29" s="3">
        <v>1260.213</v>
      </c>
      <c r="F29" s="3">
        <v>951.74199999999996</v>
      </c>
      <c r="G29" s="3">
        <v>841.86</v>
      </c>
      <c r="H29" s="3">
        <v>787.35199999999998</v>
      </c>
      <c r="I29" s="3">
        <v>751.85400000000004</v>
      </c>
      <c r="J29" s="3">
        <v>765.899</v>
      </c>
      <c r="K29" s="3">
        <v>782.07600000000002</v>
      </c>
      <c r="L29" s="3">
        <v>806.79600000000005</v>
      </c>
      <c r="M29" s="21">
        <v>833.57600000000002</v>
      </c>
    </row>
    <row r="30" spans="1:13" x14ac:dyDescent="0.25">
      <c r="A30" s="44"/>
      <c r="B30" s="45">
        <v>0.2</v>
      </c>
      <c r="C30" s="35">
        <v>3092.9</v>
      </c>
      <c r="D30" s="3">
        <v>1992.6849999999999</v>
      </c>
      <c r="E30" s="3">
        <v>1260.211</v>
      </c>
      <c r="F30" s="3">
        <v>927.33600000000001</v>
      </c>
      <c r="G30" s="3">
        <v>797.55600000000004</v>
      </c>
      <c r="H30" s="3">
        <v>723.51</v>
      </c>
      <c r="I30" s="3">
        <v>668.31700000000001</v>
      </c>
      <c r="J30" s="3">
        <v>680.79700000000003</v>
      </c>
      <c r="K30" s="3">
        <v>695.17600000000004</v>
      </c>
      <c r="L30" s="3">
        <v>717.15</v>
      </c>
      <c r="M30" s="21">
        <v>740.95600000000002</v>
      </c>
    </row>
    <row r="31" spans="1:13" x14ac:dyDescent="0.25">
      <c r="A31" s="44"/>
      <c r="B31" s="45">
        <v>0.3</v>
      </c>
      <c r="C31" s="35">
        <v>3092.8989999999999</v>
      </c>
      <c r="D31" s="3">
        <v>1992.529</v>
      </c>
      <c r="E31" s="3">
        <v>1255.8820000000001</v>
      </c>
      <c r="F31" s="3">
        <v>902.93200000000002</v>
      </c>
      <c r="G31" s="3">
        <v>753.24800000000005</v>
      </c>
      <c r="H31" s="3">
        <v>659.67399999999998</v>
      </c>
      <c r="I31" s="3">
        <v>584.77700000000004</v>
      </c>
      <c r="J31" s="3">
        <v>595.70299999999997</v>
      </c>
      <c r="K31" s="3">
        <v>608.28899999999999</v>
      </c>
      <c r="L31" s="3">
        <v>627.51499999999999</v>
      </c>
      <c r="M31" s="21">
        <v>648.34199999999998</v>
      </c>
    </row>
    <row r="32" spans="1:13" x14ac:dyDescent="0.25">
      <c r="A32" s="2"/>
      <c r="B32" s="46">
        <v>0.4</v>
      </c>
      <c r="C32" s="36">
        <v>3092.8760000000002</v>
      </c>
      <c r="D32" s="22">
        <v>1992.4079999999999</v>
      </c>
      <c r="E32" s="22">
        <v>1255.019</v>
      </c>
      <c r="F32" s="22">
        <v>878.53599999999994</v>
      </c>
      <c r="G32" s="22">
        <v>708.92899999999997</v>
      </c>
      <c r="H32" s="22">
        <v>595.83299999999997</v>
      </c>
      <c r="I32" s="22">
        <v>501.23899999999998</v>
      </c>
      <c r="J32" s="22">
        <v>510.60599999999999</v>
      </c>
      <c r="K32" s="22">
        <v>521.38699999999994</v>
      </c>
      <c r="L32" s="22">
        <v>537.86300000000006</v>
      </c>
      <c r="M32" s="23">
        <v>555.71900000000005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S24"/>
  <sheetViews>
    <sheetView workbookViewId="0">
      <selection activeCell="B28" sqref="B28"/>
    </sheetView>
  </sheetViews>
  <sheetFormatPr defaultRowHeight="15" x14ac:dyDescent="0.25"/>
  <cols>
    <col min="2" max="2" width="26.5703125" customWidth="1"/>
  </cols>
  <sheetData>
    <row r="20" spans="2:19" x14ac:dyDescent="0.25">
      <c r="C20" t="s">
        <v>70</v>
      </c>
    </row>
    <row r="22" spans="2:19" x14ac:dyDescent="0.25">
      <c r="C22" s="2" t="s">
        <v>3</v>
      </c>
    </row>
    <row r="23" spans="2:19" x14ac:dyDescent="0.25">
      <c r="C23" s="29">
        <v>0</v>
      </c>
      <c r="D23" s="30">
        <v>191.82999999999984</v>
      </c>
      <c r="E23" s="30">
        <v>344.05000000000018</v>
      </c>
      <c r="F23" s="30">
        <v>497.75999999999976</v>
      </c>
      <c r="G23" s="30">
        <v>649.73</v>
      </c>
      <c r="H23" s="30">
        <v>801.72999999999979</v>
      </c>
      <c r="I23" s="30">
        <v>953.74</v>
      </c>
      <c r="J23" s="30">
        <v>1105.76</v>
      </c>
      <c r="K23" s="30">
        <v>1257.74</v>
      </c>
      <c r="L23" s="30">
        <v>1409.78</v>
      </c>
      <c r="M23" s="30">
        <v>1561.87</v>
      </c>
      <c r="N23" s="30">
        <v>1714.09</v>
      </c>
      <c r="O23" s="30">
        <v>1866.33</v>
      </c>
      <c r="P23" s="30">
        <v>2018.53</v>
      </c>
      <c r="Q23" s="30">
        <v>2170.7399999999998</v>
      </c>
      <c r="R23" s="30">
        <v>2322.9699999999998</v>
      </c>
      <c r="S23" s="31">
        <v>2475.19</v>
      </c>
    </row>
    <row r="24" spans="2:19" x14ac:dyDescent="0.25">
      <c r="B24" s="28" t="s">
        <v>4</v>
      </c>
      <c r="C24" s="25">
        <v>0</v>
      </c>
      <c r="D24" s="26">
        <v>0.31331054203833947</v>
      </c>
      <c r="E24" s="26">
        <v>0.41664357926435786</v>
      </c>
      <c r="F24" s="26">
        <v>0.63637599508135456</v>
      </c>
      <c r="G24" s="26">
        <v>1.1234959587361644</v>
      </c>
      <c r="H24" s="26">
        <v>1.4656256087459836</v>
      </c>
      <c r="I24" s="26">
        <v>2.0212919402246348</v>
      </c>
      <c r="J24" s="26">
        <v>2.4362747646831644</v>
      </c>
      <c r="K24" s="26">
        <v>3.5197005339514402</v>
      </c>
      <c r="L24" s="26">
        <v>5.7182070310449387</v>
      </c>
      <c r="M24" s="26">
        <v>11.577232292451725</v>
      </c>
      <c r="N24" s="26">
        <v>20.080168608569263</v>
      </c>
      <c r="O24" s="26">
        <v>33.999191453388107</v>
      </c>
      <c r="P24" s="26">
        <v>83.912794795268994</v>
      </c>
      <c r="Q24" s="26">
        <v>131.08843052249472</v>
      </c>
      <c r="R24" s="26">
        <v>157.12542998580335</v>
      </c>
      <c r="S24" s="27">
        <v>232.56507211880228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S31"/>
  <sheetViews>
    <sheetView workbookViewId="0">
      <selection activeCell="B34" sqref="B34"/>
    </sheetView>
  </sheetViews>
  <sheetFormatPr defaultRowHeight="15" x14ac:dyDescent="0.25"/>
  <cols>
    <col min="2" max="2" width="15.7109375" customWidth="1"/>
    <col min="3" max="17" width="9.28515625" bestFit="1" customWidth="1"/>
    <col min="18" max="19" width="9.5703125" bestFit="1" customWidth="1"/>
  </cols>
  <sheetData>
    <row r="22" spans="2:19" x14ac:dyDescent="0.25">
      <c r="C22" t="s">
        <v>77</v>
      </c>
    </row>
    <row r="24" spans="2:19" x14ac:dyDescent="0.25">
      <c r="C24" s="2" t="s">
        <v>79</v>
      </c>
    </row>
    <row r="25" spans="2:19" x14ac:dyDescent="0.25">
      <c r="B25" s="2" t="s">
        <v>76</v>
      </c>
      <c r="C25" s="32">
        <v>0</v>
      </c>
      <c r="D25" s="33">
        <v>0.31331054203833947</v>
      </c>
      <c r="E25" s="33">
        <v>0.41664357926435786</v>
      </c>
      <c r="F25" s="33">
        <v>0.63637599508135456</v>
      </c>
      <c r="G25" s="33">
        <v>1.1234959587361644</v>
      </c>
      <c r="H25" s="33">
        <v>1.4656256087459836</v>
      </c>
      <c r="I25" s="33">
        <v>2.0212919402246348</v>
      </c>
      <c r="J25" s="33">
        <v>2.4362747646831644</v>
      </c>
      <c r="K25" s="33">
        <v>3.5197005339514402</v>
      </c>
      <c r="L25" s="33">
        <v>5.7182070310449387</v>
      </c>
      <c r="M25" s="33">
        <v>11.577232292451725</v>
      </c>
      <c r="N25" s="33">
        <v>20.080168608569263</v>
      </c>
      <c r="O25" s="33">
        <v>33.999191453388107</v>
      </c>
      <c r="P25" s="33">
        <v>83.912794795268994</v>
      </c>
      <c r="Q25" s="33">
        <v>131.08843052249472</v>
      </c>
      <c r="R25" s="33">
        <v>157.12542998580335</v>
      </c>
      <c r="S25" s="34">
        <v>232.56507211880228</v>
      </c>
    </row>
    <row r="26" spans="2:19" x14ac:dyDescent="0.25">
      <c r="B26" s="14" t="s">
        <v>5</v>
      </c>
      <c r="C26" s="35">
        <v>0</v>
      </c>
      <c r="D26" s="3">
        <v>115.52000000000021</v>
      </c>
      <c r="E26" s="3">
        <v>144.23000000000002</v>
      </c>
      <c r="F26" s="3">
        <v>219.73000000000002</v>
      </c>
      <c r="G26" s="3">
        <v>259.09000000000015</v>
      </c>
      <c r="H26" s="3">
        <v>297.51</v>
      </c>
      <c r="I26" s="3">
        <v>340.34000000000015</v>
      </c>
      <c r="J26" s="3">
        <v>404.11000000000013</v>
      </c>
      <c r="K26" s="3">
        <v>476.19000000000005</v>
      </c>
      <c r="L26" s="3">
        <v>596.92000000000007</v>
      </c>
      <c r="M26" s="3">
        <v>702.86000000000013</v>
      </c>
      <c r="N26" s="3">
        <v>797.57</v>
      </c>
      <c r="O26" s="3">
        <v>876.86000000000013</v>
      </c>
      <c r="P26" s="3">
        <v>919.5200000000001</v>
      </c>
      <c r="Q26" s="3">
        <v>957.75000000000011</v>
      </c>
      <c r="R26" s="3">
        <v>1009.6300000000001</v>
      </c>
      <c r="S26" s="21">
        <v>1064.8100000000002</v>
      </c>
    </row>
    <row r="27" spans="2:19" x14ac:dyDescent="0.25">
      <c r="B27" s="15" t="s">
        <v>6</v>
      </c>
      <c r="C27" s="35">
        <v>0</v>
      </c>
      <c r="D27" s="3">
        <v>47.049999999999955</v>
      </c>
      <c r="E27" s="3">
        <v>100.13000000000011</v>
      </c>
      <c r="F27" s="3">
        <v>159.92000000000007</v>
      </c>
      <c r="G27" s="3">
        <v>239.28999999999996</v>
      </c>
      <c r="H27" s="3">
        <v>306.74</v>
      </c>
      <c r="I27" s="3">
        <v>355.49</v>
      </c>
      <c r="J27" s="3">
        <v>380.5</v>
      </c>
      <c r="K27" s="3">
        <v>411.90000000000009</v>
      </c>
      <c r="L27" s="3">
        <v>422.28999999999996</v>
      </c>
      <c r="M27" s="3">
        <v>454.74</v>
      </c>
      <c r="N27" s="3">
        <v>479.32999999999993</v>
      </c>
      <c r="O27" s="3">
        <v>513.97</v>
      </c>
      <c r="P27" s="3">
        <v>560.01</v>
      </c>
      <c r="Q27" s="3">
        <v>624.51</v>
      </c>
      <c r="R27" s="3">
        <v>677.79</v>
      </c>
      <c r="S27" s="21">
        <v>736.52</v>
      </c>
    </row>
    <row r="28" spans="2:19" x14ac:dyDescent="0.25">
      <c r="B28" s="15" t="s">
        <v>7</v>
      </c>
      <c r="C28" s="35">
        <v>0</v>
      </c>
      <c r="D28" s="3">
        <v>21.919999999999987</v>
      </c>
      <c r="E28" s="3">
        <v>54.870000000000005</v>
      </c>
      <c r="F28" s="3">
        <v>49.72</v>
      </c>
      <c r="G28" s="3">
        <v>54.84</v>
      </c>
      <c r="H28" s="3">
        <v>54.84</v>
      </c>
      <c r="I28" s="3">
        <v>54.829999999999984</v>
      </c>
      <c r="J28" s="3">
        <v>54.930000000000007</v>
      </c>
      <c r="K28" s="3">
        <v>54.919999999999987</v>
      </c>
      <c r="L28" s="3">
        <v>55.180000000000007</v>
      </c>
      <c r="M28" s="3">
        <v>56.989999999999995</v>
      </c>
      <c r="N28" s="3">
        <v>57.03</v>
      </c>
      <c r="O28" s="3">
        <v>57.11999999999999</v>
      </c>
      <c r="P28" s="3">
        <v>57.47</v>
      </c>
      <c r="Q28" s="3">
        <v>58.179999999999993</v>
      </c>
      <c r="R28" s="3">
        <v>58.739999999999995</v>
      </c>
      <c r="S28" s="21">
        <v>59.8</v>
      </c>
    </row>
    <row r="29" spans="2:19" x14ac:dyDescent="0.25">
      <c r="B29" s="15" t="s">
        <v>8</v>
      </c>
      <c r="C29" s="35">
        <v>0</v>
      </c>
      <c r="D29" s="3">
        <v>7.4099999999999682</v>
      </c>
      <c r="E29" s="3">
        <v>45.109999999999985</v>
      </c>
      <c r="F29" s="3">
        <v>67.97</v>
      </c>
      <c r="G29" s="3">
        <v>77.239999999999981</v>
      </c>
      <c r="H29" s="3">
        <v>77.239999999999981</v>
      </c>
      <c r="I29" s="3">
        <v>77.430000000000007</v>
      </c>
      <c r="J29" s="3">
        <v>77.799999999999983</v>
      </c>
      <c r="K29" s="3">
        <v>77.859999999999985</v>
      </c>
      <c r="L29" s="3">
        <v>78.049999999999983</v>
      </c>
      <c r="M29" s="3">
        <v>78.069999999999993</v>
      </c>
      <c r="N29" s="3">
        <v>77.95999999999998</v>
      </c>
      <c r="O29" s="3">
        <v>78</v>
      </c>
      <c r="P29" s="3">
        <v>79.349999999999994</v>
      </c>
      <c r="Q29" s="3">
        <v>79.47</v>
      </c>
      <c r="R29" s="3">
        <v>80.259999999999991</v>
      </c>
      <c r="S29" s="21">
        <v>82.489999999999981</v>
      </c>
    </row>
    <row r="30" spans="2:19" x14ac:dyDescent="0.25">
      <c r="B30" s="15" t="s">
        <v>9</v>
      </c>
      <c r="C30" s="35">
        <v>0</v>
      </c>
      <c r="D30" s="3">
        <v>-1.0000000000218279E-2</v>
      </c>
      <c r="E30" s="3">
        <v>-5.999999999994543E-2</v>
      </c>
      <c r="F30" s="3">
        <v>0.81999999999970896</v>
      </c>
      <c r="G30" s="3">
        <v>19.849999999999909</v>
      </c>
      <c r="H30" s="3">
        <v>66.009999999999764</v>
      </c>
      <c r="I30" s="3">
        <v>126.53999999999996</v>
      </c>
      <c r="J30" s="3">
        <v>189.62999999999988</v>
      </c>
      <c r="K30" s="3">
        <v>238.61999999999989</v>
      </c>
      <c r="L30" s="3">
        <v>258.81999999999994</v>
      </c>
      <c r="M30" s="3">
        <v>268.94999999999982</v>
      </c>
      <c r="N30" s="3">
        <v>299.36999999999989</v>
      </c>
      <c r="O30" s="3">
        <v>333.36999999999989</v>
      </c>
      <c r="P30" s="3">
        <v>391.64999999999986</v>
      </c>
      <c r="Q30" s="3">
        <v>436.26</v>
      </c>
      <c r="R30" s="3">
        <v>471.56999999999994</v>
      </c>
      <c r="S30" s="21">
        <v>487.38999999999987</v>
      </c>
    </row>
    <row r="31" spans="2:19" x14ac:dyDescent="0.25">
      <c r="B31" s="24" t="s">
        <v>10</v>
      </c>
      <c r="C31" s="36">
        <v>0</v>
      </c>
      <c r="D31" s="22">
        <v>-6.0000000000059117E-2</v>
      </c>
      <c r="E31" s="22">
        <v>-0.23000000000001819</v>
      </c>
      <c r="F31" s="22">
        <v>-0.40000000000009095</v>
      </c>
      <c r="G31" s="22">
        <v>-0.58000000000004093</v>
      </c>
      <c r="H31" s="22">
        <v>-0.61000000000001364</v>
      </c>
      <c r="I31" s="22">
        <v>-0.89000000000010004</v>
      </c>
      <c r="J31" s="22">
        <v>-1.2100000000000364</v>
      </c>
      <c r="K31" s="22">
        <v>-1.75</v>
      </c>
      <c r="L31" s="22">
        <v>-1.4800000000000182</v>
      </c>
      <c r="M31" s="22">
        <v>0.25999999999999091</v>
      </c>
      <c r="N31" s="22">
        <v>2.8299999999999272</v>
      </c>
      <c r="O31" s="22">
        <v>7.0099999999999909</v>
      </c>
      <c r="P31" s="22">
        <v>10.529999999999973</v>
      </c>
      <c r="Q31" s="22">
        <v>14.569999999999936</v>
      </c>
      <c r="R31" s="22">
        <v>24.979999999999905</v>
      </c>
      <c r="S31" s="23">
        <v>44.17999999999995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S27"/>
  <sheetViews>
    <sheetView workbookViewId="0">
      <selection activeCell="C23" sqref="C23"/>
    </sheetView>
  </sheetViews>
  <sheetFormatPr defaultRowHeight="15" x14ac:dyDescent="0.25"/>
  <cols>
    <col min="2" max="2" width="22.140625" customWidth="1"/>
    <col min="3" max="9" width="9.28515625" bestFit="1" customWidth="1"/>
    <col min="10" max="19" width="9.5703125" bestFit="1" customWidth="1"/>
  </cols>
  <sheetData>
    <row r="21" spans="2:19" x14ac:dyDescent="0.25">
      <c r="C21" t="s">
        <v>71</v>
      </c>
    </row>
    <row r="23" spans="2:19" x14ac:dyDescent="0.25">
      <c r="C23" s="2" t="s">
        <v>79</v>
      </c>
    </row>
    <row r="24" spans="2:19" x14ac:dyDescent="0.25">
      <c r="B24" t="s">
        <v>78</v>
      </c>
      <c r="C24" s="32">
        <v>0</v>
      </c>
      <c r="D24" s="33">
        <v>0.31331054203833947</v>
      </c>
      <c r="E24" s="33">
        <v>0.41664357926435786</v>
      </c>
      <c r="F24" s="33">
        <v>0.63637599508135456</v>
      </c>
      <c r="G24" s="33">
        <v>1.1234959587361644</v>
      </c>
      <c r="H24" s="33">
        <v>1.4656256087459836</v>
      </c>
      <c r="I24" s="33">
        <v>2.0212919402246348</v>
      </c>
      <c r="J24" s="33">
        <v>2.4362747646831644</v>
      </c>
      <c r="K24" s="33">
        <v>3.5197005339514402</v>
      </c>
      <c r="L24" s="33">
        <v>5.7182070310449387</v>
      </c>
      <c r="M24" s="33">
        <v>11.577232292451725</v>
      </c>
      <c r="N24" s="33">
        <v>20.080168608569263</v>
      </c>
      <c r="O24" s="33">
        <v>33.999191453388107</v>
      </c>
      <c r="P24" s="33">
        <v>83.912794795268994</v>
      </c>
      <c r="Q24" s="33">
        <v>131.08843052249472</v>
      </c>
      <c r="R24" s="33">
        <v>157.12542998580335</v>
      </c>
      <c r="S24" s="34">
        <v>232.56507211880228</v>
      </c>
    </row>
    <row r="25" spans="2:19" x14ac:dyDescent="0.25">
      <c r="B25" s="14" t="s">
        <v>12</v>
      </c>
      <c r="C25" s="35">
        <v>0</v>
      </c>
      <c r="D25" s="3">
        <v>40.919999999999476</v>
      </c>
      <c r="E25" s="3">
        <v>80.1099999999999</v>
      </c>
      <c r="F25" s="3">
        <v>93.889999999999702</v>
      </c>
      <c r="G25" s="3">
        <v>124.14999999999998</v>
      </c>
      <c r="H25" s="3">
        <v>192.46999999999946</v>
      </c>
      <c r="I25" s="3">
        <v>279.83999999999992</v>
      </c>
      <c r="J25" s="3">
        <v>360.57999999999981</v>
      </c>
      <c r="K25" s="3">
        <v>436.49999999999989</v>
      </c>
      <c r="L25" s="3">
        <v>472.17999999999961</v>
      </c>
      <c r="M25" s="3">
        <v>518.63999999999942</v>
      </c>
      <c r="N25" s="3">
        <v>604.80999999999995</v>
      </c>
      <c r="O25" s="3">
        <v>716.16000000000008</v>
      </c>
      <c r="P25" s="3">
        <v>903.27999999999975</v>
      </c>
      <c r="Q25" s="3">
        <v>1051.1999999999998</v>
      </c>
      <c r="R25" s="3">
        <v>1197.6999999999996</v>
      </c>
      <c r="S25" s="21">
        <v>1380.9899999999998</v>
      </c>
    </row>
    <row r="26" spans="2:19" x14ac:dyDescent="0.25">
      <c r="B26" s="15" t="s">
        <v>13</v>
      </c>
      <c r="C26" s="35">
        <v>0</v>
      </c>
      <c r="D26" s="3">
        <v>150.91000000000037</v>
      </c>
      <c r="E26" s="3">
        <v>263.94000000000028</v>
      </c>
      <c r="F26" s="3">
        <v>403.87000000000006</v>
      </c>
      <c r="G26" s="3">
        <v>525.58000000000004</v>
      </c>
      <c r="H26" s="3">
        <v>609.26000000000033</v>
      </c>
      <c r="I26" s="3">
        <v>673.90000000000009</v>
      </c>
      <c r="J26" s="3">
        <v>745.18000000000018</v>
      </c>
      <c r="K26" s="3">
        <v>821.24000000000012</v>
      </c>
      <c r="L26" s="3">
        <v>937.60000000000036</v>
      </c>
      <c r="M26" s="3">
        <v>1043.2300000000005</v>
      </c>
      <c r="N26" s="3">
        <v>1109.28</v>
      </c>
      <c r="O26" s="3">
        <v>1150.1699999999998</v>
      </c>
      <c r="P26" s="3">
        <v>1115.2500000000002</v>
      </c>
      <c r="Q26" s="3">
        <v>1119.54</v>
      </c>
      <c r="R26" s="3">
        <v>1125.2700000000002</v>
      </c>
      <c r="S26" s="21">
        <v>1094.2000000000003</v>
      </c>
    </row>
    <row r="27" spans="2:19" x14ac:dyDescent="0.25">
      <c r="B27" s="24" t="s">
        <v>14</v>
      </c>
      <c r="C27" s="36">
        <v>0</v>
      </c>
      <c r="D27" s="22">
        <v>191.82999999999984</v>
      </c>
      <c r="E27" s="22">
        <v>344.05000000000018</v>
      </c>
      <c r="F27" s="22">
        <v>497.75999999999976</v>
      </c>
      <c r="G27" s="22">
        <v>649.73</v>
      </c>
      <c r="H27" s="22">
        <v>801.72999999999979</v>
      </c>
      <c r="I27" s="22">
        <v>953.74</v>
      </c>
      <c r="J27" s="22">
        <v>1105.76</v>
      </c>
      <c r="K27" s="22">
        <v>1257.74</v>
      </c>
      <c r="L27" s="22">
        <v>1409.78</v>
      </c>
      <c r="M27" s="22">
        <v>1561.87</v>
      </c>
      <c r="N27" s="22">
        <v>1714.09</v>
      </c>
      <c r="O27" s="22">
        <v>1866.33</v>
      </c>
      <c r="P27" s="22">
        <v>2018.53</v>
      </c>
      <c r="Q27" s="22">
        <v>2170.7399999999998</v>
      </c>
      <c r="R27" s="22">
        <v>2322.9699999999998</v>
      </c>
      <c r="S27" s="23">
        <v>2475.19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S28"/>
  <sheetViews>
    <sheetView workbookViewId="0">
      <selection activeCell="C24" sqref="C24"/>
    </sheetView>
  </sheetViews>
  <sheetFormatPr defaultRowHeight="15" x14ac:dyDescent="0.25"/>
  <cols>
    <col min="2" max="2" width="22.140625" customWidth="1"/>
  </cols>
  <sheetData>
    <row r="22" spans="2:19" x14ac:dyDescent="0.25">
      <c r="C22" t="s">
        <v>71</v>
      </c>
    </row>
    <row r="24" spans="2:19" x14ac:dyDescent="0.25">
      <c r="C24" s="2" t="s">
        <v>79</v>
      </c>
    </row>
    <row r="25" spans="2:19" x14ac:dyDescent="0.25">
      <c r="B25" t="s">
        <v>11</v>
      </c>
      <c r="C25" s="32">
        <v>0</v>
      </c>
      <c r="D25" s="33">
        <v>0.31331054203833947</v>
      </c>
      <c r="E25" s="33">
        <v>0.41664357926435786</v>
      </c>
      <c r="F25" s="33">
        <v>0.63637599508135456</v>
      </c>
      <c r="G25" s="33">
        <v>1.1234959587361644</v>
      </c>
      <c r="H25" s="33">
        <v>1.4656256087459836</v>
      </c>
      <c r="I25" s="33">
        <v>2.0212919402246348</v>
      </c>
      <c r="J25" s="33">
        <v>2.4362747646831644</v>
      </c>
      <c r="K25" s="33">
        <v>3.5197005339514402</v>
      </c>
      <c r="L25" s="33">
        <v>5.7182070310449387</v>
      </c>
      <c r="M25" s="33">
        <v>11.577232292451725</v>
      </c>
      <c r="N25" s="33">
        <v>20.080168608569263</v>
      </c>
      <c r="O25" s="33">
        <v>33.999191453388107</v>
      </c>
      <c r="P25" s="33">
        <v>83.912794795268994</v>
      </c>
      <c r="Q25" s="33">
        <v>131.08843052249472</v>
      </c>
      <c r="R25" s="33">
        <v>157.12542998580335</v>
      </c>
      <c r="S25" s="34">
        <v>232.56507211880228</v>
      </c>
    </row>
    <row r="26" spans="2:19" x14ac:dyDescent="0.25">
      <c r="B26" s="37" t="s">
        <v>12</v>
      </c>
      <c r="C26" s="35">
        <v>0</v>
      </c>
      <c r="D26" s="3">
        <v>40.919999999999476</v>
      </c>
      <c r="E26" s="3">
        <v>80.1099999999999</v>
      </c>
      <c r="F26" s="3">
        <v>93.889999999999702</v>
      </c>
      <c r="G26" s="3">
        <v>124.14999999999998</v>
      </c>
      <c r="H26" s="3">
        <v>192.46999999999946</v>
      </c>
      <c r="I26" s="3">
        <v>279.83999999999992</v>
      </c>
      <c r="J26" s="3">
        <v>360.57999999999981</v>
      </c>
      <c r="K26" s="3">
        <v>436.49999999999989</v>
      </c>
      <c r="L26" s="3">
        <v>472.17999999999961</v>
      </c>
      <c r="M26" s="3">
        <v>518.63999999999942</v>
      </c>
      <c r="N26" s="3">
        <v>604.80999999999995</v>
      </c>
      <c r="O26" s="3">
        <v>716.16000000000008</v>
      </c>
      <c r="P26" s="3">
        <v>903.27999999999975</v>
      </c>
      <c r="Q26" s="3">
        <v>1051.1999999999998</v>
      </c>
      <c r="R26" s="3">
        <v>1197.6999999999996</v>
      </c>
      <c r="S26" s="21">
        <v>1380.9899999999998</v>
      </c>
    </row>
    <row r="27" spans="2:19" x14ac:dyDescent="0.25">
      <c r="B27" s="19" t="s">
        <v>13</v>
      </c>
      <c r="C27" s="35">
        <v>0</v>
      </c>
      <c r="D27" s="3">
        <v>150.91000000000037</v>
      </c>
      <c r="E27" s="3">
        <v>263.94000000000028</v>
      </c>
      <c r="F27" s="3">
        <v>403.87000000000006</v>
      </c>
      <c r="G27" s="3">
        <v>525.58000000000004</v>
      </c>
      <c r="H27" s="3">
        <v>609.26000000000033</v>
      </c>
      <c r="I27" s="3">
        <v>673.90000000000009</v>
      </c>
      <c r="J27" s="3">
        <v>745.18000000000018</v>
      </c>
      <c r="K27" s="3">
        <v>821.24000000000012</v>
      </c>
      <c r="L27" s="3">
        <v>937.60000000000036</v>
      </c>
      <c r="M27" s="3">
        <v>1043.2300000000005</v>
      </c>
      <c r="N27" s="3">
        <v>1109.28</v>
      </c>
      <c r="O27" s="3">
        <v>1150.1699999999998</v>
      </c>
      <c r="P27" s="3">
        <v>1115.2500000000002</v>
      </c>
      <c r="Q27" s="3">
        <v>1119.54</v>
      </c>
      <c r="R27" s="3">
        <v>1125.2700000000002</v>
      </c>
      <c r="S27" s="21">
        <v>1094.2000000000003</v>
      </c>
    </row>
    <row r="28" spans="2:19" x14ac:dyDescent="0.25">
      <c r="B28" s="38" t="s">
        <v>14</v>
      </c>
      <c r="C28" s="36">
        <v>0</v>
      </c>
      <c r="D28" s="22">
        <v>191.82999999999984</v>
      </c>
      <c r="E28" s="22">
        <v>344.05000000000018</v>
      </c>
      <c r="F28" s="22">
        <v>497.75999999999976</v>
      </c>
      <c r="G28" s="22">
        <v>649.73</v>
      </c>
      <c r="H28" s="22">
        <v>801.72999999999979</v>
      </c>
      <c r="I28" s="22">
        <v>953.74</v>
      </c>
      <c r="J28" s="22">
        <v>1105.76</v>
      </c>
      <c r="K28" s="22">
        <v>1257.74</v>
      </c>
      <c r="L28" s="22">
        <v>1409.78</v>
      </c>
      <c r="M28" s="22">
        <v>1561.87</v>
      </c>
      <c r="N28" s="22">
        <v>1714.09</v>
      </c>
      <c r="O28" s="22">
        <v>1866.33</v>
      </c>
      <c r="P28" s="22">
        <v>2018.53</v>
      </c>
      <c r="Q28" s="22">
        <v>2170.7399999999998</v>
      </c>
      <c r="R28" s="22">
        <v>2322.9699999999998</v>
      </c>
      <c r="S28" s="23">
        <v>2475.19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S58"/>
  <sheetViews>
    <sheetView workbookViewId="0">
      <selection activeCell="B18" sqref="B18:B20"/>
    </sheetView>
  </sheetViews>
  <sheetFormatPr defaultRowHeight="15" x14ac:dyDescent="0.25"/>
  <cols>
    <col min="2" max="2" width="21.5703125" customWidth="1"/>
    <col min="3" max="3" width="9.28515625" bestFit="1" customWidth="1"/>
    <col min="4" max="5" width="10.28515625" bestFit="1" customWidth="1"/>
    <col min="6" max="6" width="10.5703125" bestFit="1" customWidth="1"/>
    <col min="7" max="16" width="11.28515625" bestFit="1" customWidth="1"/>
    <col min="17" max="18" width="11.5703125" bestFit="1" customWidth="1"/>
    <col min="19" max="19" width="12.28515625" bestFit="1" customWidth="1"/>
  </cols>
  <sheetData>
    <row r="18" spans="2:19" x14ac:dyDescent="0.25">
      <c r="B18" t="s">
        <v>101</v>
      </c>
    </row>
    <row r="19" spans="2:19" x14ac:dyDescent="0.25">
      <c r="B19" t="s">
        <v>102</v>
      </c>
    </row>
    <row r="20" spans="2:19" x14ac:dyDescent="0.25">
      <c r="B20" t="s">
        <v>103</v>
      </c>
    </row>
    <row r="23" spans="2:19" x14ac:dyDescent="0.25">
      <c r="C23" t="s">
        <v>99</v>
      </c>
    </row>
    <row r="26" spans="2:19" x14ac:dyDescent="0.25">
      <c r="C26" s="2" t="s">
        <v>79</v>
      </c>
    </row>
    <row r="27" spans="2:19" x14ac:dyDescent="0.25">
      <c r="B27" t="s">
        <v>28</v>
      </c>
      <c r="C27" s="32">
        <v>0</v>
      </c>
      <c r="D27" s="33">
        <v>0.31331054203833947</v>
      </c>
      <c r="E27" s="33">
        <v>0.41664357926435786</v>
      </c>
      <c r="F27" s="33">
        <v>0.63637599508135456</v>
      </c>
      <c r="G27" s="33">
        <v>1.1234959587361644</v>
      </c>
      <c r="H27" s="33">
        <v>1.4656256087459836</v>
      </c>
      <c r="I27" s="33">
        <v>2.0212919402246348</v>
      </c>
      <c r="J27" s="33">
        <v>2.4362747646831644</v>
      </c>
      <c r="K27" s="33">
        <v>3.5197005339514402</v>
      </c>
      <c r="L27" s="33">
        <v>5.7182070310449387</v>
      </c>
      <c r="M27" s="33">
        <v>11.577232292451725</v>
      </c>
      <c r="N27" s="33">
        <v>20.080168608569263</v>
      </c>
      <c r="O27" s="33">
        <v>33.999191453388107</v>
      </c>
      <c r="P27" s="33">
        <v>83.912794795268994</v>
      </c>
      <c r="Q27" s="33">
        <v>131.08843052249472</v>
      </c>
      <c r="R27" s="33">
        <v>157.12542998580335</v>
      </c>
      <c r="S27" s="34">
        <v>232.56507211880228</v>
      </c>
    </row>
    <row r="28" spans="2:19" x14ac:dyDescent="0.25">
      <c r="B28" s="14" t="s">
        <v>15</v>
      </c>
      <c r="C28" s="17">
        <f>C46*$D$42</f>
        <v>0</v>
      </c>
      <c r="D28" s="17">
        <f t="shared" ref="D28:S28" si="0">D46*$D$42</f>
        <v>-1875.0015000000001</v>
      </c>
      <c r="E28" s="17">
        <f t="shared" si="0"/>
        <v>-3688.8918399999297</v>
      </c>
      <c r="F28" s="17">
        <f t="shared" si="0"/>
        <v>-7977.7841599999447</v>
      </c>
      <c r="G28" s="17">
        <f t="shared" si="0"/>
        <v>-10922.230959999921</v>
      </c>
      <c r="H28" s="17">
        <f t="shared" si="0"/>
        <v>-13572.233079999911</v>
      </c>
      <c r="I28" s="17">
        <f t="shared" si="0"/>
        <v>-16972.235799999977</v>
      </c>
      <c r="J28" s="17">
        <f t="shared" si="0"/>
        <v>-20172.23835999997</v>
      </c>
      <c r="K28" s="17">
        <f t="shared" si="0"/>
        <v>-23366.68535999997</v>
      </c>
      <c r="L28" s="17">
        <f t="shared" si="0"/>
        <v>-24341.686139999907</v>
      </c>
      <c r="M28" s="17">
        <f t="shared" si="0"/>
        <v>-23008.35173999998</v>
      </c>
      <c r="N28" s="17">
        <f t="shared" si="0"/>
        <v>-23894.463559999997</v>
      </c>
      <c r="O28" s="17">
        <f t="shared" si="0"/>
        <v>-24344.463919999966</v>
      </c>
      <c r="P28" s="17">
        <f t="shared" si="0"/>
        <v>-37838.919159999947</v>
      </c>
      <c r="Q28" s="17">
        <f t="shared" si="0"/>
        <v>-34150.027320000016</v>
      </c>
      <c r="R28" s="17">
        <f t="shared" si="0"/>
        <v>-28455.578320000019</v>
      </c>
      <c r="S28" s="18">
        <f t="shared" si="0"/>
        <v>-29916.690599999951</v>
      </c>
    </row>
    <row r="29" spans="2:19" x14ac:dyDescent="0.25">
      <c r="B29" s="15" t="s">
        <v>16</v>
      </c>
      <c r="C29" s="3">
        <f t="shared" ref="C29:S29" si="1">C47*$D$42</f>
        <v>0</v>
      </c>
      <c r="D29" s="3">
        <f t="shared" si="1"/>
        <v>0</v>
      </c>
      <c r="E29" s="3">
        <f t="shared" si="1"/>
        <v>0</v>
      </c>
      <c r="F29" s="3">
        <f t="shared" si="1"/>
        <v>0</v>
      </c>
      <c r="G29" s="3">
        <f t="shared" si="1"/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0</v>
      </c>
      <c r="N29" s="3">
        <f t="shared" si="1"/>
        <v>0</v>
      </c>
      <c r="O29" s="3">
        <f t="shared" si="1"/>
        <v>0</v>
      </c>
      <c r="P29" s="3">
        <f t="shared" si="1"/>
        <v>0</v>
      </c>
      <c r="Q29" s="3">
        <f t="shared" si="1"/>
        <v>0</v>
      </c>
      <c r="R29" s="3">
        <f t="shared" si="1"/>
        <v>0</v>
      </c>
      <c r="S29" s="21">
        <f t="shared" si="1"/>
        <v>0</v>
      </c>
    </row>
    <row r="30" spans="2:19" x14ac:dyDescent="0.25">
      <c r="B30" s="15" t="s">
        <v>17</v>
      </c>
      <c r="C30" s="3">
        <f t="shared" ref="C30:S30" si="2">C48*$D$42</f>
        <v>0</v>
      </c>
      <c r="D30" s="3">
        <f t="shared" si="2"/>
        <v>2838.8911600000711</v>
      </c>
      <c r="E30" s="3">
        <f t="shared" si="2"/>
        <v>4805.559400000051</v>
      </c>
      <c r="F30" s="3">
        <f t="shared" si="2"/>
        <v>11291.675700000153</v>
      </c>
      <c r="G30" s="3">
        <f t="shared" si="2"/>
        <v>14672.233960000172</v>
      </c>
      <c r="H30" s="3">
        <f t="shared" si="2"/>
        <v>18125.014500000001</v>
      </c>
      <c r="I30" s="3">
        <f t="shared" si="2"/>
        <v>27394.466360000224</v>
      </c>
      <c r="J30" s="3">
        <f t="shared" si="2"/>
        <v>37719.474619999994</v>
      </c>
      <c r="K30" s="3">
        <f t="shared" si="2"/>
        <v>46297.259260000021</v>
      </c>
      <c r="L30" s="3">
        <f t="shared" si="2"/>
        <v>47308.371180000111</v>
      </c>
      <c r="M30" s="3">
        <f t="shared" si="2"/>
        <v>40611.143600000207</v>
      </c>
      <c r="N30" s="3">
        <f t="shared" si="2"/>
        <v>19994.460440000134</v>
      </c>
      <c r="O30" s="3">
        <f t="shared" si="2"/>
        <v>-11727.78715999982</v>
      </c>
      <c r="P30" s="3">
        <f t="shared" si="2"/>
        <v>-17780.569779999809</v>
      </c>
      <c r="Q30" s="3">
        <f t="shared" si="2"/>
        <v>-15600.012479999961</v>
      </c>
      <c r="R30" s="3">
        <f t="shared" si="2"/>
        <v>-47386.149019999793</v>
      </c>
      <c r="S30" s="21">
        <f t="shared" si="2"/>
        <v>-143383.44803999984</v>
      </c>
    </row>
    <row r="31" spans="2:19" x14ac:dyDescent="0.25">
      <c r="B31" s="15" t="s">
        <v>18</v>
      </c>
      <c r="C31" s="3">
        <f t="shared" ref="C31:S31" si="3">C49*$D$42</f>
        <v>0</v>
      </c>
      <c r="D31" s="3">
        <f t="shared" si="3"/>
        <v>0</v>
      </c>
      <c r="E31" s="3">
        <f t="shared" si="3"/>
        <v>0</v>
      </c>
      <c r="F31" s="3">
        <f t="shared" si="3"/>
        <v>0</v>
      </c>
      <c r="G31" s="3">
        <f t="shared" si="3"/>
        <v>0</v>
      </c>
      <c r="H31" s="3">
        <f t="shared" si="3"/>
        <v>0</v>
      </c>
      <c r="I31" s="3">
        <f t="shared" si="3"/>
        <v>0</v>
      </c>
      <c r="J31" s="3">
        <f t="shared" si="3"/>
        <v>0</v>
      </c>
      <c r="K31" s="3">
        <f t="shared" si="3"/>
        <v>0</v>
      </c>
      <c r="L31" s="3">
        <f t="shared" si="3"/>
        <v>0</v>
      </c>
      <c r="M31" s="3">
        <f t="shared" si="3"/>
        <v>0</v>
      </c>
      <c r="N31" s="3">
        <f t="shared" si="3"/>
        <v>0</v>
      </c>
      <c r="O31" s="3">
        <f t="shared" si="3"/>
        <v>0</v>
      </c>
      <c r="P31" s="3">
        <f t="shared" si="3"/>
        <v>0</v>
      </c>
      <c r="Q31" s="3">
        <f t="shared" si="3"/>
        <v>0</v>
      </c>
      <c r="R31" s="3">
        <f t="shared" si="3"/>
        <v>0</v>
      </c>
      <c r="S31" s="21">
        <f t="shared" si="3"/>
        <v>0</v>
      </c>
    </row>
    <row r="32" spans="2:19" x14ac:dyDescent="0.25">
      <c r="B32" s="15" t="s">
        <v>19</v>
      </c>
      <c r="C32" s="3">
        <f t="shared" ref="C32:S32" si="4">C50*$D$42</f>
        <v>0</v>
      </c>
      <c r="D32" s="3">
        <f t="shared" si="4"/>
        <v>0</v>
      </c>
      <c r="E32" s="3">
        <f t="shared" si="4"/>
        <v>0</v>
      </c>
      <c r="F32" s="3">
        <f t="shared" si="4"/>
        <v>0</v>
      </c>
      <c r="G32" s="3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si="4"/>
        <v>0</v>
      </c>
      <c r="N32" s="3">
        <f t="shared" si="4"/>
        <v>0</v>
      </c>
      <c r="O32" s="3">
        <f t="shared" si="4"/>
        <v>0</v>
      </c>
      <c r="P32" s="3">
        <f t="shared" si="4"/>
        <v>0</v>
      </c>
      <c r="Q32" s="3">
        <f t="shared" si="4"/>
        <v>0</v>
      </c>
      <c r="R32" s="3">
        <f t="shared" si="4"/>
        <v>0</v>
      </c>
      <c r="S32" s="21">
        <f t="shared" si="4"/>
        <v>0</v>
      </c>
    </row>
    <row r="33" spans="2:19" x14ac:dyDescent="0.25">
      <c r="B33" s="15" t="s">
        <v>20</v>
      </c>
      <c r="C33" s="3">
        <f t="shared" ref="C33:S33" si="5">C51*$D$42</f>
        <v>0</v>
      </c>
      <c r="D33" s="3">
        <f t="shared" si="5"/>
        <v>0</v>
      </c>
      <c r="E33" s="3">
        <f t="shared" si="5"/>
        <v>0</v>
      </c>
      <c r="F33" s="3">
        <f t="shared" si="5"/>
        <v>0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0</v>
      </c>
      <c r="L33" s="3">
        <f t="shared" si="5"/>
        <v>0</v>
      </c>
      <c r="M33" s="3">
        <f t="shared" si="5"/>
        <v>0</v>
      </c>
      <c r="N33" s="3">
        <f t="shared" si="5"/>
        <v>0</v>
      </c>
      <c r="O33" s="3">
        <f t="shared" si="5"/>
        <v>0</v>
      </c>
      <c r="P33" s="3">
        <f t="shared" si="5"/>
        <v>2.7777799999343142</v>
      </c>
      <c r="Q33" s="3">
        <f t="shared" si="5"/>
        <v>0</v>
      </c>
      <c r="R33" s="3">
        <f t="shared" si="5"/>
        <v>0</v>
      </c>
      <c r="S33" s="21">
        <f t="shared" si="5"/>
        <v>-2.7777800000606332</v>
      </c>
    </row>
    <row r="34" spans="2:19" x14ac:dyDescent="0.25">
      <c r="B34" s="15" t="s">
        <v>21</v>
      </c>
      <c r="C34" s="3">
        <f t="shared" ref="C34:S34" si="6">C52*$D$42</f>
        <v>0</v>
      </c>
      <c r="D34" s="3">
        <f t="shared" si="6"/>
        <v>0</v>
      </c>
      <c r="E34" s="3">
        <f t="shared" si="6"/>
        <v>0</v>
      </c>
      <c r="F34" s="3">
        <f t="shared" si="6"/>
        <v>0</v>
      </c>
      <c r="G34" s="3">
        <f t="shared" si="6"/>
        <v>0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3">
        <f t="shared" si="6"/>
        <v>0</v>
      </c>
      <c r="N34" s="3">
        <f t="shared" si="6"/>
        <v>0</v>
      </c>
      <c r="O34" s="3">
        <f t="shared" si="6"/>
        <v>0</v>
      </c>
      <c r="P34" s="3">
        <f t="shared" si="6"/>
        <v>-2.7777800000000008</v>
      </c>
      <c r="Q34" s="3">
        <f t="shared" si="6"/>
        <v>-2.7777800000000008</v>
      </c>
      <c r="R34" s="3">
        <f t="shared" si="6"/>
        <v>-2.7777800000000008</v>
      </c>
      <c r="S34" s="21">
        <f t="shared" si="6"/>
        <v>-2.7777800000000008</v>
      </c>
    </row>
    <row r="35" spans="2:19" x14ac:dyDescent="0.25">
      <c r="B35" s="15" t="s">
        <v>22</v>
      </c>
      <c r="C35" s="3">
        <f t="shared" ref="C35:S35" si="7">C53*$D$42</f>
        <v>0</v>
      </c>
      <c r="D35" s="3">
        <f t="shared" si="7"/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3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3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3">
        <f t="shared" si="7"/>
        <v>0</v>
      </c>
      <c r="Q35" s="3">
        <f t="shared" si="7"/>
        <v>0</v>
      </c>
      <c r="R35" s="3">
        <f t="shared" si="7"/>
        <v>0</v>
      </c>
      <c r="S35" s="21">
        <f t="shared" si="7"/>
        <v>0</v>
      </c>
    </row>
    <row r="36" spans="2:19" x14ac:dyDescent="0.25">
      <c r="B36" s="15" t="s">
        <v>23</v>
      </c>
      <c r="C36" s="3">
        <f t="shared" ref="C36:S36" si="8">C54*$D$42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  <c r="I36" s="3">
        <f t="shared" si="8"/>
        <v>0</v>
      </c>
      <c r="J36" s="3">
        <f t="shared" si="8"/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  <c r="N36" s="3">
        <f t="shared" si="8"/>
        <v>0</v>
      </c>
      <c r="O36" s="3">
        <f t="shared" si="8"/>
        <v>0</v>
      </c>
      <c r="P36" s="3">
        <f t="shared" si="8"/>
        <v>0</v>
      </c>
      <c r="Q36" s="3">
        <f t="shared" si="8"/>
        <v>0</v>
      </c>
      <c r="R36" s="3">
        <f t="shared" si="8"/>
        <v>0</v>
      </c>
      <c r="S36" s="21">
        <f t="shared" si="8"/>
        <v>0</v>
      </c>
    </row>
    <row r="37" spans="2:19" x14ac:dyDescent="0.25">
      <c r="B37" s="15" t="s">
        <v>24</v>
      </c>
      <c r="C37" s="3">
        <f t="shared" ref="C37:S37" si="9">C55*$D$42</f>
        <v>0</v>
      </c>
      <c r="D37" s="3">
        <f t="shared" si="9"/>
        <v>0</v>
      </c>
      <c r="E37" s="3">
        <f t="shared" si="9"/>
        <v>0</v>
      </c>
      <c r="F37" s="3">
        <f t="shared" si="9"/>
        <v>0</v>
      </c>
      <c r="G37" s="3">
        <f t="shared" si="9"/>
        <v>0</v>
      </c>
      <c r="H37" s="3">
        <f t="shared" si="9"/>
        <v>0</v>
      </c>
      <c r="I37" s="3">
        <f t="shared" si="9"/>
        <v>0</v>
      </c>
      <c r="J37" s="3">
        <f t="shared" si="9"/>
        <v>0</v>
      </c>
      <c r="K37" s="3">
        <f t="shared" si="9"/>
        <v>0</v>
      </c>
      <c r="L37" s="3">
        <f t="shared" si="9"/>
        <v>0</v>
      </c>
      <c r="M37" s="3">
        <f t="shared" si="9"/>
        <v>0</v>
      </c>
      <c r="N37" s="3">
        <f t="shared" si="9"/>
        <v>0</v>
      </c>
      <c r="O37" s="3">
        <f t="shared" si="9"/>
        <v>0</v>
      </c>
      <c r="P37" s="3">
        <f t="shared" si="9"/>
        <v>0</v>
      </c>
      <c r="Q37" s="3">
        <f t="shared" si="9"/>
        <v>0</v>
      </c>
      <c r="R37" s="3">
        <f t="shared" si="9"/>
        <v>0</v>
      </c>
      <c r="S37" s="21">
        <f t="shared" si="9"/>
        <v>0</v>
      </c>
    </row>
    <row r="38" spans="2:19" x14ac:dyDescent="0.25">
      <c r="B38" s="15" t="s">
        <v>25</v>
      </c>
      <c r="C38" s="3">
        <f t="shared" ref="C38:S38" si="10">C56*$D$42</f>
        <v>0</v>
      </c>
      <c r="D38" s="3">
        <f t="shared" si="10"/>
        <v>686.11166000000765</v>
      </c>
      <c r="E38" s="3">
        <f t="shared" si="10"/>
        <v>1141.6675800000355</v>
      </c>
      <c r="F38" s="3">
        <f t="shared" si="10"/>
        <v>-88.888959999982319</v>
      </c>
      <c r="G38" s="3">
        <f t="shared" si="10"/>
        <v>152.77789999998737</v>
      </c>
      <c r="H38" s="3">
        <f t="shared" si="10"/>
        <v>-302.77801999997729</v>
      </c>
      <c r="I38" s="3">
        <f t="shared" si="10"/>
        <v>-794.44507999997222</v>
      </c>
      <c r="J38" s="3">
        <f t="shared" si="10"/>
        <v>-116.66675999995707</v>
      </c>
      <c r="K38" s="3">
        <f t="shared" si="10"/>
        <v>36.111140000030318</v>
      </c>
      <c r="L38" s="3">
        <f t="shared" si="10"/>
        <v>4975.0039800000231</v>
      </c>
      <c r="M38" s="3">
        <f t="shared" si="10"/>
        <v>29691.690420000032</v>
      </c>
      <c r="N38" s="3">
        <f t="shared" si="10"/>
        <v>53061.153559999999</v>
      </c>
      <c r="O38" s="3">
        <f t="shared" si="10"/>
        <v>64800.05184</v>
      </c>
      <c r="P38" s="3">
        <f t="shared" si="10"/>
        <v>69477.833360000033</v>
      </c>
      <c r="Q38" s="3">
        <f t="shared" si="10"/>
        <v>84952.845740000048</v>
      </c>
      <c r="R38" s="3">
        <f t="shared" si="10"/>
        <v>118438.98364000003</v>
      </c>
      <c r="S38" s="21">
        <f t="shared" si="10"/>
        <v>213391.8373800001</v>
      </c>
    </row>
    <row r="39" spans="2:19" x14ac:dyDescent="0.25">
      <c r="B39" s="15" t="s">
        <v>26</v>
      </c>
      <c r="C39" s="3">
        <f t="shared" ref="C39:S39" si="11">C57*$D$42</f>
        <v>0</v>
      </c>
      <c r="D39" s="3">
        <f t="shared" si="11"/>
        <v>280.55577999999747</v>
      </c>
      <c r="E39" s="3">
        <f t="shared" si="11"/>
        <v>-41.666699999993689</v>
      </c>
      <c r="F39" s="3">
        <f t="shared" si="11"/>
        <v>816.66732000001525</v>
      </c>
      <c r="G39" s="3">
        <f t="shared" si="11"/>
        <v>694.44500000000005</v>
      </c>
      <c r="H39" s="3">
        <f t="shared" si="11"/>
        <v>536.11154000001773</v>
      </c>
      <c r="I39" s="3">
        <f t="shared" si="11"/>
        <v>-2155.5572799999977</v>
      </c>
      <c r="J39" s="3">
        <f t="shared" si="11"/>
        <v>-3502.7805800000042</v>
      </c>
      <c r="K39" s="3">
        <f t="shared" si="11"/>
        <v>-6152.7826999999943</v>
      </c>
      <c r="L39" s="3">
        <f t="shared" si="11"/>
        <v>-4880.5594599999831</v>
      </c>
      <c r="M39" s="3">
        <f t="shared" si="11"/>
        <v>-4161.1144400000057</v>
      </c>
      <c r="N39" s="3">
        <f t="shared" si="11"/>
        <v>6191.6716200000219</v>
      </c>
      <c r="O39" s="3">
        <f t="shared" si="11"/>
        <v>39083.364600000015</v>
      </c>
      <c r="P39" s="3">
        <f t="shared" si="11"/>
        <v>66369.497540000026</v>
      </c>
      <c r="Q39" s="3">
        <f t="shared" si="11"/>
        <v>70433.389680000022</v>
      </c>
      <c r="R39" s="3">
        <f t="shared" si="11"/>
        <v>102944.52680000001</v>
      </c>
      <c r="S39" s="21">
        <f t="shared" si="11"/>
        <v>196564.04614000002</v>
      </c>
    </row>
    <row r="40" spans="2:19" x14ac:dyDescent="0.25">
      <c r="B40" s="24" t="s">
        <v>27</v>
      </c>
      <c r="C40" s="22">
        <f t="shared" ref="C40:S40" si="12">C58*$D$42</f>
        <v>0</v>
      </c>
      <c r="D40" s="22">
        <f t="shared" si="12"/>
        <v>1930.5571000000759</v>
      </c>
      <c r="E40" s="22">
        <f t="shared" si="12"/>
        <v>2216.6684400001632</v>
      </c>
      <c r="F40" s="22">
        <f t="shared" si="12"/>
        <v>4041.6699000002404</v>
      </c>
      <c r="G40" s="22">
        <f t="shared" si="12"/>
        <v>4597.2259000002405</v>
      </c>
      <c r="H40" s="22">
        <f t="shared" si="12"/>
        <v>4786.1149400001314</v>
      </c>
      <c r="I40" s="22">
        <f t="shared" si="12"/>
        <v>7472.2282000002788</v>
      </c>
      <c r="J40" s="22">
        <f t="shared" si="12"/>
        <v>13927.788920000061</v>
      </c>
      <c r="K40" s="22">
        <f t="shared" si="12"/>
        <v>16813.902340000088</v>
      </c>
      <c r="L40" s="22">
        <f t="shared" si="12"/>
        <v>23061.129560000249</v>
      </c>
      <c r="M40" s="22">
        <f t="shared" si="12"/>
        <v>43133.367840000246</v>
      </c>
      <c r="N40" s="22">
        <f t="shared" si="12"/>
        <v>55352.822060000159</v>
      </c>
      <c r="O40" s="22">
        <f t="shared" si="12"/>
        <v>67811.165360000232</v>
      </c>
      <c r="P40" s="22">
        <f t="shared" si="12"/>
        <v>80227.841960000238</v>
      </c>
      <c r="Q40" s="22">
        <f t="shared" si="12"/>
        <v>105633.4178400001</v>
      </c>
      <c r="R40" s="22">
        <f t="shared" si="12"/>
        <v>145539.00532000026</v>
      </c>
      <c r="S40" s="23">
        <f t="shared" si="12"/>
        <v>236650.18932000027</v>
      </c>
    </row>
    <row r="42" spans="2:19" x14ac:dyDescent="0.25">
      <c r="B42" t="s">
        <v>100</v>
      </c>
      <c r="D42">
        <f>277.778</f>
        <v>277.77800000000002</v>
      </c>
    </row>
    <row r="44" spans="2:19" x14ac:dyDescent="0.25">
      <c r="C44" s="2" t="s">
        <v>79</v>
      </c>
    </row>
    <row r="45" spans="2:19" x14ac:dyDescent="0.25">
      <c r="B45" t="s">
        <v>28</v>
      </c>
      <c r="C45" s="32">
        <v>0</v>
      </c>
      <c r="D45" s="33">
        <v>0.31331054203833947</v>
      </c>
      <c r="E45" s="33">
        <v>0.41664357926435786</v>
      </c>
      <c r="F45" s="33">
        <v>0.63637599508135456</v>
      </c>
      <c r="G45" s="33">
        <v>1.1234959587361644</v>
      </c>
      <c r="H45" s="33">
        <v>1.4656256087459836</v>
      </c>
      <c r="I45" s="33">
        <v>2.0212919402246348</v>
      </c>
      <c r="J45" s="33">
        <v>2.4362747646831644</v>
      </c>
      <c r="K45" s="33">
        <v>3.5197005339514402</v>
      </c>
      <c r="L45" s="33">
        <v>5.7182070310449387</v>
      </c>
      <c r="M45" s="33">
        <v>11.577232292451725</v>
      </c>
      <c r="N45" s="33">
        <v>20.080168608569263</v>
      </c>
      <c r="O45" s="33">
        <v>33.999191453388107</v>
      </c>
      <c r="P45" s="33">
        <v>83.912794795268994</v>
      </c>
      <c r="Q45" s="33">
        <v>131.08843052249472</v>
      </c>
      <c r="R45" s="33">
        <v>157.12542998580335</v>
      </c>
      <c r="S45" s="34">
        <v>232.56507211880228</v>
      </c>
    </row>
    <row r="46" spans="2:19" x14ac:dyDescent="0.25">
      <c r="B46" s="14" t="s">
        <v>15</v>
      </c>
      <c r="C46" s="39">
        <v>0</v>
      </c>
      <c r="D46" s="39">
        <v>-6.75</v>
      </c>
      <c r="E46" s="39">
        <v>-13.279999999999745</v>
      </c>
      <c r="F46" s="39">
        <v>-28.7199999999998</v>
      </c>
      <c r="G46" s="39">
        <v>-39.319999999999709</v>
      </c>
      <c r="H46" s="39">
        <v>-48.859999999999673</v>
      </c>
      <c r="I46" s="39">
        <v>-61.099999999999909</v>
      </c>
      <c r="J46" s="39">
        <v>-72.619999999999891</v>
      </c>
      <c r="K46" s="39">
        <v>-84.119999999999891</v>
      </c>
      <c r="L46" s="39">
        <v>-87.629999999999654</v>
      </c>
      <c r="M46" s="39">
        <v>-82.829999999999927</v>
      </c>
      <c r="N46" s="39">
        <v>-86.019999999999982</v>
      </c>
      <c r="O46" s="39">
        <v>-87.639999999999873</v>
      </c>
      <c r="P46" s="39">
        <v>-136.2199999999998</v>
      </c>
      <c r="Q46" s="39">
        <v>-122.94000000000005</v>
      </c>
      <c r="R46" s="39">
        <v>-102.44000000000005</v>
      </c>
      <c r="S46" s="40">
        <v>-107.69999999999982</v>
      </c>
    </row>
    <row r="47" spans="2:19" x14ac:dyDescent="0.25">
      <c r="B47" s="15" t="s">
        <v>16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0">
        <v>0</v>
      </c>
    </row>
    <row r="48" spans="2:19" x14ac:dyDescent="0.25">
      <c r="B48" s="15" t="s">
        <v>17</v>
      </c>
      <c r="C48" s="2">
        <v>0</v>
      </c>
      <c r="D48" s="2">
        <v>10.220000000000255</v>
      </c>
      <c r="E48" s="2">
        <v>17.300000000000182</v>
      </c>
      <c r="F48" s="2">
        <v>40.650000000000546</v>
      </c>
      <c r="G48" s="2">
        <v>52.820000000000618</v>
      </c>
      <c r="H48" s="2">
        <v>65.25</v>
      </c>
      <c r="I48" s="2">
        <v>98.6200000000008</v>
      </c>
      <c r="J48" s="2">
        <v>135.78999999999996</v>
      </c>
      <c r="K48" s="2">
        <v>166.67000000000007</v>
      </c>
      <c r="L48" s="2">
        <v>170.3100000000004</v>
      </c>
      <c r="M48" s="2">
        <v>146.20000000000073</v>
      </c>
      <c r="N48" s="2">
        <v>71.980000000000473</v>
      </c>
      <c r="O48" s="2">
        <v>-42.219999999999345</v>
      </c>
      <c r="P48" s="2">
        <v>-64.009999999999309</v>
      </c>
      <c r="Q48" s="2">
        <v>-56.159999999999854</v>
      </c>
      <c r="R48" s="2">
        <v>-170.58999999999924</v>
      </c>
      <c r="S48" s="20">
        <v>-516.17999999999938</v>
      </c>
    </row>
    <row r="49" spans="2:19" x14ac:dyDescent="0.25">
      <c r="B49" s="15" t="s">
        <v>18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0">
        <v>0</v>
      </c>
    </row>
    <row r="50" spans="2:19" x14ac:dyDescent="0.25">
      <c r="B50" s="15" t="s">
        <v>19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0">
        <v>0</v>
      </c>
    </row>
    <row r="51" spans="2:19" x14ac:dyDescent="0.25">
      <c r="B51" s="15" t="s">
        <v>20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9.9999999997635314E-3</v>
      </c>
      <c r="Q51" s="2">
        <v>0</v>
      </c>
      <c r="R51" s="2">
        <v>0</v>
      </c>
      <c r="S51" s="20">
        <v>-1.0000000000218279E-2</v>
      </c>
    </row>
    <row r="52" spans="2:19" x14ac:dyDescent="0.25">
      <c r="B52" s="15" t="s">
        <v>21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-1.0000000000000002E-2</v>
      </c>
      <c r="Q52" s="2">
        <v>-1.0000000000000002E-2</v>
      </c>
      <c r="R52" s="2">
        <v>-1.0000000000000002E-2</v>
      </c>
      <c r="S52" s="20">
        <v>-1.0000000000000002E-2</v>
      </c>
    </row>
    <row r="53" spans="2:19" x14ac:dyDescent="0.25">
      <c r="B53" s="15" t="s">
        <v>22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0">
        <v>0</v>
      </c>
    </row>
    <row r="54" spans="2:19" x14ac:dyDescent="0.25">
      <c r="B54" s="15" t="s">
        <v>23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0">
        <v>0</v>
      </c>
    </row>
    <row r="55" spans="2:19" x14ac:dyDescent="0.25">
      <c r="B55" s="15" t="s">
        <v>24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0">
        <v>0</v>
      </c>
    </row>
    <row r="56" spans="2:19" x14ac:dyDescent="0.25">
      <c r="B56" s="15" t="s">
        <v>25</v>
      </c>
      <c r="C56" s="2">
        <v>0</v>
      </c>
      <c r="D56" s="2">
        <v>2.4700000000000273</v>
      </c>
      <c r="E56" s="2">
        <v>4.1100000000001273</v>
      </c>
      <c r="F56" s="2">
        <v>-0.31999999999993634</v>
      </c>
      <c r="G56" s="2">
        <v>0.54999999999995453</v>
      </c>
      <c r="H56" s="2">
        <v>-1.0899999999999181</v>
      </c>
      <c r="I56" s="2">
        <v>-2.8599999999999</v>
      </c>
      <c r="J56" s="2">
        <v>-0.41999999999984539</v>
      </c>
      <c r="K56" s="2">
        <v>0.13000000000010914</v>
      </c>
      <c r="L56" s="2">
        <v>17.910000000000082</v>
      </c>
      <c r="M56" s="2">
        <v>106.8900000000001</v>
      </c>
      <c r="N56" s="2">
        <v>191.01999999999998</v>
      </c>
      <c r="O56" s="2">
        <v>233.27999999999997</v>
      </c>
      <c r="P56" s="2">
        <v>250.12000000000012</v>
      </c>
      <c r="Q56" s="2">
        <v>305.83000000000015</v>
      </c>
      <c r="R56" s="2">
        <v>426.38000000000011</v>
      </c>
      <c r="S56" s="20">
        <v>768.21000000000026</v>
      </c>
    </row>
    <row r="57" spans="2:19" x14ac:dyDescent="0.25">
      <c r="B57" s="15" t="s">
        <v>26</v>
      </c>
      <c r="C57" s="2">
        <v>0</v>
      </c>
      <c r="D57" s="2">
        <v>1.0099999999999909</v>
      </c>
      <c r="E57" s="2">
        <v>-0.14999999999997726</v>
      </c>
      <c r="F57" s="2">
        <v>2.9400000000000546</v>
      </c>
      <c r="G57" s="2">
        <v>2.5</v>
      </c>
      <c r="H57" s="2">
        <v>1.9300000000000637</v>
      </c>
      <c r="I57" s="2">
        <v>-7.7599999999999909</v>
      </c>
      <c r="J57" s="2">
        <v>-12.610000000000014</v>
      </c>
      <c r="K57" s="2">
        <v>-22.149999999999977</v>
      </c>
      <c r="L57" s="2">
        <v>-17.569999999999936</v>
      </c>
      <c r="M57" s="2">
        <v>-14.980000000000018</v>
      </c>
      <c r="N57" s="2">
        <v>22.290000000000077</v>
      </c>
      <c r="O57" s="2">
        <v>140.70000000000005</v>
      </c>
      <c r="P57" s="2">
        <v>238.93000000000006</v>
      </c>
      <c r="Q57" s="2">
        <v>253.56000000000006</v>
      </c>
      <c r="R57" s="2">
        <v>370.6</v>
      </c>
      <c r="S57" s="20">
        <v>707.63</v>
      </c>
    </row>
    <row r="58" spans="2:19" x14ac:dyDescent="0.25">
      <c r="B58" s="24" t="s">
        <v>27</v>
      </c>
      <c r="C58" s="41">
        <v>0</v>
      </c>
      <c r="D58" s="41">
        <v>6.9500000000002728</v>
      </c>
      <c r="E58" s="41">
        <v>7.9800000000005866</v>
      </c>
      <c r="F58" s="41">
        <v>14.550000000000864</v>
      </c>
      <c r="G58" s="41">
        <v>16.550000000000864</v>
      </c>
      <c r="H58" s="41">
        <v>17.230000000000473</v>
      </c>
      <c r="I58" s="41">
        <v>26.900000000001</v>
      </c>
      <c r="J58" s="41">
        <v>50.140000000000214</v>
      </c>
      <c r="K58" s="41">
        <v>60.530000000000314</v>
      </c>
      <c r="L58" s="41">
        <v>83.020000000000891</v>
      </c>
      <c r="M58" s="41">
        <v>155.28000000000088</v>
      </c>
      <c r="N58" s="41">
        <v>199.27000000000055</v>
      </c>
      <c r="O58" s="41">
        <v>244.1200000000008</v>
      </c>
      <c r="P58" s="41">
        <v>288.82000000000085</v>
      </c>
      <c r="Q58" s="41">
        <v>380.28000000000031</v>
      </c>
      <c r="R58" s="41">
        <v>523.94000000000085</v>
      </c>
      <c r="S58" s="42">
        <v>851.94000000000085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R40"/>
  <sheetViews>
    <sheetView topLeftCell="A3" workbookViewId="0">
      <selection activeCell="A36" sqref="A36"/>
    </sheetView>
  </sheetViews>
  <sheetFormatPr defaultRowHeight="15" x14ac:dyDescent="0.25"/>
  <cols>
    <col min="1" max="1" width="7.28515625" customWidth="1"/>
    <col min="2" max="18" width="7.5703125" customWidth="1"/>
  </cols>
  <sheetData>
    <row r="24" spans="1:18" x14ac:dyDescent="0.25">
      <c r="B24" t="s">
        <v>88</v>
      </c>
    </row>
    <row r="26" spans="1:18" x14ac:dyDescent="0.25">
      <c r="B26" t="s">
        <v>89</v>
      </c>
    </row>
    <row r="27" spans="1:18" s="2" customFormat="1" x14ac:dyDescent="0.25">
      <c r="A27" s="2" t="s">
        <v>87</v>
      </c>
      <c r="B27" s="58">
        <v>0</v>
      </c>
      <c r="C27" s="59">
        <v>2.5000000000000001E-2</v>
      </c>
      <c r="D27" s="59">
        <v>0.05</v>
      </c>
      <c r="E27" s="59">
        <v>7.4999999999999997E-2</v>
      </c>
      <c r="F27" s="59">
        <v>0.1</v>
      </c>
      <c r="G27" s="59">
        <v>0.125</v>
      </c>
      <c r="H27" s="59">
        <v>0.15</v>
      </c>
      <c r="I27" s="59">
        <v>0.17499999999999999</v>
      </c>
      <c r="J27" s="59">
        <v>0.2</v>
      </c>
      <c r="K27" s="59">
        <v>0.22500000000000001</v>
      </c>
      <c r="L27" s="59">
        <v>0.25</v>
      </c>
      <c r="M27" s="59">
        <v>0.27500000000000002</v>
      </c>
      <c r="N27" s="59">
        <v>0.3</v>
      </c>
      <c r="O27" s="59">
        <v>0.32500000000000001</v>
      </c>
      <c r="P27" s="59">
        <v>0.35</v>
      </c>
      <c r="Q27" s="59">
        <v>0.375</v>
      </c>
      <c r="R27" s="60">
        <v>0.4</v>
      </c>
    </row>
    <row r="28" spans="1:18" s="2" customFormat="1" x14ac:dyDescent="0.25">
      <c r="A28" s="61" t="s">
        <v>90</v>
      </c>
      <c r="B28" s="50">
        <f t="shared" ref="B28" ca="1" si="0">$B28-#REF!</f>
        <v>0</v>
      </c>
      <c r="C28" s="51">
        <f t="shared" ref="C28" ca="1" si="1">$B28-#REF!</f>
        <v>0.27600000000000002</v>
      </c>
      <c r="D28" s="51">
        <f t="shared" ref="D28" ca="1" si="2">$B28-#REF!</f>
        <v>0.39200000000000002</v>
      </c>
      <c r="E28" s="51">
        <f t="shared" ref="E28" ca="1" si="3">$B28-#REF!</f>
        <v>0.621</v>
      </c>
      <c r="F28" s="51">
        <f t="shared" ref="F28" ca="1" si="4">$B28-#REF!</f>
        <v>0.86</v>
      </c>
      <c r="G28" s="51">
        <f t="shared" ref="G28" ca="1" si="5">$B28-#REF!</f>
        <v>1.222</v>
      </c>
      <c r="H28" s="51">
        <f t="shared" ref="H28" ca="1" si="6">$B28-#REF!</f>
        <v>1.786</v>
      </c>
      <c r="I28" s="51">
        <f t="shared" ref="I28" ca="1" si="7">$B28-#REF!</f>
        <v>10.76</v>
      </c>
      <c r="J28" s="51">
        <f t="shared" ref="J28" ca="1" si="8">$B28-#REF!</f>
        <v>33.454000000000001</v>
      </c>
      <c r="K28" s="51">
        <f t="shared" ref="K28" ca="1" si="9">$B28-#REF!</f>
        <v>96.751999999999995</v>
      </c>
      <c r="L28" s="51">
        <f t="shared" ref="L28" ca="1" si="10">$B28-#REF!</f>
        <v>235.93199999999999</v>
      </c>
      <c r="M28" s="51">
        <f t="shared" ref="M28" ca="1" si="11">$B28-#REF!</f>
        <v>337.06599999999997</v>
      </c>
      <c r="N28" s="51">
        <f t="shared" ref="N28" ca="1" si="12">$B28-#REF!</f>
        <v>606.20899999999995</v>
      </c>
      <c r="O28" s="51">
        <f t="shared" ref="O28" ca="1" si="13">$B28-#REF!</f>
        <v>1891.009</v>
      </c>
      <c r="P28" s="51">
        <f t="shared" ref="P28" ca="1" si="14">$B28-#REF!</f>
        <v>2584.3539999999998</v>
      </c>
      <c r="Q28" s="51">
        <f t="shared" ref="Q28" ca="1" si="15">$B28-#REF!</f>
        <v>2809.9369999999999</v>
      </c>
      <c r="R28" s="52">
        <f t="shared" ref="R28" ca="1" si="16">$B28-#REF!</f>
        <v>2848.2869999999998</v>
      </c>
    </row>
    <row r="29" spans="1:18" s="2" customFormat="1" x14ac:dyDescent="0.25">
      <c r="A29" s="62" t="s">
        <v>91</v>
      </c>
      <c r="B29" s="53">
        <f t="shared" ref="B29" ca="1" si="17">$B29-#REF!</f>
        <v>0</v>
      </c>
      <c r="C29" s="47">
        <f t="shared" ref="C29" ca="1" si="18">$B29-#REF!</f>
        <v>0.27600000000000002</v>
      </c>
      <c r="D29" s="47">
        <f t="shared" ref="D29" ca="1" si="19">$B29-#REF!</f>
        <v>0.39200000000000002</v>
      </c>
      <c r="E29" s="47">
        <f t="shared" ref="E29" ca="1" si="20">$B29-#REF!</f>
        <v>0.57799999999999996</v>
      </c>
      <c r="F29" s="47">
        <f t="shared" ref="F29" ca="1" si="21">$B29-#REF!</f>
        <v>0.57799999999999996</v>
      </c>
      <c r="G29" s="47">
        <f t="shared" ref="G29" ca="1" si="22">$B29-#REF!</f>
        <v>0.82399999999999995</v>
      </c>
      <c r="H29" s="47">
        <f t="shared" ref="H29" ca="1" si="23">$B29-#REF!</f>
        <v>1.3140000000000001</v>
      </c>
      <c r="I29" s="47">
        <f t="shared" ref="I29" ca="1" si="24">$B29-#REF!</f>
        <v>1.786</v>
      </c>
      <c r="J29" s="47">
        <f t="shared" ref="J29" ca="1" si="25">$B29-#REF!</f>
        <v>1.925</v>
      </c>
      <c r="K29" s="47">
        <f t="shared" ref="K29" ca="1" si="26">$B29-#REF!</f>
        <v>2.1869999999999998</v>
      </c>
      <c r="L29" s="47">
        <f t="shared" ref="L29" ca="1" si="27">$B29-#REF!</f>
        <v>1.786</v>
      </c>
      <c r="M29" s="47">
        <f t="shared" ref="M29" ca="1" si="28">$B29-#REF!</f>
        <v>2.2770000000000001</v>
      </c>
      <c r="N29" s="47">
        <f t="shared" ref="N29" ca="1" si="29">$B29-#REF!</f>
        <v>2.2770000000000001</v>
      </c>
      <c r="O29" s="47">
        <f t="shared" ref="O29" ca="1" si="30">$B29-#REF!</f>
        <v>2.4980000000000002</v>
      </c>
      <c r="P29" s="47">
        <f t="shared" ref="P29" ca="1" si="31">$B29-#REF!</f>
        <v>13.196</v>
      </c>
      <c r="Q29" s="47">
        <f t="shared" ref="Q29" ca="1" si="32">$B29-#REF!</f>
        <v>25.693000000000001</v>
      </c>
      <c r="R29" s="54">
        <f t="shared" ref="R29" ca="1" si="33">$B29-#REF!</f>
        <v>46.523000000000003</v>
      </c>
    </row>
    <row r="30" spans="1:18" s="2" customFormat="1" x14ac:dyDescent="0.25">
      <c r="A30" s="62" t="s">
        <v>92</v>
      </c>
      <c r="B30" s="53">
        <f t="shared" ref="B30" ca="1" si="34">$B30-#REF!</f>
        <v>0</v>
      </c>
      <c r="C30" s="47">
        <f t="shared" ref="C30" ca="1" si="35">$B30-#REF!</f>
        <v>0.27600000000000002</v>
      </c>
      <c r="D30" s="47">
        <f t="shared" ref="D30" ca="1" si="36">$B30-#REF!</f>
        <v>0.39200000000000002</v>
      </c>
      <c r="E30" s="47">
        <f t="shared" ref="E30" ca="1" si="37">$B30-#REF!</f>
        <v>0.5</v>
      </c>
      <c r="F30" s="47">
        <f t="shared" ref="F30" ca="1" si="38">$B30-#REF!</f>
        <v>0.57799999999999996</v>
      </c>
      <c r="G30" s="47">
        <f t="shared" ref="G30" ca="1" si="39">$B30-#REF!</f>
        <v>0.81899999999999995</v>
      </c>
      <c r="H30" s="47">
        <f t="shared" ref="H30" ca="1" si="40">$B30-#REF!</f>
        <v>1.262</v>
      </c>
      <c r="I30" s="47">
        <f t="shared" ref="I30" ca="1" si="41">$B30-#REF!</f>
        <v>1.262</v>
      </c>
      <c r="J30" s="47">
        <f t="shared" ref="J30" ca="1" si="42">$B30-#REF!</f>
        <v>1.4930000000000001</v>
      </c>
      <c r="K30" s="47">
        <f t="shared" ref="K30" ca="1" si="43">$B30-#REF!</f>
        <v>1.917</v>
      </c>
      <c r="L30" s="47">
        <f t="shared" ref="L30" ca="1" si="44">$B30-#REF!</f>
        <v>2.8690000000000002</v>
      </c>
      <c r="M30" s="47">
        <f t="shared" ref="M30" ca="1" si="45">$B30-#REF!</f>
        <v>2.9020000000000001</v>
      </c>
      <c r="N30" s="47">
        <f t="shared" ref="N30" ca="1" si="46">$B30-#REF!</f>
        <v>3.2719999999999998</v>
      </c>
      <c r="O30" s="47">
        <f t="shared" ref="O30" ca="1" si="47">$B30-#REF!</f>
        <v>7.1680000000000001</v>
      </c>
      <c r="P30" s="47">
        <f t="shared" ref="P30" ca="1" si="48">$B30-#REF!</f>
        <v>9.9280000000000008</v>
      </c>
      <c r="Q30" s="47">
        <f t="shared" ref="Q30" ca="1" si="49">$B30-#REF!</f>
        <v>15.202999999999999</v>
      </c>
      <c r="R30" s="54">
        <f t="shared" ref="R30" ca="1" si="50">$B30-#REF!</f>
        <v>29.116</v>
      </c>
    </row>
    <row r="31" spans="1:18" s="2" customFormat="1" x14ac:dyDescent="0.25">
      <c r="A31" s="62" t="s">
        <v>93</v>
      </c>
      <c r="B31" s="53">
        <f t="shared" ref="B31" ca="1" si="51">$B31-#REF!</f>
        <v>0</v>
      </c>
      <c r="C31" s="47">
        <f t="shared" ref="C31" ca="1" si="52">$B31-#REF!</f>
        <v>0.27600000000000002</v>
      </c>
      <c r="D31" s="47">
        <f t="shared" ref="D31" ca="1" si="53">$B31-#REF!</f>
        <v>0.39200000000000002</v>
      </c>
      <c r="E31" s="47">
        <f t="shared" ref="E31" ca="1" si="54">$B31-#REF!</f>
        <v>0.47099999999999997</v>
      </c>
      <c r="F31" s="47">
        <f t="shared" ref="F31" ca="1" si="55">$B31-#REF!</f>
        <v>1.786</v>
      </c>
      <c r="G31" s="47">
        <f t="shared" ref="G31" ca="1" si="56">$B31-#REF!</f>
        <v>2.0289999999999999</v>
      </c>
      <c r="H31" s="47">
        <f t="shared" ref="H31" ca="1" si="57">$B31-#REF!</f>
        <v>3.7280000000000002</v>
      </c>
      <c r="I31" s="47">
        <f t="shared" ref="I31" ca="1" si="58">$B31-#REF!</f>
        <v>3.4649999999999999</v>
      </c>
      <c r="J31" s="47">
        <f t="shared" ref="J31" ca="1" si="59">$B31-#REF!</f>
        <v>2.95</v>
      </c>
      <c r="K31" s="47">
        <f t="shared" ref="K31" ca="1" si="60">$B31-#REF!</f>
        <v>2.9980000000000002</v>
      </c>
      <c r="L31" s="47">
        <f t="shared" ref="L31" ca="1" si="61">$B31-#REF!</f>
        <v>3.73</v>
      </c>
      <c r="M31" s="47">
        <f t="shared" ref="M31" ca="1" si="62">$B31-#REF!</f>
        <v>8.2940000000000005</v>
      </c>
      <c r="N31" s="47">
        <f t="shared" ref="N31" ca="1" si="63">$B31-#REF!</f>
        <v>9.375</v>
      </c>
      <c r="O31" s="47">
        <f t="shared" ref="O31" ca="1" si="64">$B31-#REF!</f>
        <v>17.122</v>
      </c>
      <c r="P31" s="47">
        <f t="shared" ref="P31" ca="1" si="65">$B31-#REF!</f>
        <v>26.637</v>
      </c>
      <c r="Q31" s="47">
        <f t="shared" ref="Q31" ca="1" si="66">$B31-#REF!</f>
        <v>36.581000000000003</v>
      </c>
      <c r="R31" s="54">
        <f t="shared" ref="R31" ca="1" si="67">$B31-#REF!</f>
        <v>84.95</v>
      </c>
    </row>
    <row r="32" spans="1:18" s="2" customFormat="1" x14ac:dyDescent="0.25">
      <c r="A32" s="62" t="s">
        <v>94</v>
      </c>
      <c r="B32" s="53">
        <f t="shared" ref="B32" ca="1" si="68">$B32-#REF!</f>
        <v>0</v>
      </c>
      <c r="C32" s="47">
        <f t="shared" ref="C32" ca="1" si="69">$B32-#REF!</f>
        <v>0.27600000000000002</v>
      </c>
      <c r="D32" s="47">
        <f t="shared" ref="D32" ca="1" si="70">$B32-#REF!</f>
        <v>0.41099999999999998</v>
      </c>
      <c r="E32" s="47">
        <f t="shared" ref="E32" ca="1" si="71">$B32-#REF!</f>
        <v>0.66800000000000004</v>
      </c>
      <c r="F32" s="47">
        <f t="shared" ref="F32" ca="1" si="72">$B32-#REF!</f>
        <v>0.97899999999999998</v>
      </c>
      <c r="G32" s="47">
        <f t="shared" ref="G32" ca="1" si="73">$B32-#REF!</f>
        <v>1.5109999999999999</v>
      </c>
      <c r="H32" s="47">
        <f t="shared" ref="H32" ca="1" si="74">$B32-#REF!</f>
        <v>1.8660000000000001</v>
      </c>
      <c r="I32" s="47">
        <f t="shared" ref="I32" ca="1" si="75">$B32-#REF!</f>
        <v>1.837</v>
      </c>
      <c r="J32" s="47">
        <f t="shared" ref="J32" ca="1" si="76">$B32-#REF!</f>
        <v>1.829</v>
      </c>
      <c r="K32" s="47">
        <f t="shared" ref="K32" ca="1" si="77">$B32-#REF!</f>
        <v>1.786</v>
      </c>
      <c r="L32" s="47">
        <f t="shared" ref="L32" ca="1" si="78">$B32-#REF!</f>
        <v>1.8320000000000001</v>
      </c>
      <c r="M32" s="47">
        <f t="shared" ref="M32" ca="1" si="79">$B32-#REF!</f>
        <v>2.8479999999999999</v>
      </c>
      <c r="N32" s="47">
        <f t="shared" ref="N32" ca="1" si="80">$B32-#REF!</f>
        <v>4.8319999999999999</v>
      </c>
      <c r="O32" s="47">
        <f t="shared" ref="O32" ca="1" si="81">$B32-#REF!</f>
        <v>9.125</v>
      </c>
      <c r="P32" s="47">
        <f t="shared" ref="P32" ca="1" si="82">$B32-#REF!</f>
        <v>23.995999999999999</v>
      </c>
      <c r="Q32" s="47">
        <f t="shared" ref="Q32" ca="1" si="83">$B32-#REF!</f>
        <v>55.981999999999999</v>
      </c>
      <c r="R32" s="54">
        <f t="shared" ref="R32" ca="1" si="84">$B32-#REF!</f>
        <v>71.397000000000006</v>
      </c>
    </row>
    <row r="33" spans="1:18" s="2" customFormat="1" x14ac:dyDescent="0.25">
      <c r="A33" s="62" t="s">
        <v>95</v>
      </c>
      <c r="B33" s="53">
        <f t="shared" ref="B33" ca="1" si="85">$B33-#REF!</f>
        <v>0</v>
      </c>
      <c r="C33" s="47">
        <f t="shared" ref="C33" ca="1" si="86">$B33-#REF!</f>
        <v>0.41299999999999998</v>
      </c>
      <c r="D33" s="47">
        <f t="shared" ref="D33" ca="1" si="87">$B33-#REF!</f>
        <v>0.57799999999999996</v>
      </c>
      <c r="E33" s="47">
        <f t="shared" ref="E33" ca="1" si="88">$B33-#REF!</f>
        <v>1.1040000000000001</v>
      </c>
      <c r="F33" s="47">
        <f t="shared" ref="F33" ca="1" si="89">$B33-#REF!</f>
        <v>1.5429999999999999</v>
      </c>
      <c r="G33" s="47">
        <f t="shared" ref="G33" ca="1" si="90">$B33-#REF!</f>
        <v>1.47</v>
      </c>
      <c r="H33" s="47">
        <f t="shared" ref="H33" ca="1" si="91">$B33-#REF!</f>
        <v>1.786</v>
      </c>
      <c r="I33" s="47">
        <f t="shared" ref="I33" ca="1" si="92">$B33-#REF!</f>
        <v>1.786</v>
      </c>
      <c r="J33" s="47">
        <f t="shared" ref="J33" ca="1" si="93">$B33-#REF!</f>
        <v>1.786</v>
      </c>
      <c r="K33" s="47">
        <f t="shared" ref="K33" ca="1" si="94">$B33-#REF!</f>
        <v>1.786</v>
      </c>
      <c r="L33" s="47">
        <f t="shared" ref="L33" ca="1" si="95">$B33-#REF!</f>
        <v>2.4980000000000002</v>
      </c>
      <c r="M33" s="47">
        <f t="shared" ref="M33" ca="1" si="96">$B33-#REF!</f>
        <v>2.8479999999999999</v>
      </c>
      <c r="N33" s="47">
        <f t="shared" ref="N33" ca="1" si="97">$B33-#REF!</f>
        <v>5.4020000000000001</v>
      </c>
      <c r="O33" s="47">
        <f t="shared" ref="O33" ca="1" si="98">$B33-#REF!</f>
        <v>7.1360000000000001</v>
      </c>
      <c r="P33" s="47">
        <f t="shared" ref="P33" ca="1" si="99">$B33-#REF!</f>
        <v>12.013</v>
      </c>
      <c r="Q33" s="47">
        <f t="shared" ref="Q33" ca="1" si="100">$B33-#REF!</f>
        <v>15.754</v>
      </c>
      <c r="R33" s="54">
        <f t="shared" ref="R33" ca="1" si="101">$B33-#REF!</f>
        <v>29.116</v>
      </c>
    </row>
    <row r="34" spans="1:18" s="2" customFormat="1" x14ac:dyDescent="0.25">
      <c r="A34" s="62" t="s">
        <v>96</v>
      </c>
      <c r="B34" s="53">
        <f t="shared" ref="B34" ca="1" si="102">$B34-#REF!</f>
        <v>0</v>
      </c>
      <c r="C34" s="47">
        <f t="shared" ref="C34" ca="1" si="103">$B34-#REF!</f>
        <v>0.27600000000000002</v>
      </c>
      <c r="D34" s="47">
        <f t="shared" ref="D34" ca="1" si="104">$B34-#REF!</f>
        <v>0.39200000000000002</v>
      </c>
      <c r="E34" s="47">
        <f t="shared" ref="E34" ca="1" si="105">$B34-#REF!</f>
        <v>0.36399999999999999</v>
      </c>
      <c r="F34" s="47">
        <f t="shared" ref="F34" ca="1" si="106">$B34-#REF!</f>
        <v>1.2609999999999999</v>
      </c>
      <c r="G34" s="47">
        <f t="shared" ref="G34" ca="1" si="107">$B34-#REF!</f>
        <v>1.4</v>
      </c>
      <c r="H34" s="47">
        <f t="shared" ref="H34" ca="1" si="108">$B34-#REF!</f>
        <v>1.492</v>
      </c>
      <c r="I34" s="47">
        <f t="shared" ref="I34" ca="1" si="109">$B34-#REF!</f>
        <v>1.835</v>
      </c>
      <c r="J34" s="47">
        <f t="shared" ref="J34" ca="1" si="110">$B34-#REF!</f>
        <v>2.8420000000000001</v>
      </c>
      <c r="K34" s="47">
        <f t="shared" ref="K34" ca="1" si="111">$B34-#REF!</f>
        <v>2.8479999999999999</v>
      </c>
      <c r="L34" s="47">
        <f t="shared" ref="L34" ca="1" si="112">$B34-#REF!</f>
        <v>6.2110000000000003</v>
      </c>
      <c r="M34" s="47">
        <f t="shared" ref="M34" ca="1" si="113">$B34-#REF!</f>
        <v>8.4849999999999994</v>
      </c>
      <c r="N34" s="47">
        <f t="shared" ref="N34" ca="1" si="114">$B34-#REF!</f>
        <v>13.885999999999999</v>
      </c>
      <c r="O34" s="47">
        <f t="shared" ref="O34" ca="1" si="115">$B34-#REF!</f>
        <v>16.552</v>
      </c>
      <c r="P34" s="47">
        <f t="shared" ref="P34" ca="1" si="116">$B34-#REF!</f>
        <v>35.207999999999998</v>
      </c>
      <c r="Q34" s="47">
        <f t="shared" ref="Q34" ca="1" si="117">$B34-#REF!</f>
        <v>45.545000000000002</v>
      </c>
      <c r="R34" s="54">
        <f t="shared" ref="R34" ca="1" si="118">$B34-#REF!</f>
        <v>102.94</v>
      </c>
    </row>
    <row r="35" spans="1:18" s="2" customFormat="1" x14ac:dyDescent="0.25">
      <c r="A35" s="62" t="s">
        <v>97</v>
      </c>
      <c r="B35" s="53">
        <f t="shared" ref="B35" ca="1" si="119">$B35-#REF!</f>
        <v>0</v>
      </c>
      <c r="C35" s="47">
        <f t="shared" ref="C35" ca="1" si="120">$B35-#REF!</f>
        <v>0.372</v>
      </c>
      <c r="D35" s="47">
        <f t="shared" ref="D35" ca="1" si="121">$B35-#REF!</f>
        <v>0.41</v>
      </c>
      <c r="E35" s="47">
        <f t="shared" ref="E35" ca="1" si="122">$B35-#REF!</f>
        <v>0.42699999999999999</v>
      </c>
      <c r="F35" s="47">
        <f t="shared" ref="F35" ca="1" si="123">$B35-#REF!</f>
        <v>1.014</v>
      </c>
      <c r="G35" s="47">
        <f t="shared" ref="G35" ca="1" si="124">$B35-#REF!</f>
        <v>2.0289999999999999</v>
      </c>
      <c r="H35" s="47">
        <f t="shared" ref="H35" ca="1" si="125">$B35-#REF!</f>
        <v>2.8479999999999999</v>
      </c>
      <c r="I35" s="47">
        <f t="shared" ref="I35" ca="1" si="126">$B35-#REF!</f>
        <v>2.8479999999999999</v>
      </c>
      <c r="J35" s="47">
        <f t="shared" ref="J35" ca="1" si="127">$B35-#REF!</f>
        <v>2.8479999999999999</v>
      </c>
      <c r="K35" s="47">
        <f t="shared" ref="K35" ca="1" si="128">$B35-#REF!</f>
        <v>2.8479999999999999</v>
      </c>
      <c r="L35" s="47">
        <f t="shared" ref="L35" ca="1" si="129">$B35-#REF!</f>
        <v>8.2050000000000001</v>
      </c>
      <c r="M35" s="47">
        <f t="shared" ref="M35" ca="1" si="130">$B35-#REF!</f>
        <v>14.964</v>
      </c>
      <c r="N35" s="47">
        <f t="shared" ref="N35" ca="1" si="131">$B35-#REF!</f>
        <v>18.73</v>
      </c>
      <c r="O35" s="47">
        <f t="shared" ref="O35" ca="1" si="132">$B35-#REF!</f>
        <v>38.875999999999998</v>
      </c>
      <c r="P35" s="47">
        <f t="shared" ref="P35" ca="1" si="133">$B35-#REF!</f>
        <v>77.066000000000003</v>
      </c>
      <c r="Q35" s="47">
        <f t="shared" ref="Q35" ca="1" si="134">$B35-#REF!</f>
        <v>87.408000000000001</v>
      </c>
      <c r="R35" s="54">
        <f t="shared" ref="R35" ca="1" si="135">$B35-#REF!</f>
        <v>191.87799999999999</v>
      </c>
    </row>
    <row r="36" spans="1:18" s="2" customFormat="1" x14ac:dyDescent="0.25">
      <c r="A36" s="63" t="s">
        <v>98</v>
      </c>
      <c r="B36" s="55">
        <f t="shared" ref="B36" ca="1" si="136">$B36-#REF!</f>
        <v>0</v>
      </c>
      <c r="C36" s="56">
        <f t="shared" ref="C36" ca="1" si="137">$B36-#REF!</f>
        <v>0.27600000000000002</v>
      </c>
      <c r="D36" s="56">
        <f t="shared" ref="D36" ca="1" si="138">$B36-#REF!</f>
        <v>0.39200000000000002</v>
      </c>
      <c r="E36" s="56">
        <f t="shared" ref="E36" ca="1" si="139">$B36-#REF!</f>
        <v>1.1599999999999999</v>
      </c>
      <c r="F36" s="56">
        <f t="shared" ref="F36" ca="1" si="140">$B36-#REF!</f>
        <v>1.3740000000000001</v>
      </c>
      <c r="G36" s="56">
        <f t="shared" ref="G36" ca="1" si="141">$B36-#REF!</f>
        <v>1.694</v>
      </c>
      <c r="H36" s="56">
        <f t="shared" ref="H36" ca="1" si="142">$B36-#REF!</f>
        <v>2.4980000000000002</v>
      </c>
      <c r="I36" s="56">
        <f t="shared" ref="I36" ca="1" si="143">$B36-#REF!</f>
        <v>3.71</v>
      </c>
      <c r="J36" s="56">
        <f t="shared" ref="J36" ca="1" si="144">$B36-#REF!</f>
        <v>6.97</v>
      </c>
      <c r="K36" s="56">
        <f t="shared" ref="K36" ca="1" si="145">$B36-#REF!</f>
        <v>10.949</v>
      </c>
      <c r="L36" s="56">
        <f t="shared" ref="L36" ca="1" si="146">$B36-#REF!</f>
        <v>14.807</v>
      </c>
      <c r="M36" s="56">
        <f t="shared" ref="M36" ca="1" si="147">$B36-#REF!</f>
        <v>60.905000000000001</v>
      </c>
      <c r="N36" s="56">
        <f t="shared" ref="N36" ca="1" si="148">$B36-#REF!</f>
        <v>110.744</v>
      </c>
      <c r="O36" s="56">
        <f t="shared" ref="O36" ca="1" si="149">$B36-#REF!</f>
        <v>205.97200000000001</v>
      </c>
      <c r="P36" s="56">
        <f t="shared" ref="P36" ca="1" si="150">$B36-#REF!</f>
        <v>384.56099999999998</v>
      </c>
      <c r="Q36" s="56">
        <f t="shared" ref="Q36" ca="1" si="151">$B36-#REF!</f>
        <v>492.44600000000003</v>
      </c>
      <c r="R36" s="57">
        <f t="shared" ref="R36" ca="1" si="152">$B36-#REF!</f>
        <v>998.87900000000002</v>
      </c>
    </row>
    <row r="37" spans="1:18" x14ac:dyDescent="0.2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x14ac:dyDescent="0.2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x14ac:dyDescent="0.2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</sheetData>
  <pageMargins left="0.7" right="0.7" top="0.75" bottom="0.75" header="0.3" footer="0.3"/>
  <ignoredErrors>
    <ignoredError sqref="A28:A3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S56"/>
  <sheetViews>
    <sheetView workbookViewId="0"/>
  </sheetViews>
  <sheetFormatPr defaultRowHeight="15" x14ac:dyDescent="0.25"/>
  <sheetData>
    <row r="28" spans="2:19" x14ac:dyDescent="0.25">
      <c r="C28" t="s">
        <v>75</v>
      </c>
    </row>
    <row r="30" spans="2:19" x14ac:dyDescent="0.25">
      <c r="C30" t="s">
        <v>29</v>
      </c>
    </row>
    <row r="31" spans="2:19" x14ac:dyDescent="0.25">
      <c r="B31" t="s">
        <v>31</v>
      </c>
      <c r="C31" s="4">
        <v>0</v>
      </c>
      <c r="D31" s="4">
        <v>2.5000000000000001E-2</v>
      </c>
      <c r="E31" s="4">
        <v>0.05</v>
      </c>
      <c r="F31" s="4">
        <v>7.4999999999999997E-2</v>
      </c>
      <c r="G31" s="4">
        <v>0.1</v>
      </c>
      <c r="H31" s="4">
        <v>0.125</v>
      </c>
      <c r="I31" s="4">
        <v>0.15</v>
      </c>
      <c r="J31" s="4">
        <v>0.17499999999999999</v>
      </c>
      <c r="K31" s="4">
        <v>0.2</v>
      </c>
      <c r="L31" s="4">
        <v>0.22500000000000001</v>
      </c>
      <c r="M31" s="4">
        <v>0.25</v>
      </c>
      <c r="N31" s="4">
        <v>0.27500000000000002</v>
      </c>
      <c r="O31" s="4">
        <v>0.3</v>
      </c>
      <c r="P31" s="4">
        <v>0.32500000000000001</v>
      </c>
      <c r="Q31" s="4">
        <v>0.35</v>
      </c>
      <c r="R31" s="4">
        <v>0.375</v>
      </c>
      <c r="S31" s="4">
        <v>0.4</v>
      </c>
    </row>
    <row r="32" spans="2:19" x14ac:dyDescent="0.25">
      <c r="B32">
        <v>1</v>
      </c>
      <c r="C32" s="4">
        <v>0</v>
      </c>
      <c r="D32" s="4">
        <v>1.4530741583547772E-2</v>
      </c>
      <c r="E32" s="4">
        <v>1.4557325450330691E-2</v>
      </c>
      <c r="F32" s="4">
        <v>1.4594542863826806E-2</v>
      </c>
      <c r="G32" s="4">
        <v>1.4956083452074645E-2</v>
      </c>
      <c r="H32" s="4">
        <v>1.9767763339784389E-2</v>
      </c>
      <c r="I32" s="4">
        <v>4.1343229620807762E-2</v>
      </c>
      <c r="J32" s="4">
        <v>6.8916016248059431E-2</v>
      </c>
      <c r="K32" s="4">
        <v>0.11537398183790226</v>
      </c>
      <c r="L32" s="4">
        <v>0.1553773845728505</v>
      </c>
      <c r="M32" s="4">
        <v>0.18333829565513288</v>
      </c>
      <c r="N32" s="4">
        <v>0.21381404053508002</v>
      </c>
      <c r="O32" s="4">
        <v>0.25817188064907176</v>
      </c>
      <c r="P32" s="4">
        <v>0.29798387954318284</v>
      </c>
      <c r="Q32" s="4">
        <v>0.32360009357521108</v>
      </c>
      <c r="R32" s="4">
        <v>0.34904085408647201</v>
      </c>
      <c r="S32" s="4">
        <v>0.37431147785032221</v>
      </c>
    </row>
    <row r="33" spans="2:19" x14ac:dyDescent="0.25">
      <c r="B33">
        <v>2</v>
      </c>
      <c r="C33" s="4">
        <v>0</v>
      </c>
      <c r="D33" s="4">
        <v>1.4938539198813343E-2</v>
      </c>
      <c r="E33" s="4">
        <v>2.0222295832763321E-2</v>
      </c>
      <c r="F33" s="4">
        <v>2.2987491808827046E-2</v>
      </c>
      <c r="G33" s="4">
        <v>2.5774290878453846E-2</v>
      </c>
      <c r="H33" s="4">
        <v>2.617394810936929E-2</v>
      </c>
      <c r="I33" s="4">
        <v>3.0148917324960958E-2</v>
      </c>
      <c r="J33" s="4">
        <v>5.8965643880203721E-2</v>
      </c>
      <c r="K33" s="4">
        <v>8.0979196220898858E-2</v>
      </c>
      <c r="L33" s="4">
        <v>8.1805514549683572E-2</v>
      </c>
      <c r="M33" s="4">
        <v>8.2331189826383169E-2</v>
      </c>
      <c r="N33" s="4">
        <v>0.11909425429721537</v>
      </c>
      <c r="O33" s="4">
        <v>0.1274096450611728</v>
      </c>
      <c r="P33" s="4">
        <v>0.18296200015842268</v>
      </c>
      <c r="Q33" s="4">
        <v>0.24474504749080075</v>
      </c>
      <c r="R33" s="4">
        <v>0.28596735052459521</v>
      </c>
      <c r="S33" s="4">
        <v>0.31719462226990919</v>
      </c>
    </row>
    <row r="34" spans="2:19" x14ac:dyDescent="0.25">
      <c r="B34">
        <v>3</v>
      </c>
      <c r="C34" s="4">
        <v>0</v>
      </c>
      <c r="D34" s="4">
        <v>2.7652577960718839E-3</v>
      </c>
      <c r="E34" s="4">
        <v>1.5387271286453223E-2</v>
      </c>
      <c r="F34" s="4">
        <v>1.3199192157857831E-2</v>
      </c>
      <c r="G34" s="4">
        <v>1.2631373144448612E-2</v>
      </c>
      <c r="H34" s="4">
        <v>1.2825845956733408E-2</v>
      </c>
      <c r="I34" s="4">
        <v>1.9610555193879945E-2</v>
      </c>
      <c r="J34" s="4">
        <v>4.8994669157027965E-2</v>
      </c>
      <c r="K34" s="4">
        <v>6.8195479495077774E-2</v>
      </c>
      <c r="L34" s="4">
        <v>8.4398080646939308E-2</v>
      </c>
      <c r="M34" s="4">
        <v>9.0379939557433883E-2</v>
      </c>
      <c r="N34" s="4">
        <v>8.5974662376478508E-2</v>
      </c>
      <c r="O34" s="4">
        <v>8.4696549615526195E-2</v>
      </c>
      <c r="P34" s="4">
        <v>0.10153560724395623</v>
      </c>
      <c r="Q34" s="4">
        <v>8.5724031639790699E-2</v>
      </c>
      <c r="R34" s="4">
        <v>7.6628527809612185E-2</v>
      </c>
      <c r="S34" s="4">
        <v>6.9579668335458325E-2</v>
      </c>
    </row>
    <row r="35" spans="2:19" x14ac:dyDescent="0.25">
      <c r="B35">
        <v>4</v>
      </c>
      <c r="C35" s="4">
        <v>0</v>
      </c>
      <c r="D35" s="4">
        <v>1.74679803545047E-3</v>
      </c>
      <c r="E35" s="4">
        <v>7.3221945047648434E-3</v>
      </c>
      <c r="F35" s="4">
        <v>7.5764373695136767E-3</v>
      </c>
      <c r="G35" s="4">
        <v>8.3272015936541374E-3</v>
      </c>
      <c r="H35" s="4">
        <v>3.1086424627459447E-2</v>
      </c>
      <c r="I35" s="4">
        <v>3.4298858000873518E-2</v>
      </c>
      <c r="J35" s="4">
        <v>3.3283382088141487E-2</v>
      </c>
      <c r="K35" s="4">
        <v>3.1505177581163279E-2</v>
      </c>
      <c r="L35" s="4">
        <v>3.2706101230535481E-2</v>
      </c>
      <c r="M35" s="4">
        <v>3.1633794559801018E-2</v>
      </c>
      <c r="N35" s="4">
        <v>4.2051769829447978E-2</v>
      </c>
      <c r="O35" s="4">
        <v>5.9959440785341399E-2</v>
      </c>
      <c r="P35" s="4">
        <v>8.0017707267756727E-2</v>
      </c>
      <c r="Q35" s="4">
        <v>0.10247931659517967</v>
      </c>
      <c r="R35" s="4">
        <v>0.10571717425506851</v>
      </c>
      <c r="S35" s="4">
        <v>0.10900139384911739</v>
      </c>
    </row>
    <row r="36" spans="2:19" x14ac:dyDescent="0.25">
      <c r="B36">
        <v>5</v>
      </c>
      <c r="C36" s="4">
        <v>0</v>
      </c>
      <c r="D36" s="4">
        <v>1.3027262886010561E-2</v>
      </c>
      <c r="E36" s="4">
        <v>8.6413187981919087E-3</v>
      </c>
      <c r="F36" s="4">
        <v>1.5984065787974275E-2</v>
      </c>
      <c r="G36" s="4">
        <v>2.0053082386903086E-2</v>
      </c>
      <c r="H36" s="4">
        <v>2.6686006761119697E-2</v>
      </c>
      <c r="I36" s="4">
        <v>5.033568199946812E-2</v>
      </c>
      <c r="J36" s="4">
        <v>6.506034679226648E-2</v>
      </c>
      <c r="K36" s="4">
        <v>6.3409237664754786E-2</v>
      </c>
      <c r="L36" s="4">
        <v>5.7965681619629977E-2</v>
      </c>
      <c r="M36" s="4">
        <v>6.6017064230637745E-2</v>
      </c>
      <c r="N36" s="4">
        <v>7.0953773692406991E-2</v>
      </c>
      <c r="O36" s="4">
        <v>9.1256124890796528E-2</v>
      </c>
      <c r="P36" s="4">
        <v>0.12259040148896563</v>
      </c>
      <c r="Q36" s="4">
        <v>0.20278255213279139</v>
      </c>
      <c r="R36" s="4">
        <v>0.25044630987199451</v>
      </c>
      <c r="S36" s="4">
        <v>0.28989131879819197</v>
      </c>
    </row>
    <row r="37" spans="2:19" x14ac:dyDescent="0.25">
      <c r="B37">
        <v>6</v>
      </c>
      <c r="C37" s="4">
        <v>0</v>
      </c>
      <c r="D37" s="4">
        <v>1.4838503711932618E-2</v>
      </c>
      <c r="E37" s="4">
        <v>2.1457793951293571E-2</v>
      </c>
      <c r="F37" s="4">
        <v>3.9003434206617005E-2</v>
      </c>
      <c r="G37" s="4">
        <v>5.7892493278292524E-2</v>
      </c>
      <c r="H37" s="4">
        <v>8.5818258316555929E-2</v>
      </c>
      <c r="I37" s="4">
        <v>0.10100184351016138</v>
      </c>
      <c r="J37" s="4">
        <v>9.338421593612109E-2</v>
      </c>
      <c r="K37" s="4">
        <v>0.10089850360121123</v>
      </c>
      <c r="L37" s="4">
        <v>0.10633492095419647</v>
      </c>
      <c r="M37" s="4">
        <v>9.8929509264607321E-2</v>
      </c>
      <c r="N37" s="4">
        <v>9.445452213596206E-2</v>
      </c>
      <c r="O37" s="4">
        <v>0.10832052349045303</v>
      </c>
      <c r="P37" s="4">
        <v>0.12979492564139936</v>
      </c>
      <c r="Q37" s="4">
        <v>9.6423516472566001E-2</v>
      </c>
      <c r="R37" s="4">
        <v>0.13334908036707807</v>
      </c>
      <c r="S37" s="4">
        <v>0.17534199051118185</v>
      </c>
    </row>
    <row r="38" spans="2:19" x14ac:dyDescent="0.25">
      <c r="B38">
        <v>7</v>
      </c>
      <c r="C38" s="4">
        <v>0</v>
      </c>
      <c r="D38" s="4">
        <v>2.8834205237561403E-3</v>
      </c>
      <c r="E38" s="4">
        <v>1.050810794225485E-2</v>
      </c>
      <c r="F38" s="4">
        <v>6.5085988678029441E-3</v>
      </c>
      <c r="G38" s="4">
        <v>1.3701425218231691E-2</v>
      </c>
      <c r="H38" s="4">
        <v>2.9107282573677156E-2</v>
      </c>
      <c r="I38" s="4">
        <v>5.5920255281285011E-2</v>
      </c>
      <c r="J38" s="4">
        <v>6.9585628154580192E-2</v>
      </c>
      <c r="K38" s="4">
        <v>8.7758311216114632E-2</v>
      </c>
      <c r="L38" s="4">
        <v>8.8983323872788969E-2</v>
      </c>
      <c r="M38" s="4">
        <v>0.10132089655278219</v>
      </c>
      <c r="N38" s="4">
        <v>0.12453630547842229</v>
      </c>
      <c r="O38" s="4">
        <v>0.15247303744841453</v>
      </c>
      <c r="P38" s="4">
        <v>0.1852561250632834</v>
      </c>
      <c r="Q38" s="4">
        <v>0.21064618075265029</v>
      </c>
      <c r="R38" s="4">
        <v>0.23288587515149653</v>
      </c>
      <c r="S38" s="4">
        <v>0.26566282619701459</v>
      </c>
    </row>
    <row r="39" spans="2:19" x14ac:dyDescent="0.25">
      <c r="B39">
        <v>8</v>
      </c>
      <c r="C39" s="4">
        <v>0</v>
      </c>
      <c r="D39" s="4">
        <v>4.5575860464736918E-3</v>
      </c>
      <c r="E39" s="4">
        <v>1.0208862154242979E-2</v>
      </c>
      <c r="F39" s="4">
        <v>1.3551962520710725E-2</v>
      </c>
      <c r="G39" s="4">
        <v>1.4941112135878828E-2</v>
      </c>
      <c r="H39" s="4">
        <v>1.8369095910088864E-2</v>
      </c>
      <c r="I39" s="4">
        <v>2.0938451367520646E-2</v>
      </c>
      <c r="J39" s="4">
        <v>2.0705021996229169E-2</v>
      </c>
      <c r="K39" s="4">
        <v>2.0995584430424215E-2</v>
      </c>
      <c r="L39" s="4">
        <v>2.1361236033006565E-2</v>
      </c>
      <c r="M39" s="4">
        <v>3.10967099517633E-2</v>
      </c>
      <c r="N39" s="4">
        <v>5.400380342961611E-2</v>
      </c>
      <c r="O39" s="4">
        <v>7.7864202871344448E-2</v>
      </c>
      <c r="P39" s="4">
        <v>0.12364084524285639</v>
      </c>
      <c r="Q39" s="4">
        <v>0.15023220509137214</v>
      </c>
      <c r="R39" s="4">
        <v>0.18936672080704542</v>
      </c>
      <c r="S39" s="4">
        <v>0.26657960676128983</v>
      </c>
    </row>
    <row r="40" spans="2:19" x14ac:dyDescent="0.25">
      <c r="B40">
        <v>9</v>
      </c>
      <c r="C40" s="4">
        <v>0</v>
      </c>
      <c r="D40" s="4">
        <v>1.0808319049046321E-3</v>
      </c>
      <c r="E40" s="4">
        <v>1.69084179574738E-2</v>
      </c>
      <c r="F40" s="4">
        <v>2.0515666468253081E-2</v>
      </c>
      <c r="G40" s="4">
        <v>3.1268041836921952E-2</v>
      </c>
      <c r="H40" s="4">
        <v>5.1105670898992546E-2</v>
      </c>
      <c r="I40" s="4">
        <v>6.8414645607973515E-2</v>
      </c>
      <c r="J40" s="4">
        <v>8.18321779098546E-2</v>
      </c>
      <c r="K40" s="4">
        <v>0.10669131172266255</v>
      </c>
      <c r="L40" s="4">
        <v>0.1315817739964823</v>
      </c>
      <c r="M40" s="4">
        <v>0.15633573369017945</v>
      </c>
      <c r="N40" s="4">
        <v>0.1813582230496914</v>
      </c>
      <c r="O40" s="4">
        <v>0.20801426787624364</v>
      </c>
      <c r="P40" s="4">
        <v>0.230852715953795</v>
      </c>
      <c r="Q40" s="4">
        <v>0.25333088672971149</v>
      </c>
      <c r="R40" s="4">
        <v>0.28057322132662604</v>
      </c>
      <c r="S40" s="4">
        <v>0.32440845152368214</v>
      </c>
    </row>
    <row r="42" spans="2:19" x14ac:dyDescent="0.25">
      <c r="B42" t="s">
        <v>30</v>
      </c>
    </row>
    <row r="45" spans="2:19" x14ac:dyDescent="0.25">
      <c r="C45" t="s">
        <v>74</v>
      </c>
    </row>
    <row r="47" spans="2:19" x14ac:dyDescent="0.25">
      <c r="B47" t="s">
        <v>29</v>
      </c>
      <c r="C47" s="4">
        <v>0</v>
      </c>
      <c r="D47" s="4">
        <v>2.5000000000000001E-2</v>
      </c>
      <c r="E47" s="4">
        <v>0.05</v>
      </c>
      <c r="F47" s="4">
        <v>7.4999999999999997E-2</v>
      </c>
      <c r="G47" s="4">
        <v>0.1</v>
      </c>
      <c r="H47" s="4">
        <v>0.125</v>
      </c>
      <c r="I47" s="4">
        <v>0.15</v>
      </c>
      <c r="J47" s="4">
        <v>0.17499999999999999</v>
      </c>
      <c r="K47" s="4">
        <v>0.2</v>
      </c>
      <c r="L47" s="4">
        <v>0.22500000000000001</v>
      </c>
      <c r="M47" s="4">
        <v>0.25</v>
      </c>
      <c r="N47" s="4">
        <v>0.27500000000000002</v>
      </c>
      <c r="O47" s="4">
        <v>0.3</v>
      </c>
      <c r="P47" s="4">
        <v>0.32500000000000001</v>
      </c>
      <c r="Q47" s="4">
        <v>0.35</v>
      </c>
      <c r="R47" s="4">
        <v>0.375</v>
      </c>
      <c r="S47" s="4">
        <v>0.4</v>
      </c>
    </row>
    <row r="48" spans="2:19" x14ac:dyDescent="0.25">
      <c r="B48">
        <v>1</v>
      </c>
      <c r="C48" s="1">
        <v>0</v>
      </c>
      <c r="D48" s="1">
        <v>0.27600000000000002</v>
      </c>
      <c r="E48" s="1">
        <v>0.39200000000000002</v>
      </c>
      <c r="F48" s="1">
        <v>0.621</v>
      </c>
      <c r="G48" s="1">
        <v>0.86</v>
      </c>
      <c r="H48" s="1">
        <v>1.222</v>
      </c>
      <c r="I48" s="1">
        <v>1.786</v>
      </c>
      <c r="J48" s="1">
        <v>10.76</v>
      </c>
      <c r="K48" s="1">
        <v>33.454000000000001</v>
      </c>
      <c r="L48" s="5">
        <v>96.751999999999995</v>
      </c>
      <c r="M48" s="1">
        <v>235.93199999999999</v>
      </c>
      <c r="N48" s="1">
        <v>337.06599999999997</v>
      </c>
      <c r="O48" s="1">
        <v>606.20899999999995</v>
      </c>
      <c r="P48" s="1">
        <v>1891.009</v>
      </c>
      <c r="Q48" s="1">
        <v>2584.3539999999998</v>
      </c>
      <c r="R48" s="1">
        <v>2809.9369999999999</v>
      </c>
      <c r="S48" s="1">
        <v>2848.2869999999998</v>
      </c>
    </row>
    <row r="49" spans="2:19" x14ac:dyDescent="0.25">
      <c r="B49">
        <v>2</v>
      </c>
      <c r="C49" s="1">
        <v>0</v>
      </c>
      <c r="D49" s="1">
        <v>0.27600000000000002</v>
      </c>
      <c r="E49" s="1">
        <v>0.39200000000000002</v>
      </c>
      <c r="F49" s="1">
        <v>0.57799999999999996</v>
      </c>
      <c r="G49" s="1">
        <v>0.57799999999999996</v>
      </c>
      <c r="H49" s="1">
        <v>0.82399999999999995</v>
      </c>
      <c r="I49" s="1">
        <v>1.3140000000000001</v>
      </c>
      <c r="J49" s="1">
        <v>1.786</v>
      </c>
      <c r="K49" s="1">
        <v>1.925</v>
      </c>
      <c r="L49" s="1">
        <v>2.1869999999999998</v>
      </c>
      <c r="M49" s="1">
        <v>1.786</v>
      </c>
      <c r="N49" s="1">
        <v>2.2770000000000001</v>
      </c>
      <c r="O49" s="1">
        <v>2.2770000000000001</v>
      </c>
      <c r="P49" s="1">
        <v>2.4980000000000002</v>
      </c>
      <c r="Q49" s="1">
        <v>13.196</v>
      </c>
      <c r="R49" s="1">
        <v>25.693000000000001</v>
      </c>
      <c r="S49" s="1">
        <v>46.523000000000003</v>
      </c>
    </row>
    <row r="50" spans="2:19" x14ac:dyDescent="0.25">
      <c r="B50">
        <v>3</v>
      </c>
      <c r="C50" s="1">
        <v>0</v>
      </c>
      <c r="D50" s="1">
        <v>0.27600000000000002</v>
      </c>
      <c r="E50" s="1">
        <v>0.39200000000000002</v>
      </c>
      <c r="F50" s="1">
        <v>0.5</v>
      </c>
      <c r="G50" s="1">
        <v>0.57799999999999996</v>
      </c>
      <c r="H50" s="1">
        <v>0.81899999999999995</v>
      </c>
      <c r="I50" s="1">
        <v>1.262</v>
      </c>
      <c r="J50" s="1">
        <v>1.262</v>
      </c>
      <c r="K50" s="1">
        <v>1.4930000000000001</v>
      </c>
      <c r="L50" s="1">
        <v>1.917</v>
      </c>
      <c r="M50" s="1">
        <v>2.8690000000000002</v>
      </c>
      <c r="N50" s="1">
        <v>2.9020000000000001</v>
      </c>
      <c r="O50" s="1">
        <v>3.2719999999999998</v>
      </c>
      <c r="P50" s="1">
        <v>7.1680000000000001</v>
      </c>
      <c r="Q50" s="1">
        <v>9.9280000000000008</v>
      </c>
      <c r="R50" s="1">
        <v>15.202999999999999</v>
      </c>
      <c r="S50" s="1">
        <v>29.116</v>
      </c>
    </row>
    <row r="51" spans="2:19" x14ac:dyDescent="0.25">
      <c r="B51">
        <v>4</v>
      </c>
      <c r="C51" s="1">
        <v>0</v>
      </c>
      <c r="D51" s="1">
        <v>0.27600000000000002</v>
      </c>
      <c r="E51" s="1">
        <v>0.39200000000000002</v>
      </c>
      <c r="F51" s="1">
        <v>0.47099999999999997</v>
      </c>
      <c r="G51" s="1">
        <v>1.786</v>
      </c>
      <c r="H51" s="1">
        <v>2.0289999999999999</v>
      </c>
      <c r="I51" s="1">
        <v>3.7280000000000002</v>
      </c>
      <c r="J51" s="1">
        <v>3.4649999999999999</v>
      </c>
      <c r="K51" s="1">
        <v>2.95</v>
      </c>
      <c r="L51" s="1">
        <v>2.9980000000000002</v>
      </c>
      <c r="M51" s="1">
        <v>3.73</v>
      </c>
      <c r="N51" s="1">
        <v>8.2940000000000005</v>
      </c>
      <c r="O51" s="1">
        <v>9.375</v>
      </c>
      <c r="P51" s="1">
        <v>17.122</v>
      </c>
      <c r="Q51" s="1">
        <v>26.637</v>
      </c>
      <c r="R51" s="1">
        <v>36.581000000000003</v>
      </c>
      <c r="S51" s="5">
        <v>84.95</v>
      </c>
    </row>
    <row r="52" spans="2:19" x14ac:dyDescent="0.25">
      <c r="B52">
        <v>5</v>
      </c>
      <c r="C52" s="1">
        <v>0</v>
      </c>
      <c r="D52" s="1">
        <v>0.27600000000000002</v>
      </c>
      <c r="E52" s="1">
        <v>0.41099999999999998</v>
      </c>
      <c r="F52" s="1">
        <v>0.66800000000000004</v>
      </c>
      <c r="G52" s="1">
        <v>0.97899999999999998</v>
      </c>
      <c r="H52" s="1">
        <v>1.5109999999999999</v>
      </c>
      <c r="I52" s="1">
        <v>1.8660000000000001</v>
      </c>
      <c r="J52" s="1">
        <v>1.837</v>
      </c>
      <c r="K52" s="1">
        <v>1.829</v>
      </c>
      <c r="L52" s="1">
        <v>1.786</v>
      </c>
      <c r="M52" s="1">
        <v>1.8320000000000001</v>
      </c>
      <c r="N52" s="1">
        <v>2.8479999999999999</v>
      </c>
      <c r="O52" s="1">
        <v>4.8319999999999999</v>
      </c>
      <c r="P52" s="1">
        <v>9.125</v>
      </c>
      <c r="Q52" s="1">
        <v>23.995999999999999</v>
      </c>
      <c r="R52" s="1">
        <v>55.981999999999999</v>
      </c>
      <c r="S52" s="5">
        <v>71.397000000000006</v>
      </c>
    </row>
    <row r="53" spans="2:19" x14ac:dyDescent="0.25">
      <c r="B53">
        <v>6</v>
      </c>
      <c r="C53" s="1">
        <v>0</v>
      </c>
      <c r="D53" s="1">
        <v>0.41299999999999998</v>
      </c>
      <c r="E53" s="1">
        <v>0.57799999999999996</v>
      </c>
      <c r="F53" s="1">
        <v>1.1040000000000001</v>
      </c>
      <c r="G53" s="1">
        <v>1.5429999999999999</v>
      </c>
      <c r="H53" s="1">
        <v>1.47</v>
      </c>
      <c r="I53" s="1">
        <v>1.786</v>
      </c>
      <c r="J53" s="1">
        <v>1.786</v>
      </c>
      <c r="K53" s="1">
        <v>1.786</v>
      </c>
      <c r="L53" s="1">
        <v>1.786</v>
      </c>
      <c r="M53" s="1">
        <v>2.4980000000000002</v>
      </c>
      <c r="N53" s="1">
        <v>2.8479999999999999</v>
      </c>
      <c r="O53" s="1">
        <v>5.4020000000000001</v>
      </c>
      <c r="P53" s="1">
        <v>7.1360000000000001</v>
      </c>
      <c r="Q53" s="1">
        <v>12.013</v>
      </c>
      <c r="R53" s="1">
        <v>15.754</v>
      </c>
      <c r="S53" s="1">
        <v>29.116</v>
      </c>
    </row>
    <row r="54" spans="2:19" x14ac:dyDescent="0.25">
      <c r="B54">
        <v>7</v>
      </c>
      <c r="C54" s="1">
        <v>0</v>
      </c>
      <c r="D54" s="1">
        <v>0.27600000000000002</v>
      </c>
      <c r="E54" s="1">
        <v>0.39200000000000002</v>
      </c>
      <c r="F54" s="1">
        <v>0.36399999999999999</v>
      </c>
      <c r="G54" s="1">
        <v>1.2609999999999999</v>
      </c>
      <c r="H54" s="1">
        <v>1.4</v>
      </c>
      <c r="I54" s="1">
        <v>1.492</v>
      </c>
      <c r="J54" s="1">
        <v>1.835</v>
      </c>
      <c r="K54" s="1">
        <v>2.8420000000000001</v>
      </c>
      <c r="L54" s="1">
        <v>2.8479999999999999</v>
      </c>
      <c r="M54" s="1">
        <v>6.2110000000000003</v>
      </c>
      <c r="N54" s="1">
        <v>8.4849999999999994</v>
      </c>
      <c r="O54" s="1">
        <v>13.885999999999999</v>
      </c>
      <c r="P54" s="1">
        <v>16.552</v>
      </c>
      <c r="Q54" s="1">
        <v>35.207999999999998</v>
      </c>
      <c r="R54" s="1">
        <v>45.545000000000002</v>
      </c>
      <c r="S54" s="5">
        <v>102.94</v>
      </c>
    </row>
    <row r="55" spans="2:19" x14ac:dyDescent="0.25">
      <c r="B55">
        <v>8</v>
      </c>
      <c r="C55" s="1">
        <v>0</v>
      </c>
      <c r="D55" s="1">
        <v>0.372</v>
      </c>
      <c r="E55" s="1">
        <v>0.41</v>
      </c>
      <c r="F55" s="1">
        <v>0.42699999999999999</v>
      </c>
      <c r="G55" s="1">
        <v>1.014</v>
      </c>
      <c r="H55" s="1">
        <v>2.0289999999999999</v>
      </c>
      <c r="I55" s="1">
        <v>2.8479999999999999</v>
      </c>
      <c r="J55" s="1">
        <v>2.8479999999999999</v>
      </c>
      <c r="K55" s="1">
        <v>2.8479999999999999</v>
      </c>
      <c r="L55" s="1">
        <v>2.8479999999999999</v>
      </c>
      <c r="M55" s="1">
        <v>8.2050000000000001</v>
      </c>
      <c r="N55" s="1">
        <v>14.964</v>
      </c>
      <c r="O55" s="1">
        <v>18.73</v>
      </c>
      <c r="P55" s="1">
        <v>38.875999999999998</v>
      </c>
      <c r="Q55" s="5">
        <v>77.066000000000003</v>
      </c>
      <c r="R55" s="1">
        <v>87.408000000000001</v>
      </c>
      <c r="S55" s="1">
        <v>191.87799999999999</v>
      </c>
    </row>
    <row r="56" spans="2:19" x14ac:dyDescent="0.25">
      <c r="B56">
        <v>9</v>
      </c>
      <c r="C56" s="1">
        <v>0</v>
      </c>
      <c r="D56" s="1">
        <v>0.27600000000000002</v>
      </c>
      <c r="E56" s="1">
        <v>0.39200000000000002</v>
      </c>
      <c r="F56" s="1">
        <v>1.1599999999999999</v>
      </c>
      <c r="G56" s="1">
        <v>1.3740000000000001</v>
      </c>
      <c r="H56" s="1">
        <v>1.694</v>
      </c>
      <c r="I56" s="1">
        <v>2.4980000000000002</v>
      </c>
      <c r="J56" s="1">
        <v>3.71</v>
      </c>
      <c r="K56" s="1">
        <v>6.97</v>
      </c>
      <c r="L56" s="1">
        <v>10.949</v>
      </c>
      <c r="M56" s="1">
        <v>14.807</v>
      </c>
      <c r="N56" s="5">
        <v>60.905000000000001</v>
      </c>
      <c r="O56" s="1">
        <v>110.744</v>
      </c>
      <c r="P56" s="1">
        <v>205.97200000000001</v>
      </c>
      <c r="Q56" s="1">
        <v>384.56099999999998</v>
      </c>
      <c r="R56" s="1">
        <v>492.44600000000003</v>
      </c>
      <c r="S56" s="1">
        <v>998.87900000000002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ReadMe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Author</cp:lastModifiedBy>
  <dcterms:created xsi:type="dcterms:W3CDTF">2017-01-25T13:34:36Z</dcterms:created>
  <dcterms:modified xsi:type="dcterms:W3CDTF">2017-05-16T16:01:47Z</dcterms:modified>
</cp:coreProperties>
</file>